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5480" yWindow="600" windowWidth="20660" windowHeight="11420"/>
  </bookViews>
  <sheets>
    <sheet name="Big Five Q3 Profits" sheetId="1" r:id="rId1"/>
  </sheets>
  <definedNames>
    <definedName name="_xlnm._FilterDatabase" localSheetId="0" hidden="1">'Big Five Q3 Profits'!$A$1:$P$7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1" l="1"/>
  <c r="P5" i="1"/>
  <c r="P3" i="1"/>
  <c r="P2" i="1"/>
  <c r="P7" i="1"/>
  <c r="J7" i="1"/>
  <c r="I7" i="1"/>
  <c r="K6" i="1"/>
  <c r="K5" i="1"/>
  <c r="K4" i="1"/>
  <c r="K3" i="1"/>
  <c r="K2" i="1"/>
  <c r="K7" i="1"/>
  <c r="H7" i="1"/>
  <c r="B3" i="1"/>
  <c r="B7" i="1"/>
  <c r="M7" i="1"/>
  <c r="G6" i="1"/>
  <c r="E2" i="1"/>
  <c r="N7" i="1"/>
  <c r="L7" i="1"/>
  <c r="E6" i="1"/>
  <c r="E5" i="1"/>
  <c r="E4" i="1"/>
  <c r="E3" i="1"/>
  <c r="F7" i="1"/>
  <c r="D7" i="1"/>
  <c r="C7" i="1"/>
  <c r="G5" i="1"/>
  <c r="G4" i="1"/>
  <c r="G3" i="1"/>
  <c r="E7" i="1"/>
  <c r="G7" i="1"/>
</calcChain>
</file>

<file path=xl/sharedStrings.xml><?xml version="1.0" encoding="utf-8"?>
<sst xmlns="http://schemas.openxmlformats.org/spreadsheetml/2006/main" count="50" uniqueCount="44">
  <si>
    <t>Chevron</t>
    <phoneticPr fontId="4" type="noConversion"/>
  </si>
  <si>
    <t>N/A</t>
    <phoneticPr fontId="4" type="noConversion"/>
  </si>
  <si>
    <t>N/A</t>
    <phoneticPr fontId="4" type="noConversion"/>
  </si>
  <si>
    <t>http://www.conocophillips.com/EN/investor/financial_reports/earnings_reports/Documents/3Q12_Supplemental.pdf</t>
  </si>
  <si>
    <t>Lobbying $ 2012 (millions) from opensecrets</t>
    <phoneticPr fontId="4" type="noConversion"/>
  </si>
  <si>
    <t>http://www.bp.com/liveassets/bp_internet/globalbp/STAGING/global_assets/downloads/B/bp_third_quarter_2012_results.pdf</t>
  </si>
  <si>
    <t>BP</t>
    <phoneticPr fontId="4" type="noConversion"/>
  </si>
  <si>
    <t>ExxonMobil</t>
    <phoneticPr fontId="4" type="noConversion"/>
  </si>
  <si>
    <t>Chevron</t>
  </si>
  <si>
    <t>Shell</t>
  </si>
  <si>
    <t>BP</t>
  </si>
  <si>
    <t xml:space="preserve">Company </t>
  </si>
  <si>
    <t>Total</t>
  </si>
  <si>
    <t>Conoco</t>
  </si>
  <si>
    <t>Exxon</t>
  </si>
  <si>
    <t>http://www.exxonmobil.com/Corporate/Files/news_release_earnings_3q12.pdf</t>
  </si>
  <si>
    <t>http://www-static.shell.com/static/investor/downloads/financial_information/quarterly_results/2012/q3/q3_2012_qra.pdf</t>
  </si>
  <si>
    <t>ConocoPhillips*</t>
  </si>
  <si>
    <t>http://www.opensecrets.org/orgs/summary.php?id=D000042525</t>
  </si>
  <si>
    <t xml:space="preserve">SOURCES: </t>
  </si>
  <si>
    <t>http://www.opensecrets.org/orgs/totals.php?id=D000000091&amp;cycle=2012</t>
  </si>
  <si>
    <t>http://www.opensecrets.org/orgs/totals.php?id=D000000015&amp;cycle=2012</t>
  </si>
  <si>
    <t>http://www.opensecrets.org/orgs/totals.php?id=D000000129&amp;cycle=2012</t>
  </si>
  <si>
    <t>http://www.opensecrets.org/orgs/summary.php?id=D000000303</t>
  </si>
  <si>
    <t>SOURCES: Company profit reports, Center for Responsive Politics, Federal Election Commission</t>
  </si>
  <si>
    <t>http://investor.chevron.com/phoenix.zhtml?c=130102&amp;p=irol-reportsOther</t>
  </si>
  <si>
    <t>Contributions</t>
  </si>
  <si>
    <t xml:space="preserve">Profits, Production </t>
  </si>
  <si>
    <t>*Liquids production includes oil and natural gas liquids</t>
  </si>
  <si>
    <t>Campaign contributions and lobbying figures updated as of October 25, 2012</t>
  </si>
  <si>
    <t xml:space="preserve">Oil production Q3 2011 (millions of barrels per day, net liquids) </t>
  </si>
  <si>
    <t>2012 profit through Q3 ($ billions)</t>
  </si>
  <si>
    <t>Q3 2011 profits ($ billions)</t>
  </si>
  <si>
    <t>Q3 2012 profits ($ billions)</t>
  </si>
  <si>
    <t>Percent change profits Q3 2011-Q3 2012</t>
  </si>
  <si>
    <t>Stock buyback, Q3 ($ billions)</t>
  </si>
  <si>
    <t>Stock buyback as percent of Q3 2012 profits</t>
  </si>
  <si>
    <t>Cash on hand ($ billions)</t>
  </si>
  <si>
    <t>Oil production Q3 2012 (millions of barrels per day, net liquids)</t>
  </si>
  <si>
    <t>Oil production Q3 2012 compared to Q3 2011</t>
  </si>
  <si>
    <t xml:space="preserve">Lobbying in 2011-2012 ($ millions) from FEC lobbying disclosures </t>
  </si>
  <si>
    <t>Campaign contributions in 2012 ($ millions) **</t>
  </si>
  <si>
    <t>Percent of contributions to Democrats</t>
  </si>
  <si>
    <t>Percent of contributions to Republicans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</si>
</sst>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[$$-409]* #,##0.0_);_([$$-409]* \(#,##0.0\);_([$$-409]* &quot;-&quot;??_);_(@_)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8"/>
      <name val="Verdana"/>
      <family val="2"/>
    </font>
    <font>
      <sz val="10"/>
      <color theme="0"/>
      <name val="Times New Roman"/>
      <family val="1"/>
    </font>
    <font>
      <sz val="10"/>
      <color theme="3"/>
      <name val="Times New Roman"/>
      <family val="1"/>
    </font>
    <font>
      <b/>
      <sz val="10"/>
      <color theme="3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8"/>
      <color indexed="8"/>
      <name val="Times New Roman"/>
      <family val="1"/>
    </font>
    <font>
      <u/>
      <sz val="8"/>
      <color theme="10"/>
      <name val="Calibri"/>
      <family val="2"/>
      <scheme val="minor"/>
    </font>
    <font>
      <u/>
      <sz val="8"/>
      <color indexed="12"/>
      <name val="Calibri"/>
      <family val="2"/>
    </font>
    <font>
      <u/>
      <sz val="8"/>
      <color indexed="12"/>
      <name val="Times New Roman"/>
      <family val="1"/>
    </font>
    <font>
      <u/>
      <sz val="11"/>
      <color theme="1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9" fontId="6" fillId="0" borderId="1" xfId="3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9" fontId="6" fillId="0" borderId="1" xfId="3" applyNumberFormat="1" applyFont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9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9" fontId="7" fillId="0" borderId="1" xfId="3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164" fontId="6" fillId="0" borderId="0" xfId="2" applyNumberFormat="1" applyFont="1" applyBorder="1" applyAlignment="1">
      <alignment horizontal="center" vertical="center" wrapText="1"/>
    </xf>
    <xf numFmtId="9" fontId="6" fillId="0" borderId="0" xfId="3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9" fontId="6" fillId="0" borderId="0" xfId="3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11" fillId="0" borderId="0" xfId="4" applyFont="1"/>
    <xf numFmtId="3" fontId="11" fillId="0" borderId="0" xfId="4" applyNumberFormat="1" applyFont="1"/>
    <xf numFmtId="0" fontId="12" fillId="0" borderId="0" xfId="4" applyFont="1"/>
    <xf numFmtId="0" fontId="13" fillId="0" borderId="0" xfId="4" applyFont="1"/>
    <xf numFmtId="44" fontId="6" fillId="0" borderId="1" xfId="2" applyNumberFormat="1" applyFont="1" applyBorder="1" applyAlignment="1">
      <alignment horizontal="center" vertical="center" wrapText="1"/>
    </xf>
    <xf numFmtId="44" fontId="6" fillId="2" borderId="1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3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/>
    </xf>
    <xf numFmtId="9" fontId="6" fillId="0" borderId="1" xfId="3" applyFont="1" applyBorder="1" applyAlignment="1">
      <alignment horizontal="center" vertical="center"/>
    </xf>
    <xf numFmtId="9" fontId="6" fillId="2" borderId="1" xfId="3" applyFont="1" applyFill="1" applyBorder="1" applyAlignment="1">
      <alignment horizontal="center" vertical="center"/>
    </xf>
    <xf numFmtId="0" fontId="15" fillId="0" borderId="0" xfId="4" applyFont="1"/>
    <xf numFmtId="167" fontId="6" fillId="0" borderId="1" xfId="1" applyNumberFormat="1" applyFont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 wrapText="1"/>
    </xf>
    <xf numFmtId="167" fontId="7" fillId="0" borderId="1" xfId="1" applyNumberFormat="1" applyFont="1" applyBorder="1" applyAlignment="1">
      <alignment horizontal="center" vertical="center" wrapText="1"/>
    </xf>
    <xf numFmtId="9" fontId="3" fillId="0" borderId="0" xfId="3" applyFont="1"/>
    <xf numFmtId="3" fontId="3" fillId="0" borderId="0" xfId="0" applyNumberFormat="1" applyFont="1"/>
    <xf numFmtId="168" fontId="3" fillId="0" borderId="0" xfId="1" applyNumberFormat="1" applyFont="1"/>
    <xf numFmtId="0" fontId="16" fillId="0" borderId="0" xfId="0" applyFont="1" applyBorder="1" applyAlignment="1">
      <alignment horizontal="left" vertical="center"/>
    </xf>
  </cellXfs>
  <cellStyles count="7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xonmobil.com/Corporate/Files/news_release_earnings_3q12.pdf" TargetMode="External"/><Relationship Id="rId4" Type="http://schemas.openxmlformats.org/officeDocument/2006/relationships/hyperlink" Target="http://www-static.shell.com/static/investor/downloads/financial_information/quarterly_results/2012/q3/q3_2012_qra.pdf" TargetMode="External"/><Relationship Id="rId1" Type="http://schemas.openxmlformats.org/officeDocument/2006/relationships/hyperlink" Target="http://www.opensecrets.org/orgs/totals.php?id=D000000091&amp;cycle=2012" TargetMode="External"/><Relationship Id="rId2" Type="http://schemas.openxmlformats.org/officeDocument/2006/relationships/hyperlink" Target="http://www.bp.com/liveassets/bp_internet/globalbp/STAGING/global_assets/downloads/B/bp_third_quarter_2012_resul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" zoomScale="115" zoomScaleNormal="115" zoomScalePageLayoutView="115" workbookViewId="0">
      <selection activeCell="E10" sqref="E10"/>
    </sheetView>
  </sheetViews>
  <sheetFormatPr baseColWidth="10" defaultColWidth="8.83203125" defaultRowHeight="13" x14ac:dyDescent="0"/>
  <cols>
    <col min="1" max="1" width="14.83203125" style="2" customWidth="1"/>
    <col min="2" max="2" width="12.5" style="2" customWidth="1"/>
    <col min="3" max="3" width="8.1640625" style="2" customWidth="1"/>
    <col min="4" max="4" width="8.6640625" style="2" customWidth="1"/>
    <col min="5" max="5" width="8.83203125" style="2" customWidth="1"/>
    <col min="6" max="6" width="8.33203125" style="2" customWidth="1"/>
    <col min="7" max="8" width="9.1640625" style="2" customWidth="1"/>
    <col min="9" max="9" width="12.33203125" style="2" customWidth="1"/>
    <col min="10" max="10" width="12" style="2" customWidth="1"/>
    <col min="11" max="11" width="11.1640625" style="2" customWidth="1"/>
    <col min="12" max="12" width="9" style="2" customWidth="1"/>
    <col min="13" max="13" width="10.5" style="2" hidden="1" customWidth="1"/>
    <col min="14" max="14" width="12.33203125" style="2" customWidth="1"/>
    <col min="15" max="15" width="10.1640625" style="2" customWidth="1"/>
    <col min="16" max="16" width="10" style="2" customWidth="1"/>
    <col min="17" max="17" width="11.1640625" style="2" customWidth="1"/>
    <col min="18" max="16384" width="8.83203125" style="2"/>
  </cols>
  <sheetData>
    <row r="1" spans="1:16" s="1" customFormat="1" ht="93" customHeight="1">
      <c r="A1" s="3" t="s">
        <v>11</v>
      </c>
      <c r="B1" s="3" t="s">
        <v>31</v>
      </c>
      <c r="C1" s="3" t="s">
        <v>32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37</v>
      </c>
      <c r="I1" s="3" t="s">
        <v>30</v>
      </c>
      <c r="J1" s="3" t="s">
        <v>38</v>
      </c>
      <c r="K1" s="3" t="s">
        <v>39</v>
      </c>
      <c r="L1" s="3" t="s">
        <v>40</v>
      </c>
      <c r="M1" s="3" t="s">
        <v>4</v>
      </c>
      <c r="N1" s="3" t="s">
        <v>41</v>
      </c>
      <c r="O1" s="3" t="s">
        <v>43</v>
      </c>
      <c r="P1" s="3" t="s">
        <v>42</v>
      </c>
    </row>
    <row r="2" spans="1:16" ht="24.75" customHeight="1">
      <c r="A2" s="4" t="s">
        <v>10</v>
      </c>
      <c r="B2" s="5">
        <v>9.9</v>
      </c>
      <c r="C2" s="5">
        <v>5.0430000000000001</v>
      </c>
      <c r="D2" s="5">
        <v>5.4</v>
      </c>
      <c r="E2" s="6">
        <f t="shared" ref="E2:E6" si="0">(D2/C2)-1</f>
        <v>7.0791195716835231E-2</v>
      </c>
      <c r="F2" s="31" t="s">
        <v>1</v>
      </c>
      <c r="G2" s="6" t="s">
        <v>2</v>
      </c>
      <c r="H2" s="40">
        <v>16</v>
      </c>
      <c r="I2" s="7">
        <v>1.1919999999999999</v>
      </c>
      <c r="J2" s="7">
        <v>1.1479999999999999</v>
      </c>
      <c r="K2" s="8">
        <f t="shared" ref="K2:K6" si="1">(J2/I2)-1</f>
        <v>-3.6912751677852351E-2</v>
      </c>
      <c r="L2" s="5">
        <v>14.99</v>
      </c>
      <c r="M2" s="5">
        <v>4.8</v>
      </c>
      <c r="N2" s="33">
        <v>0.29014099999999998</v>
      </c>
      <c r="O2" s="37">
        <v>0.6</v>
      </c>
      <c r="P2" s="37">
        <f>1-0.6</f>
        <v>0.4</v>
      </c>
    </row>
    <row r="3" spans="1:16" ht="27" customHeight="1">
      <c r="A3" s="34" t="s">
        <v>8</v>
      </c>
      <c r="B3" s="9">
        <f>13.7+5.3</f>
        <v>19</v>
      </c>
      <c r="C3" s="9">
        <v>7.8570000000000002</v>
      </c>
      <c r="D3" s="9">
        <v>5.3</v>
      </c>
      <c r="E3" s="10">
        <f t="shared" si="0"/>
        <v>-0.32544228076874127</v>
      </c>
      <c r="F3" s="32">
        <v>1.25</v>
      </c>
      <c r="G3" s="10">
        <f>F3/D3</f>
        <v>0.23584905660377359</v>
      </c>
      <c r="H3" s="41">
        <v>21.3</v>
      </c>
      <c r="I3" s="11">
        <v>1.806</v>
      </c>
      <c r="J3" s="11">
        <v>1.6890000000000001</v>
      </c>
      <c r="K3" s="35">
        <f t="shared" si="1"/>
        <v>-6.4784053156146215E-2</v>
      </c>
      <c r="L3" s="9">
        <v>16.59</v>
      </c>
      <c r="M3" s="9">
        <v>5.3</v>
      </c>
      <c r="N3" s="36">
        <v>3.6535950000000001</v>
      </c>
      <c r="O3" s="38">
        <v>0.85</v>
      </c>
      <c r="P3" s="38">
        <f>1-0.85</f>
        <v>0.15000000000000002</v>
      </c>
    </row>
    <row r="4" spans="1:16" ht="27" customHeight="1">
      <c r="A4" s="4" t="s">
        <v>17</v>
      </c>
      <c r="B4" s="5">
        <v>7</v>
      </c>
      <c r="C4" s="5">
        <v>2.6</v>
      </c>
      <c r="D4" s="5">
        <v>1.8</v>
      </c>
      <c r="E4" s="6">
        <f t="shared" si="0"/>
        <v>-0.30769230769230771</v>
      </c>
      <c r="F4" s="31">
        <v>0.14899999999999999</v>
      </c>
      <c r="G4" s="6">
        <f>F4/D4</f>
        <v>8.277777777777777E-2</v>
      </c>
      <c r="H4" s="40">
        <v>1.3</v>
      </c>
      <c r="I4" s="7">
        <v>1.538</v>
      </c>
      <c r="J4" s="7">
        <v>1.5249999999999999</v>
      </c>
      <c r="K4" s="8">
        <f t="shared" si="1"/>
        <v>-8.4525357607283524E-3</v>
      </c>
      <c r="L4" s="5">
        <v>22.916</v>
      </c>
      <c r="M4" s="5">
        <v>1.9</v>
      </c>
      <c r="N4" s="33">
        <v>0.47807899999999998</v>
      </c>
      <c r="O4" s="37">
        <v>0.81769600874288595</v>
      </c>
      <c r="P4" s="38">
        <v>0.18230399125711402</v>
      </c>
    </row>
    <row r="5" spans="1:16" ht="27" customHeight="1">
      <c r="A5" s="4" t="s">
        <v>7</v>
      </c>
      <c r="B5" s="5">
        <v>35</v>
      </c>
      <c r="C5" s="5">
        <v>10.33</v>
      </c>
      <c r="D5" s="9">
        <v>9.6</v>
      </c>
      <c r="E5" s="10">
        <f t="shared" si="0"/>
        <v>-7.0667957405614712E-2</v>
      </c>
      <c r="F5" s="32">
        <v>5.0999999999999996</v>
      </c>
      <c r="G5" s="10">
        <f>F5/D5</f>
        <v>0.53125</v>
      </c>
      <c r="H5" s="41">
        <v>13.3</v>
      </c>
      <c r="I5" s="11">
        <v>2.2490000000000001</v>
      </c>
      <c r="J5" s="12">
        <v>2.1160000000000001</v>
      </c>
      <c r="K5" s="8">
        <f t="shared" si="1"/>
        <v>-5.9137394397509979E-2</v>
      </c>
      <c r="L5" s="5">
        <v>25.37</v>
      </c>
      <c r="M5" s="5">
        <v>6.94</v>
      </c>
      <c r="N5" s="33">
        <v>2.1159590000000001</v>
      </c>
      <c r="O5" s="37">
        <v>0.9</v>
      </c>
      <c r="P5" s="38">
        <f>1-0.9</f>
        <v>9.9999999999999978E-2</v>
      </c>
    </row>
    <row r="6" spans="1:16" ht="27" customHeight="1">
      <c r="A6" s="4" t="s">
        <v>9</v>
      </c>
      <c r="B6" s="5">
        <v>19.75</v>
      </c>
      <c r="C6" s="5">
        <v>7.2</v>
      </c>
      <c r="D6" s="9">
        <v>6.1</v>
      </c>
      <c r="E6" s="10">
        <f t="shared" si="0"/>
        <v>-0.1527777777777779</v>
      </c>
      <c r="F6" s="32">
        <v>0.14899999999999999</v>
      </c>
      <c r="G6" s="10">
        <f>F6/D6</f>
        <v>2.4426229508196722E-2</v>
      </c>
      <c r="H6" s="41">
        <v>18.8</v>
      </c>
      <c r="I6" s="11">
        <v>1.6759999999999999</v>
      </c>
      <c r="J6" s="11">
        <v>1.59</v>
      </c>
      <c r="K6" s="8">
        <f t="shared" si="1"/>
        <v>-5.1312649164677704E-2</v>
      </c>
      <c r="L6" s="5">
        <v>25.66</v>
      </c>
      <c r="M6" s="5">
        <v>6.88</v>
      </c>
      <c r="N6" s="33">
        <v>0.142008</v>
      </c>
      <c r="O6" s="37">
        <v>0.63840081042372587</v>
      </c>
      <c r="P6" s="37">
        <v>0.36159918957627413</v>
      </c>
    </row>
    <row r="7" spans="1:16">
      <c r="A7" s="13" t="s">
        <v>12</v>
      </c>
      <c r="B7" s="14">
        <f>SUM(B2:B6)</f>
        <v>90.65</v>
      </c>
      <c r="C7" s="14">
        <f>SUM(C2:C6)</f>
        <v>33.03</v>
      </c>
      <c r="D7" s="14">
        <f>SUM(D2:D6)</f>
        <v>28.200000000000003</v>
      </c>
      <c r="E7" s="15">
        <f>(D7/C7)-1</f>
        <v>-0.14623069936421429</v>
      </c>
      <c r="F7" s="14">
        <f>SUM(F3:F6)</f>
        <v>6.6479999999999997</v>
      </c>
      <c r="G7" s="15">
        <f>F7/D7</f>
        <v>0.23574468085106379</v>
      </c>
      <c r="H7" s="42">
        <f>SUM(H2:H6)</f>
        <v>70.699999999999989</v>
      </c>
      <c r="I7" s="16">
        <f>SUM(I2:I6)</f>
        <v>8.4610000000000003</v>
      </c>
      <c r="J7" s="16">
        <f>SUM(J2:J6)</f>
        <v>8.0679999999999996</v>
      </c>
      <c r="K7" s="15">
        <f>(J7/I7)-1</f>
        <v>-4.6448410353386205E-2</v>
      </c>
      <c r="L7" s="14">
        <f>SUM(L2:L6)</f>
        <v>105.526</v>
      </c>
      <c r="M7" s="17">
        <f>SUM(M2:M6)</f>
        <v>25.82</v>
      </c>
      <c r="N7" s="14">
        <f>SUM(N2:N6)</f>
        <v>6.6797820000000003</v>
      </c>
      <c r="O7" s="15">
        <f>AVERAGE(O2:O6)</f>
        <v>0.76121936383332234</v>
      </c>
      <c r="P7" s="15">
        <f>AVERAGE(P2:P6)</f>
        <v>0.23878063616667763</v>
      </c>
    </row>
    <row r="8" spans="1:16">
      <c r="A8" s="24" t="s">
        <v>28</v>
      </c>
      <c r="O8" s="44"/>
      <c r="P8" s="44"/>
    </row>
    <row r="9" spans="1:16">
      <c r="A9" s="24" t="s">
        <v>29</v>
      </c>
      <c r="O9" s="45"/>
    </row>
    <row r="10" spans="1:16" ht="13.5" customHeight="1">
      <c r="A10" s="46" t="s">
        <v>24</v>
      </c>
      <c r="B10" s="18"/>
      <c r="C10" s="19"/>
      <c r="D10" s="19"/>
      <c r="E10" s="20"/>
      <c r="F10" s="19"/>
      <c r="G10" s="20"/>
      <c r="H10" s="21"/>
      <c r="I10" s="21"/>
      <c r="J10" s="21"/>
      <c r="K10" s="22"/>
      <c r="L10" s="19"/>
      <c r="M10" s="19"/>
      <c r="N10" s="18"/>
      <c r="O10" s="18"/>
      <c r="P10" s="18"/>
    </row>
    <row r="11" spans="1:16">
      <c r="O11" s="43"/>
      <c r="P11" s="43"/>
    </row>
    <row r="12" spans="1:16">
      <c r="A12" s="23" t="s">
        <v>19</v>
      </c>
      <c r="B12" s="24"/>
      <c r="C12" s="24"/>
      <c r="D12" s="24"/>
      <c r="E12" s="24"/>
      <c r="F12" s="24"/>
      <c r="H12" s="24"/>
      <c r="I12" s="24"/>
    </row>
    <row r="13" spans="1:16">
      <c r="A13" s="25" t="s">
        <v>26</v>
      </c>
      <c r="B13" s="24"/>
      <c r="C13" s="24"/>
      <c r="D13" s="24"/>
      <c r="E13" s="24"/>
      <c r="F13" s="24"/>
      <c r="G13" s="25" t="s">
        <v>27</v>
      </c>
      <c r="I13" s="24"/>
    </row>
    <row r="14" spans="1:16">
      <c r="A14" s="26" t="s">
        <v>6</v>
      </c>
      <c r="B14" s="27" t="s">
        <v>20</v>
      </c>
      <c r="C14" s="24"/>
      <c r="D14" s="24"/>
      <c r="E14" s="24"/>
      <c r="F14" s="24"/>
      <c r="G14" s="26" t="s">
        <v>6</v>
      </c>
      <c r="H14" s="29" t="s">
        <v>5</v>
      </c>
      <c r="I14" s="27"/>
    </row>
    <row r="15" spans="1:16">
      <c r="A15" s="24" t="s">
        <v>0</v>
      </c>
      <c r="B15" s="27" t="s">
        <v>21</v>
      </c>
      <c r="C15" s="24"/>
      <c r="D15" s="24"/>
      <c r="E15" s="24"/>
      <c r="F15" s="24"/>
      <c r="G15" s="26" t="s">
        <v>8</v>
      </c>
      <c r="H15" s="29" t="s">
        <v>25</v>
      </c>
      <c r="I15" s="27"/>
    </row>
    <row r="16" spans="1:16">
      <c r="A16" s="24" t="s">
        <v>13</v>
      </c>
      <c r="B16" s="28" t="s">
        <v>23</v>
      </c>
      <c r="C16" s="24"/>
      <c r="D16" s="24"/>
      <c r="E16" s="24"/>
      <c r="F16" s="24"/>
      <c r="G16" s="24" t="s">
        <v>13</v>
      </c>
      <c r="H16" s="30" t="s">
        <v>3</v>
      </c>
      <c r="I16" s="27"/>
    </row>
    <row r="17" spans="1:9">
      <c r="A17" s="24" t="s">
        <v>14</v>
      </c>
      <c r="B17" s="27" t="s">
        <v>22</v>
      </c>
      <c r="C17" s="24"/>
      <c r="D17" s="24"/>
      <c r="E17" s="24"/>
      <c r="F17" s="24"/>
      <c r="G17" s="24" t="s">
        <v>14</v>
      </c>
      <c r="H17" s="27" t="s">
        <v>15</v>
      </c>
      <c r="I17" s="24"/>
    </row>
    <row r="18" spans="1:9">
      <c r="A18" s="24" t="s">
        <v>9</v>
      </c>
      <c r="B18" s="27" t="s">
        <v>18</v>
      </c>
      <c r="C18" s="24"/>
      <c r="D18" s="24"/>
      <c r="E18" s="24"/>
      <c r="F18" s="24"/>
      <c r="G18" s="24" t="s">
        <v>9</v>
      </c>
      <c r="H18" s="27" t="s">
        <v>16</v>
      </c>
      <c r="I18" s="24"/>
    </row>
    <row r="19" spans="1:9">
      <c r="A19" s="24"/>
      <c r="B19" s="24"/>
      <c r="C19" s="24"/>
      <c r="D19" s="24"/>
      <c r="E19" s="24"/>
      <c r="F19" s="24"/>
      <c r="G19" s="24"/>
      <c r="H19" s="24"/>
      <c r="I19" s="24"/>
    </row>
    <row r="20" spans="1:9">
      <c r="A20" s="25"/>
      <c r="B20" s="24"/>
      <c r="C20" s="24"/>
      <c r="D20" s="24"/>
      <c r="E20" s="24"/>
      <c r="F20" s="24"/>
      <c r="G20" s="24"/>
      <c r="H20" s="24"/>
      <c r="I20" s="24"/>
    </row>
    <row r="21" spans="1:9">
      <c r="A21" s="26"/>
      <c r="B21" s="29"/>
      <c r="D21" s="24"/>
      <c r="E21" s="24"/>
      <c r="F21" s="24"/>
      <c r="G21" s="24"/>
      <c r="H21" s="24"/>
      <c r="I21" s="24"/>
    </row>
    <row r="22" spans="1:9">
      <c r="A22" s="26"/>
      <c r="B22" s="29"/>
      <c r="D22" s="24"/>
      <c r="E22" s="24"/>
      <c r="F22" s="24"/>
      <c r="G22" s="24"/>
      <c r="H22" s="24"/>
      <c r="I22" s="24"/>
    </row>
    <row r="23" spans="1:9">
      <c r="A23" s="24"/>
      <c r="B23" s="30"/>
      <c r="D23" s="24"/>
      <c r="E23" s="24"/>
      <c r="F23" s="24"/>
      <c r="G23" s="24"/>
      <c r="H23" s="24"/>
      <c r="I23" s="24"/>
    </row>
    <row r="24" spans="1:9">
      <c r="A24" s="24"/>
      <c r="B24" s="27"/>
      <c r="C24" s="39"/>
      <c r="D24" s="24"/>
      <c r="E24" s="24"/>
      <c r="F24" s="24"/>
      <c r="G24" s="24"/>
      <c r="H24" s="24"/>
      <c r="I24" s="24"/>
    </row>
    <row r="25" spans="1:9">
      <c r="A25" s="24"/>
      <c r="B25" s="27"/>
      <c r="D25" s="24"/>
      <c r="E25" s="24"/>
      <c r="F25" s="24"/>
      <c r="G25" s="24"/>
      <c r="H25" s="24"/>
      <c r="I25" s="24"/>
    </row>
  </sheetData>
  <autoFilter ref="A1:P7"/>
  <sortState ref="A2:G6">
    <sortCondition ref="A2:A6"/>
  </sortState>
  <phoneticPr fontId="4" type="noConversion"/>
  <hyperlinks>
    <hyperlink ref="B14" r:id="rId1"/>
    <hyperlink ref="H14" r:id="rId2"/>
    <hyperlink ref="H17" r:id="rId3"/>
    <hyperlink ref="H18" r:id="rId4"/>
  </hyperlinks>
  <printOptions gridLines="1"/>
  <pageMargins left="0.7" right="0.7" top="0.75" bottom="0.75" header="0.3" footer="0.3"/>
  <pageSetup orientation="landscape" blackAndWhite="1"/>
  <extLst>
    <ext xmlns:mx="http://schemas.microsoft.com/office/mac/excel/2008/main" uri="{64002731-A6B0-56B0-2670-7721B7C09600}">
      <mx:PLV Mode="0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Big Five Q3 Profits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Cavanagh</dc:creator>
  <cp:lastModifiedBy>David Hudson</cp:lastModifiedBy>
  <cp:lastPrinted>2012-04-29T19:31:11Z</cp:lastPrinted>
  <dcterms:created xsi:type="dcterms:W3CDTF">2012-04-27T15:37:14Z</dcterms:created>
  <dcterms:modified xsi:type="dcterms:W3CDTF">2012-11-05T20:38:09Z</dcterms:modified>
</cp:coreProperties>
</file>