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20" yWindow="-60" windowWidth="25440" windowHeight="14580" tabRatio="775"/>
  </bookViews>
  <sheets>
    <sheet name="Feb 18 2008 Results by Assembly" sheetId="22" r:id="rId1"/>
    <sheet name="Feb 18 2008 Results by Party" sheetId="23" r:id="rId2"/>
    <sheet name="- National Assembly" sheetId="21" r:id="rId3"/>
    <sheet name="- Balochistan" sheetId="14" r:id="rId4"/>
    <sheet name="- NWFP" sheetId="19" r:id="rId5"/>
    <sheet name="- Punjab" sheetId="18" r:id="rId6"/>
    <sheet name="- Sindh" sheetId="17" r:id="rId7"/>
    <sheet name="Parliament Makeup as of Feb2013" sheetId="25" r:id="rId8"/>
  </sheets>
  <definedNames>
    <definedName name="_xlnm._FilterDatabase" localSheetId="3" hidden="1">'- Balochistan'!$A$1:$EL$52</definedName>
    <definedName name="_xlnm._FilterDatabase" localSheetId="2" hidden="1">'- National Assembly'!$A$1:$JF$273</definedName>
    <definedName name="_xlnm._FilterDatabase" localSheetId="4" hidden="1">'- NWFP'!$A$1:$CV$100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14" l="1"/>
  <c r="I2" i="17"/>
  <c r="K2" i="14"/>
  <c r="I2" i="14"/>
  <c r="N273" i="21"/>
  <c r="N272" i="21"/>
  <c r="N210" i="21"/>
  <c r="N211" i="21"/>
  <c r="N212" i="21"/>
  <c r="N213" i="21"/>
  <c r="N214" i="21"/>
  <c r="N215" i="21"/>
  <c r="N216" i="21"/>
  <c r="N217" i="21"/>
  <c r="N218" i="21"/>
  <c r="N219" i="21"/>
  <c r="N220" i="21"/>
  <c r="N221" i="21"/>
  <c r="N222" i="21"/>
  <c r="N223" i="21"/>
  <c r="N224" i="21"/>
  <c r="N225" i="21"/>
  <c r="N226" i="21"/>
  <c r="N227" i="21"/>
  <c r="N228" i="21"/>
  <c r="N229" i="21"/>
  <c r="N230" i="21"/>
  <c r="N231" i="21"/>
  <c r="N232" i="21"/>
  <c r="N233" i="21"/>
  <c r="N234" i="21"/>
  <c r="N235" i="21"/>
  <c r="N236" i="21"/>
  <c r="N237" i="21"/>
  <c r="N238" i="21"/>
  <c r="N239" i="21"/>
  <c r="N240" i="21"/>
  <c r="N241" i="21"/>
  <c r="N242" i="21"/>
  <c r="N243" i="21"/>
  <c r="N244" i="21"/>
  <c r="N245" i="21"/>
  <c r="N246" i="21"/>
  <c r="N247" i="21"/>
  <c r="N248" i="21"/>
  <c r="N249" i="21"/>
  <c r="N250" i="21"/>
  <c r="N251" i="21"/>
  <c r="N252" i="21"/>
  <c r="N253" i="21"/>
  <c r="N254" i="21"/>
  <c r="N255" i="21"/>
  <c r="N256" i="21"/>
  <c r="N257" i="21"/>
  <c r="N258" i="21"/>
  <c r="N259" i="21"/>
  <c r="N260" i="21"/>
  <c r="N261" i="21"/>
  <c r="N262" i="21"/>
  <c r="N263" i="21"/>
  <c r="N264" i="21"/>
  <c r="N265" i="21"/>
  <c r="N266" i="21"/>
  <c r="N267" i="21"/>
  <c r="N268" i="21"/>
  <c r="N269" i="21"/>
  <c r="N270" i="21"/>
  <c r="N209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93" i="21"/>
  <c r="N194" i="21"/>
  <c r="N195" i="21"/>
  <c r="N196" i="21"/>
  <c r="N197" i="21"/>
  <c r="N198" i="21"/>
  <c r="N199" i="21"/>
  <c r="N200" i="21"/>
  <c r="N201" i="21"/>
  <c r="N202" i="21"/>
  <c r="N203" i="21"/>
  <c r="N204" i="21"/>
  <c r="N205" i="21"/>
  <c r="N206" i="21"/>
  <c r="N207" i="21"/>
  <c r="N121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44" i="21"/>
  <c r="N3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2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09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121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44" i="21"/>
  <c r="L3" i="21"/>
  <c r="L4" i="21"/>
  <c r="L5" i="21"/>
  <c r="L6" i="21"/>
  <c r="L7" i="21"/>
  <c r="L8" i="21"/>
  <c r="L9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2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44" i="21"/>
  <c r="J9" i="21"/>
  <c r="J3" i="21"/>
  <c r="J4" i="21"/>
  <c r="J5" i="21"/>
  <c r="J6" i="21"/>
  <c r="J7" i="21"/>
  <c r="J8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2" i="21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2" i="14"/>
  <c r="J2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6" i="14"/>
  <c r="M47" i="14"/>
  <c r="M48" i="14"/>
  <c r="M49" i="14"/>
  <c r="M50" i="14"/>
  <c r="M51" i="14"/>
  <c r="M52" i="14"/>
  <c r="M2" i="14"/>
  <c r="L3" i="14"/>
  <c r="L4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6" i="14"/>
  <c r="L47" i="14"/>
  <c r="L48" i="14"/>
  <c r="L49" i="14"/>
  <c r="L50" i="14"/>
  <c r="L51" i="14"/>
  <c r="L52" i="14"/>
  <c r="L2" i="14"/>
  <c r="K3" i="14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2" i="14"/>
  <c r="K86" i="21"/>
  <c r="H128" i="21"/>
  <c r="H3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1" i="21"/>
  <c r="H122" i="21"/>
  <c r="H123" i="21"/>
  <c r="H124" i="21"/>
  <c r="H125" i="21"/>
  <c r="H126" i="21"/>
  <c r="H127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G267" i="21"/>
  <c r="G236" i="21"/>
  <c r="I5" i="21"/>
  <c r="H2" i="21"/>
  <c r="M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2" i="21"/>
  <c r="M273" i="21"/>
  <c r="M2" i="21"/>
  <c r="K2" i="21"/>
  <c r="K3" i="21"/>
  <c r="K4" i="21"/>
  <c r="K5" i="21"/>
  <c r="K6" i="21"/>
  <c r="K7" i="2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I2" i="21"/>
  <c r="I197" i="21"/>
  <c r="I3" i="21"/>
  <c r="I4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8" i="21"/>
  <c r="I199" i="21"/>
  <c r="I200" i="21"/>
  <c r="I201" i="21"/>
  <c r="I202" i="21"/>
  <c r="I203" i="21"/>
  <c r="I204" i="21"/>
  <c r="I205" i="21"/>
  <c r="I206" i="21"/>
  <c r="I207" i="21"/>
  <c r="I209" i="21"/>
  <c r="I210" i="21"/>
  <c r="I211" i="21"/>
  <c r="I212" i="21"/>
  <c r="I213" i="21"/>
  <c r="I214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0" i="21"/>
  <c r="I231" i="21"/>
  <c r="I232" i="21"/>
  <c r="I233" i="21"/>
  <c r="I234" i="21"/>
  <c r="I235" i="21"/>
  <c r="I236" i="21"/>
  <c r="I237" i="21"/>
  <c r="I238" i="21"/>
  <c r="I239" i="21"/>
  <c r="I240" i="21"/>
  <c r="I241" i="21"/>
  <c r="I242" i="21"/>
  <c r="I243" i="21"/>
  <c r="I244" i="21"/>
  <c r="I245" i="21"/>
  <c r="I246" i="21"/>
  <c r="I247" i="21"/>
  <c r="I248" i="21"/>
  <c r="I249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I262" i="21"/>
  <c r="I263" i="21"/>
  <c r="I264" i="21"/>
  <c r="I265" i="21"/>
  <c r="I266" i="21"/>
  <c r="I267" i="21"/>
  <c r="I268" i="21"/>
  <c r="I269" i="21"/>
  <c r="I270" i="21"/>
  <c r="I271" i="21"/>
  <c r="I272" i="21"/>
  <c r="I273" i="21"/>
  <c r="G245" i="21"/>
  <c r="G246" i="21"/>
  <c r="G247" i="21"/>
  <c r="G248" i="21"/>
  <c r="G249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G262" i="21"/>
  <c r="G263" i="21"/>
  <c r="G264" i="21"/>
  <c r="G265" i="21"/>
  <c r="G266" i="21"/>
  <c r="G268" i="21"/>
  <c r="G269" i="21"/>
  <c r="G270" i="21"/>
  <c r="G271" i="21"/>
  <c r="G272" i="21"/>
  <c r="G273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7" i="21"/>
  <c r="G238" i="21"/>
  <c r="G239" i="21"/>
  <c r="G240" i="21"/>
  <c r="G241" i="21"/>
  <c r="G242" i="21"/>
  <c r="G243" i="21"/>
  <c r="G244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9" i="21"/>
  <c r="G210" i="21"/>
  <c r="G211" i="21"/>
  <c r="G212" i="21"/>
  <c r="G213" i="21"/>
  <c r="G214" i="21"/>
  <c r="G215" i="21"/>
  <c r="G216" i="21"/>
  <c r="G217" i="21"/>
  <c r="G218" i="21"/>
  <c r="G219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1" i="21"/>
  <c r="G182" i="21"/>
  <c r="G183" i="21"/>
  <c r="G184" i="21"/>
  <c r="G185" i="21"/>
  <c r="G186" i="21"/>
  <c r="G113" i="21"/>
  <c r="G114" i="21"/>
  <c r="G115" i="21"/>
  <c r="G116" i="21"/>
  <c r="G117" i="21"/>
  <c r="G118" i="21"/>
  <c r="G119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4" i="21"/>
  <c r="G45" i="21"/>
  <c r="G46" i="21"/>
  <c r="G47" i="21"/>
  <c r="G3" i="21"/>
  <c r="G4" i="21"/>
  <c r="G5" i="21"/>
  <c r="G6" i="21"/>
  <c r="G7" i="21"/>
  <c r="G8" i="21"/>
  <c r="G9" i="21"/>
  <c r="G10" i="21"/>
  <c r="G11" i="21"/>
  <c r="G2" i="21"/>
  <c r="I62" i="19"/>
  <c r="I64" i="19"/>
  <c r="I2" i="19"/>
  <c r="J2" i="19"/>
  <c r="H2" i="19"/>
  <c r="G2" i="19"/>
  <c r="F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3" i="19"/>
  <c r="M84" i="19"/>
  <c r="M85" i="19"/>
  <c r="M86" i="19"/>
  <c r="M87" i="19"/>
  <c r="M88" i="19"/>
  <c r="M89" i="19"/>
  <c r="M90" i="19"/>
  <c r="M91" i="19"/>
  <c r="M92" i="19"/>
  <c r="M94" i="19"/>
  <c r="M95" i="19"/>
  <c r="M96" i="19"/>
  <c r="M97" i="19"/>
  <c r="M98" i="19"/>
  <c r="M99" i="19"/>
  <c r="M100" i="19"/>
  <c r="L3" i="19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3" i="19"/>
  <c r="L84" i="19"/>
  <c r="L85" i="19"/>
  <c r="L86" i="19"/>
  <c r="L87" i="19"/>
  <c r="L88" i="19"/>
  <c r="L89" i="19"/>
  <c r="L90" i="19"/>
  <c r="L91" i="19"/>
  <c r="L92" i="19"/>
  <c r="L94" i="19"/>
  <c r="L95" i="19"/>
  <c r="L96" i="19"/>
  <c r="L97" i="19"/>
  <c r="L98" i="19"/>
  <c r="L99" i="19"/>
  <c r="L100" i="19"/>
  <c r="M2" i="19"/>
  <c r="K2" i="19"/>
  <c r="L2" i="19"/>
  <c r="K3" i="19"/>
  <c r="K4" i="19"/>
  <c r="K5" i="19"/>
  <c r="K6" i="19"/>
  <c r="K7" i="19"/>
  <c r="K8" i="19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3" i="19"/>
  <c r="K84" i="19"/>
  <c r="K85" i="19"/>
  <c r="K86" i="19"/>
  <c r="K87" i="19"/>
  <c r="K88" i="19"/>
  <c r="K89" i="19"/>
  <c r="K90" i="19"/>
  <c r="K91" i="19"/>
  <c r="K92" i="19"/>
  <c r="K94" i="19"/>
  <c r="K95" i="19"/>
  <c r="K96" i="19"/>
  <c r="K97" i="19"/>
  <c r="K98" i="19"/>
  <c r="K99" i="19"/>
  <c r="K100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3" i="19"/>
  <c r="J84" i="19"/>
  <c r="J85" i="19"/>
  <c r="J86" i="19"/>
  <c r="J87" i="19"/>
  <c r="J88" i="19"/>
  <c r="J89" i="19"/>
  <c r="J90" i="19"/>
  <c r="J91" i="19"/>
  <c r="J92" i="19"/>
  <c r="J94" i="19"/>
  <c r="J95" i="19"/>
  <c r="J96" i="19"/>
  <c r="J97" i="19"/>
  <c r="J98" i="19"/>
  <c r="J99" i="19"/>
  <c r="J100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1" i="19"/>
  <c r="I63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3" i="19"/>
  <c r="I84" i="19"/>
  <c r="I85" i="19"/>
  <c r="I86" i="19"/>
  <c r="I87" i="19"/>
  <c r="I88" i="19"/>
  <c r="I89" i="19"/>
  <c r="I90" i="19"/>
  <c r="I91" i="19"/>
  <c r="I92" i="19"/>
  <c r="I94" i="19"/>
  <c r="I95" i="19"/>
  <c r="I96" i="19"/>
  <c r="I97" i="19"/>
  <c r="I98" i="19"/>
  <c r="I99" i="19"/>
  <c r="I100" i="19"/>
  <c r="H3" i="19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3" i="19"/>
  <c r="H84" i="19"/>
  <c r="H85" i="19"/>
  <c r="H86" i="19"/>
  <c r="H87" i="19"/>
  <c r="H88" i="19"/>
  <c r="H89" i="19"/>
  <c r="H90" i="19"/>
  <c r="H91" i="19"/>
  <c r="H92" i="19"/>
  <c r="H94" i="19"/>
  <c r="H95" i="19"/>
  <c r="H96" i="19"/>
  <c r="H97" i="19"/>
  <c r="H98" i="19"/>
  <c r="H99" i="19"/>
  <c r="H100" i="19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3" i="19"/>
  <c r="G84" i="19"/>
  <c r="G85" i="19"/>
  <c r="G86" i="19"/>
  <c r="G87" i="19"/>
  <c r="G88" i="19"/>
  <c r="G89" i="19"/>
  <c r="G90" i="19"/>
  <c r="G91" i="19"/>
  <c r="G92" i="19"/>
  <c r="G94" i="19"/>
  <c r="G95" i="19"/>
  <c r="G96" i="19"/>
  <c r="G97" i="19"/>
  <c r="G98" i="19"/>
  <c r="G99" i="19"/>
  <c r="G100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1" i="19"/>
  <c r="F62" i="19"/>
  <c r="F63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77" i="19"/>
  <c r="F78" i="19"/>
  <c r="F79" i="19"/>
  <c r="F80" i="19"/>
  <c r="F81" i="19"/>
  <c r="F83" i="19"/>
  <c r="F84" i="19"/>
  <c r="F85" i="19"/>
  <c r="F86" i="19"/>
  <c r="F87" i="19"/>
  <c r="F88" i="19"/>
  <c r="F89" i="19"/>
  <c r="F90" i="19"/>
  <c r="F91" i="19"/>
  <c r="F92" i="19"/>
  <c r="F94" i="19"/>
  <c r="F95" i="19"/>
  <c r="F96" i="19"/>
  <c r="F97" i="19"/>
  <c r="F98" i="19"/>
  <c r="F99" i="19"/>
  <c r="F100" i="19"/>
  <c r="B24" i="22"/>
  <c r="B23" i="22"/>
  <c r="B25" i="22"/>
  <c r="B22" i="22"/>
  <c r="B21" i="22"/>
  <c r="B20" i="22"/>
  <c r="B19" i="22"/>
  <c r="B18" i="22"/>
  <c r="B17" i="22"/>
  <c r="B12" i="22"/>
  <c r="B11" i="22"/>
  <c r="B10" i="22"/>
  <c r="B9" i="22"/>
  <c r="B8" i="22"/>
  <c r="B7" i="22"/>
  <c r="B6" i="22"/>
  <c r="B5" i="22"/>
  <c r="B124" i="22"/>
  <c r="B112" i="22"/>
  <c r="B123" i="22"/>
  <c r="B122" i="22"/>
  <c r="B121" i="22"/>
  <c r="B120" i="22"/>
  <c r="B119" i="22"/>
  <c r="B118" i="22"/>
  <c r="B117" i="22"/>
  <c r="B111" i="22"/>
  <c r="B110" i="22"/>
  <c r="B109" i="22"/>
  <c r="B108" i="22"/>
  <c r="B107" i="22"/>
  <c r="B106" i="22"/>
  <c r="B105" i="22"/>
  <c r="B99" i="22"/>
  <c r="B98" i="22"/>
  <c r="B97" i="22"/>
  <c r="B96" i="22"/>
  <c r="B95" i="22"/>
  <c r="B94" i="22"/>
  <c r="B93" i="22"/>
  <c r="B92" i="22"/>
  <c r="B87" i="22"/>
  <c r="B86" i="22"/>
  <c r="B85" i="22"/>
  <c r="B84" i="22"/>
  <c r="B83" i="22"/>
  <c r="B82" i="22"/>
  <c r="B80" i="22"/>
  <c r="B81" i="22"/>
  <c r="B59" i="22"/>
  <c r="B58" i="22"/>
  <c r="B57" i="22"/>
  <c r="B56" i="22"/>
  <c r="B71" i="22"/>
  <c r="B70" i="22"/>
  <c r="B69" i="22"/>
  <c r="B68" i="22"/>
  <c r="B74" i="22"/>
  <c r="B73" i="22"/>
  <c r="B72" i="22"/>
  <c r="B67" i="22"/>
  <c r="B61" i="22"/>
  <c r="B60" i="22"/>
  <c r="B55" i="22"/>
  <c r="B62" i="22"/>
  <c r="B35" i="22"/>
  <c r="B34" i="22"/>
  <c r="B33" i="22"/>
  <c r="B30" i="22"/>
  <c r="B32" i="22"/>
  <c r="B31" i="22"/>
  <c r="B36" i="22"/>
  <c r="B37" i="22"/>
  <c r="B49" i="22"/>
  <c r="B48" i="22"/>
  <c r="B42" i="22"/>
  <c r="B43" i="22"/>
  <c r="B44" i="22"/>
  <c r="B45" i="22"/>
  <c r="B46" i="22"/>
  <c r="B47" i="22"/>
  <c r="B103" i="23"/>
  <c r="C103" i="23"/>
  <c r="B151" i="23"/>
  <c r="B132" i="23"/>
  <c r="B113" i="23"/>
  <c r="B94" i="23"/>
  <c r="B75" i="23"/>
  <c r="B56" i="23"/>
  <c r="B37" i="23"/>
  <c r="B18" i="23"/>
  <c r="B142" i="23"/>
  <c r="C142" i="23"/>
  <c r="B123" i="23"/>
  <c r="C123" i="23"/>
  <c r="B104" i="23"/>
  <c r="C104" i="23"/>
  <c r="B85" i="23"/>
  <c r="C85" i="23"/>
  <c r="B66" i="23"/>
  <c r="C66" i="23"/>
  <c r="B47" i="23"/>
  <c r="C47" i="23"/>
  <c r="B28" i="23"/>
  <c r="C28" i="23"/>
  <c r="B9" i="23"/>
  <c r="B150" i="23"/>
  <c r="B131" i="23"/>
  <c r="B112" i="23"/>
  <c r="B93" i="23"/>
  <c r="B74" i="23"/>
  <c r="B55" i="23"/>
  <c r="B36" i="23"/>
  <c r="B17" i="23"/>
  <c r="B141" i="23"/>
  <c r="C141" i="23"/>
  <c r="B122" i="23"/>
  <c r="C122" i="23"/>
  <c r="B84" i="23"/>
  <c r="C84" i="23"/>
  <c r="B65" i="23"/>
  <c r="C65" i="23"/>
  <c r="B46" i="23"/>
  <c r="C46" i="23"/>
  <c r="B27" i="23"/>
  <c r="C27" i="23"/>
  <c r="B8" i="23"/>
  <c r="C8" i="23"/>
  <c r="B149" i="23"/>
  <c r="B130" i="23"/>
  <c r="B111" i="23"/>
  <c r="B92" i="23"/>
  <c r="B73" i="23"/>
  <c r="B54" i="23"/>
  <c r="B35" i="23"/>
  <c r="B16" i="23"/>
  <c r="B140" i="23"/>
  <c r="C140" i="23"/>
  <c r="B121" i="23"/>
  <c r="C121" i="23"/>
  <c r="B102" i="23"/>
  <c r="C102" i="23"/>
  <c r="B83" i="23"/>
  <c r="C83" i="23"/>
  <c r="B64" i="23"/>
  <c r="C64" i="23"/>
  <c r="B45" i="23"/>
  <c r="C45" i="23"/>
  <c r="B26" i="23"/>
  <c r="C26" i="23"/>
  <c r="B7" i="23"/>
  <c r="C7" i="23"/>
  <c r="B148" i="23"/>
  <c r="B129" i="23"/>
  <c r="B110" i="23"/>
  <c r="B91" i="23"/>
  <c r="B72" i="23"/>
  <c r="B53" i="23"/>
  <c r="B34" i="23"/>
  <c r="B15" i="23"/>
  <c r="B139" i="23"/>
  <c r="C139" i="23"/>
  <c r="B120" i="23"/>
  <c r="C120" i="23"/>
  <c r="B101" i="23"/>
  <c r="C101" i="23"/>
  <c r="B82" i="23"/>
  <c r="C82" i="23"/>
  <c r="B63" i="23"/>
  <c r="C63" i="23"/>
  <c r="B44" i="23"/>
  <c r="C44" i="23"/>
  <c r="B25" i="23"/>
  <c r="C25" i="23"/>
  <c r="B6" i="23"/>
  <c r="C6" i="23"/>
  <c r="B147" i="23"/>
  <c r="B128" i="23"/>
  <c r="B109" i="23"/>
  <c r="B90" i="23"/>
  <c r="B71" i="23"/>
  <c r="B52" i="23"/>
  <c r="B33" i="23"/>
  <c r="B14" i="23"/>
  <c r="B138" i="23"/>
  <c r="C138" i="23"/>
  <c r="B119" i="23"/>
  <c r="C119" i="23"/>
  <c r="B100" i="23"/>
  <c r="C100" i="23"/>
  <c r="B81" i="23"/>
  <c r="B62" i="23"/>
  <c r="B43" i="23"/>
  <c r="B24" i="23"/>
  <c r="B5" i="23"/>
  <c r="C81" i="23"/>
  <c r="C5" i="23"/>
  <c r="C24" i="23"/>
  <c r="E52" i="23"/>
  <c r="E49" i="18"/>
  <c r="M49" i="18"/>
  <c r="H11" i="18"/>
  <c r="G11" i="18"/>
  <c r="M3" i="18"/>
  <c r="M4" i="18"/>
  <c r="M5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M28" i="18"/>
  <c r="M29" i="18"/>
  <c r="M30" i="18"/>
  <c r="M31" i="18"/>
  <c r="M32" i="18"/>
  <c r="M33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50" i="18"/>
  <c r="M51" i="18"/>
  <c r="M52" i="18"/>
  <c r="M53" i="18"/>
  <c r="M54" i="18"/>
  <c r="M55" i="18"/>
  <c r="M56" i="18"/>
  <c r="M57" i="18"/>
  <c r="M58" i="18"/>
  <c r="M59" i="18"/>
  <c r="M60" i="18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83" i="18"/>
  <c r="M85" i="18"/>
  <c r="M86" i="18"/>
  <c r="M87" i="18"/>
  <c r="M88" i="18"/>
  <c r="M89" i="18"/>
  <c r="M90" i="18"/>
  <c r="M91" i="18"/>
  <c r="M92" i="18"/>
  <c r="M93" i="18"/>
  <c r="M94" i="18"/>
  <c r="M95" i="18"/>
  <c r="M96" i="18"/>
  <c r="M97" i="18"/>
  <c r="M98" i="18"/>
  <c r="M99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121" i="18"/>
  <c r="M122" i="18"/>
  <c r="M123" i="18"/>
  <c r="M124" i="18"/>
  <c r="M125" i="18"/>
  <c r="M126" i="18"/>
  <c r="M127" i="18"/>
  <c r="M128" i="18"/>
  <c r="M129" i="18"/>
  <c r="M130" i="18"/>
  <c r="M131" i="18"/>
  <c r="M132" i="18"/>
  <c r="M133" i="18"/>
  <c r="M134" i="18"/>
  <c r="M135" i="18"/>
  <c r="M136" i="18"/>
  <c r="M137" i="18"/>
  <c r="M138" i="18"/>
  <c r="M139" i="18"/>
  <c r="M140" i="18"/>
  <c r="M141" i="18"/>
  <c r="M143" i="18"/>
  <c r="M144" i="18"/>
  <c r="M145" i="18"/>
  <c r="M146" i="18"/>
  <c r="M147" i="18"/>
  <c r="M148" i="18"/>
  <c r="M149" i="18"/>
  <c r="M150" i="18"/>
  <c r="M151" i="18"/>
  <c r="M152" i="18"/>
  <c r="M153" i="18"/>
  <c r="M154" i="18"/>
  <c r="M156" i="18"/>
  <c r="M157" i="18"/>
  <c r="M158" i="18"/>
  <c r="M159" i="18"/>
  <c r="M160" i="18"/>
  <c r="M161" i="18"/>
  <c r="M162" i="18"/>
  <c r="M163" i="18"/>
  <c r="M164" i="18"/>
  <c r="M165" i="18"/>
  <c r="M166" i="18"/>
  <c r="M167" i="18"/>
  <c r="M168" i="18"/>
  <c r="M169" i="18"/>
  <c r="M170" i="18"/>
  <c r="M171" i="18"/>
  <c r="M173" i="18"/>
  <c r="M174" i="18"/>
  <c r="M175" i="18"/>
  <c r="M176" i="18"/>
  <c r="M177" i="18"/>
  <c r="M178" i="18"/>
  <c r="M179" i="18"/>
  <c r="M180" i="18"/>
  <c r="M181" i="18"/>
  <c r="M182" i="18"/>
  <c r="M183" i="18"/>
  <c r="M184" i="18"/>
  <c r="M185" i="18"/>
  <c r="M186" i="18"/>
  <c r="M187" i="18"/>
  <c r="M188" i="18"/>
  <c r="M189" i="18"/>
  <c r="M190" i="18"/>
  <c r="M191" i="18"/>
  <c r="M192" i="18"/>
  <c r="M193" i="18"/>
  <c r="M194" i="18"/>
  <c r="M195" i="18"/>
  <c r="M196" i="18"/>
  <c r="M197" i="18"/>
  <c r="M198" i="18"/>
  <c r="M199" i="18"/>
  <c r="M200" i="18"/>
  <c r="M201" i="18"/>
  <c r="M202" i="18"/>
  <c r="M203" i="18"/>
  <c r="M204" i="18"/>
  <c r="M205" i="18"/>
  <c r="M206" i="18"/>
  <c r="M207" i="18"/>
  <c r="M208" i="18"/>
  <c r="M209" i="18"/>
  <c r="M210" i="18"/>
  <c r="M211" i="18"/>
  <c r="M212" i="18"/>
  <c r="M213" i="18"/>
  <c r="M214" i="18"/>
  <c r="M215" i="18"/>
  <c r="M216" i="18"/>
  <c r="M217" i="18"/>
  <c r="M218" i="18"/>
  <c r="M219" i="18"/>
  <c r="M220" i="18"/>
  <c r="M221" i="18"/>
  <c r="M222" i="18"/>
  <c r="M223" i="18"/>
  <c r="M224" i="18"/>
  <c r="M225" i="18"/>
  <c r="M226" i="18"/>
  <c r="M227" i="18"/>
  <c r="M228" i="18"/>
  <c r="M229" i="18"/>
  <c r="M230" i="18"/>
  <c r="M231" i="18"/>
  <c r="M232" i="18"/>
  <c r="M233" i="18"/>
  <c r="M234" i="18"/>
  <c r="M235" i="18"/>
  <c r="M236" i="18"/>
  <c r="M237" i="18"/>
  <c r="M238" i="18"/>
  <c r="M239" i="18"/>
  <c r="M240" i="18"/>
  <c r="M241" i="18"/>
  <c r="M242" i="18"/>
  <c r="M243" i="18"/>
  <c r="M244" i="18"/>
  <c r="M245" i="18"/>
  <c r="M246" i="18"/>
  <c r="M247" i="18"/>
  <c r="M248" i="18"/>
  <c r="M249" i="18"/>
  <c r="M250" i="18"/>
  <c r="M252" i="18"/>
  <c r="M253" i="18"/>
  <c r="M254" i="18"/>
  <c r="M255" i="18"/>
  <c r="M256" i="18"/>
  <c r="M257" i="18"/>
  <c r="M258" i="18"/>
  <c r="M259" i="18"/>
  <c r="M260" i="18"/>
  <c r="M261" i="18"/>
  <c r="M262" i="18"/>
  <c r="M263" i="18"/>
  <c r="M264" i="18"/>
  <c r="M265" i="18"/>
  <c r="M266" i="18"/>
  <c r="M267" i="18"/>
  <c r="M268" i="18"/>
  <c r="M269" i="18"/>
  <c r="M270" i="18"/>
  <c r="M271" i="18"/>
  <c r="M272" i="18"/>
  <c r="M273" i="18"/>
  <c r="M274" i="18"/>
  <c r="M275" i="18"/>
  <c r="M276" i="18"/>
  <c r="M277" i="18"/>
  <c r="M278" i="18"/>
  <c r="M279" i="18"/>
  <c r="M280" i="18"/>
  <c r="M281" i="18"/>
  <c r="M282" i="18"/>
  <c r="M283" i="18"/>
  <c r="M284" i="18"/>
  <c r="M285" i="18"/>
  <c r="M286" i="18"/>
  <c r="M287" i="18"/>
  <c r="M288" i="18"/>
  <c r="M289" i="18"/>
  <c r="M290" i="18"/>
  <c r="M291" i="18"/>
  <c r="M292" i="18"/>
  <c r="M293" i="18"/>
  <c r="M294" i="18"/>
  <c r="M295" i="18"/>
  <c r="M296" i="18"/>
  <c r="M297" i="18"/>
  <c r="M298" i="18"/>
  <c r="M2" i="18"/>
  <c r="L3" i="18"/>
  <c r="L4" i="18"/>
  <c r="L5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L28" i="18"/>
  <c r="L29" i="18"/>
  <c r="L30" i="18"/>
  <c r="L31" i="18"/>
  <c r="L32" i="18"/>
  <c r="L33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56" i="18"/>
  <c r="L57" i="18"/>
  <c r="L58" i="18"/>
  <c r="L59" i="18"/>
  <c r="L60" i="18"/>
  <c r="L61" i="18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L82" i="18"/>
  <c r="L83" i="18"/>
  <c r="L85" i="18"/>
  <c r="L86" i="18"/>
  <c r="L87" i="18"/>
  <c r="L88" i="18"/>
  <c r="L89" i="18"/>
  <c r="L90" i="18"/>
  <c r="L91" i="18"/>
  <c r="L92" i="18"/>
  <c r="L93" i="18"/>
  <c r="L94" i="18"/>
  <c r="L95" i="18"/>
  <c r="L96" i="18"/>
  <c r="L97" i="18"/>
  <c r="L98" i="18"/>
  <c r="L99" i="18"/>
  <c r="L101" i="18"/>
  <c r="L102" i="18"/>
  <c r="L103" i="18"/>
  <c r="L104" i="18"/>
  <c r="L105" i="18"/>
  <c r="L106" i="18"/>
  <c r="L107" i="18"/>
  <c r="L108" i="18"/>
  <c r="L109" i="18"/>
  <c r="L110" i="18"/>
  <c r="L111" i="18"/>
  <c r="L112" i="18"/>
  <c r="L113" i="18"/>
  <c r="L114" i="18"/>
  <c r="L115" i="18"/>
  <c r="L116" i="18"/>
  <c r="L117" i="18"/>
  <c r="L118" i="18"/>
  <c r="L119" i="18"/>
  <c r="L120" i="18"/>
  <c r="L121" i="18"/>
  <c r="L122" i="18"/>
  <c r="L123" i="18"/>
  <c r="L124" i="18"/>
  <c r="L125" i="18"/>
  <c r="L126" i="18"/>
  <c r="L127" i="18"/>
  <c r="L128" i="18"/>
  <c r="L129" i="18"/>
  <c r="L130" i="18"/>
  <c r="L131" i="18"/>
  <c r="L132" i="18"/>
  <c r="L133" i="18"/>
  <c r="L134" i="18"/>
  <c r="L135" i="18"/>
  <c r="L136" i="18"/>
  <c r="L137" i="18"/>
  <c r="L138" i="18"/>
  <c r="L139" i="18"/>
  <c r="L140" i="18"/>
  <c r="L141" i="18"/>
  <c r="L143" i="18"/>
  <c r="L144" i="18"/>
  <c r="L145" i="18"/>
  <c r="L146" i="18"/>
  <c r="L147" i="18"/>
  <c r="L148" i="18"/>
  <c r="L149" i="18"/>
  <c r="L150" i="18"/>
  <c r="L151" i="18"/>
  <c r="L152" i="18"/>
  <c r="L153" i="18"/>
  <c r="L154" i="18"/>
  <c r="L156" i="18"/>
  <c r="L157" i="18"/>
  <c r="L158" i="18"/>
  <c r="L159" i="18"/>
  <c r="L160" i="18"/>
  <c r="L161" i="18"/>
  <c r="L162" i="18"/>
  <c r="L163" i="18"/>
  <c r="L164" i="18"/>
  <c r="L165" i="18"/>
  <c r="L166" i="18"/>
  <c r="L167" i="18"/>
  <c r="L168" i="18"/>
  <c r="L169" i="18"/>
  <c r="L170" i="18"/>
  <c r="L171" i="18"/>
  <c r="L173" i="18"/>
  <c r="L174" i="18"/>
  <c r="L175" i="18"/>
  <c r="L176" i="18"/>
  <c r="L177" i="18"/>
  <c r="L178" i="18"/>
  <c r="L179" i="18"/>
  <c r="L180" i="18"/>
  <c r="L181" i="18"/>
  <c r="L182" i="18"/>
  <c r="L183" i="18"/>
  <c r="L184" i="18"/>
  <c r="L185" i="18"/>
  <c r="L186" i="18"/>
  <c r="L187" i="18"/>
  <c r="L188" i="18"/>
  <c r="L189" i="18"/>
  <c r="L190" i="18"/>
  <c r="L191" i="18"/>
  <c r="L192" i="18"/>
  <c r="L193" i="18"/>
  <c r="L194" i="18"/>
  <c r="L195" i="18"/>
  <c r="L196" i="18"/>
  <c r="L197" i="18"/>
  <c r="L198" i="18"/>
  <c r="L199" i="18"/>
  <c r="L200" i="18"/>
  <c r="L201" i="18"/>
  <c r="L202" i="18"/>
  <c r="L203" i="18"/>
  <c r="L204" i="18"/>
  <c r="L205" i="18"/>
  <c r="L206" i="18"/>
  <c r="L207" i="18"/>
  <c r="L208" i="18"/>
  <c r="L209" i="18"/>
  <c r="L210" i="18"/>
  <c r="L211" i="18"/>
  <c r="L212" i="18"/>
  <c r="L213" i="18"/>
  <c r="L214" i="18"/>
  <c r="L215" i="18"/>
  <c r="L216" i="18"/>
  <c r="L217" i="18"/>
  <c r="L218" i="18"/>
  <c r="L219" i="18"/>
  <c r="L220" i="18"/>
  <c r="L221" i="18"/>
  <c r="L222" i="18"/>
  <c r="L223" i="18"/>
  <c r="L224" i="18"/>
  <c r="L225" i="18"/>
  <c r="L226" i="18"/>
  <c r="L227" i="18"/>
  <c r="L228" i="18"/>
  <c r="L229" i="18"/>
  <c r="L230" i="18"/>
  <c r="L231" i="18"/>
  <c r="L232" i="18"/>
  <c r="L233" i="18"/>
  <c r="L234" i="18"/>
  <c r="L235" i="18"/>
  <c r="L236" i="18"/>
  <c r="L237" i="18"/>
  <c r="L238" i="18"/>
  <c r="L239" i="18"/>
  <c r="L240" i="18"/>
  <c r="L241" i="18"/>
  <c r="L242" i="18"/>
  <c r="L243" i="18"/>
  <c r="L244" i="18"/>
  <c r="L245" i="18"/>
  <c r="L246" i="18"/>
  <c r="L247" i="18"/>
  <c r="L248" i="18"/>
  <c r="L249" i="18"/>
  <c r="L250" i="18"/>
  <c r="L252" i="18"/>
  <c r="L253" i="18"/>
  <c r="L254" i="18"/>
  <c r="L255" i="18"/>
  <c r="L256" i="18"/>
  <c r="L257" i="18"/>
  <c r="L258" i="18"/>
  <c r="L259" i="18"/>
  <c r="L260" i="18"/>
  <c r="L261" i="18"/>
  <c r="L262" i="18"/>
  <c r="L263" i="18"/>
  <c r="L264" i="18"/>
  <c r="L265" i="18"/>
  <c r="L266" i="18"/>
  <c r="L267" i="18"/>
  <c r="L268" i="18"/>
  <c r="L269" i="18"/>
  <c r="L270" i="18"/>
  <c r="L271" i="18"/>
  <c r="L272" i="18"/>
  <c r="L273" i="18"/>
  <c r="L274" i="18"/>
  <c r="L275" i="18"/>
  <c r="L276" i="18"/>
  <c r="L277" i="18"/>
  <c r="L278" i="18"/>
  <c r="L279" i="18"/>
  <c r="L280" i="18"/>
  <c r="L281" i="18"/>
  <c r="L282" i="18"/>
  <c r="L283" i="18"/>
  <c r="L284" i="18"/>
  <c r="L285" i="18"/>
  <c r="L286" i="18"/>
  <c r="L287" i="18"/>
  <c r="L288" i="18"/>
  <c r="L289" i="18"/>
  <c r="L290" i="18"/>
  <c r="L291" i="18"/>
  <c r="L292" i="18"/>
  <c r="L293" i="18"/>
  <c r="L294" i="18"/>
  <c r="L295" i="18"/>
  <c r="L296" i="18"/>
  <c r="L297" i="18"/>
  <c r="L298" i="18"/>
  <c r="L2" i="18"/>
  <c r="G3" i="18"/>
  <c r="G4" i="18"/>
  <c r="G5" i="18"/>
  <c r="G6" i="18"/>
  <c r="G7" i="18"/>
  <c r="G8" i="18"/>
  <c r="G9" i="18"/>
  <c r="G10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203" i="18"/>
  <c r="G204" i="18"/>
  <c r="G205" i="18"/>
  <c r="G206" i="18"/>
  <c r="G207" i="18"/>
  <c r="G208" i="18"/>
  <c r="G209" i="18"/>
  <c r="G210" i="18"/>
  <c r="G211" i="18"/>
  <c r="G212" i="18"/>
  <c r="G213" i="18"/>
  <c r="G214" i="18"/>
  <c r="G215" i="18"/>
  <c r="G216" i="18"/>
  <c r="G217" i="18"/>
  <c r="G218" i="18"/>
  <c r="G219" i="18"/>
  <c r="G220" i="18"/>
  <c r="G221" i="18"/>
  <c r="G222" i="18"/>
  <c r="G223" i="18"/>
  <c r="G224" i="18"/>
  <c r="G225" i="18"/>
  <c r="G226" i="18"/>
  <c r="G227" i="18"/>
  <c r="G228" i="18"/>
  <c r="G229" i="18"/>
  <c r="G230" i="18"/>
  <c r="G231" i="18"/>
  <c r="G232" i="18"/>
  <c r="G233" i="18"/>
  <c r="G234" i="18"/>
  <c r="G235" i="18"/>
  <c r="G236" i="18"/>
  <c r="G237" i="18"/>
  <c r="G238" i="18"/>
  <c r="G239" i="18"/>
  <c r="G240" i="18"/>
  <c r="G241" i="18"/>
  <c r="G242" i="18"/>
  <c r="G243" i="18"/>
  <c r="G244" i="18"/>
  <c r="G245" i="18"/>
  <c r="G246" i="18"/>
  <c r="G247" i="18"/>
  <c r="G248" i="18"/>
  <c r="G249" i="18"/>
  <c r="G250" i="18"/>
  <c r="G251" i="18"/>
  <c r="G252" i="18"/>
  <c r="G253" i="18"/>
  <c r="G254" i="18"/>
  <c r="G255" i="18"/>
  <c r="G256" i="18"/>
  <c r="G257" i="18"/>
  <c r="G258" i="18"/>
  <c r="G259" i="18"/>
  <c r="G260" i="18"/>
  <c r="G261" i="18"/>
  <c r="G262" i="18"/>
  <c r="G263" i="18"/>
  <c r="G264" i="18"/>
  <c r="G265" i="18"/>
  <c r="G266" i="18"/>
  <c r="G267" i="18"/>
  <c r="G268" i="18"/>
  <c r="G269" i="18"/>
  <c r="G270" i="18"/>
  <c r="G271" i="18"/>
  <c r="G272" i="18"/>
  <c r="G273" i="18"/>
  <c r="G274" i="18"/>
  <c r="G275" i="18"/>
  <c r="G276" i="18"/>
  <c r="G277" i="18"/>
  <c r="G278" i="18"/>
  <c r="G279" i="18"/>
  <c r="G280" i="18"/>
  <c r="G281" i="18"/>
  <c r="G282" i="18"/>
  <c r="G283" i="18"/>
  <c r="G284" i="18"/>
  <c r="G285" i="18"/>
  <c r="G286" i="18"/>
  <c r="G287" i="18"/>
  <c r="G288" i="18"/>
  <c r="G289" i="18"/>
  <c r="G290" i="18"/>
  <c r="G291" i="18"/>
  <c r="G292" i="18"/>
  <c r="G293" i="18"/>
  <c r="G294" i="18"/>
  <c r="G295" i="18"/>
  <c r="G296" i="18"/>
  <c r="G297" i="18"/>
  <c r="G298" i="18"/>
  <c r="G2" i="18"/>
  <c r="K3" i="18"/>
  <c r="K4" i="18"/>
  <c r="K5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50" i="18"/>
  <c r="K51" i="18"/>
  <c r="K52" i="18"/>
  <c r="K53" i="18"/>
  <c r="K54" i="18"/>
  <c r="K55" i="18"/>
  <c r="K56" i="18"/>
  <c r="K57" i="18"/>
  <c r="K58" i="18"/>
  <c r="K59" i="18"/>
  <c r="K60" i="18"/>
  <c r="K61" i="18"/>
  <c r="K62" i="18"/>
  <c r="K63" i="18"/>
  <c r="K64" i="18"/>
  <c r="K65" i="18"/>
  <c r="K66" i="18"/>
  <c r="K67" i="18"/>
  <c r="K68" i="18"/>
  <c r="K69" i="18"/>
  <c r="K70" i="18"/>
  <c r="K71" i="18"/>
  <c r="K72" i="18"/>
  <c r="K73" i="18"/>
  <c r="K74" i="18"/>
  <c r="K75" i="18"/>
  <c r="K76" i="18"/>
  <c r="K77" i="18"/>
  <c r="K78" i="18"/>
  <c r="K79" i="18"/>
  <c r="K80" i="18"/>
  <c r="K81" i="18"/>
  <c r="K82" i="18"/>
  <c r="K83" i="18"/>
  <c r="K84" i="18"/>
  <c r="K85" i="18"/>
  <c r="K86" i="18"/>
  <c r="K87" i="18"/>
  <c r="K88" i="18"/>
  <c r="K89" i="18"/>
  <c r="K90" i="18"/>
  <c r="K91" i="18"/>
  <c r="K92" i="18"/>
  <c r="K93" i="18"/>
  <c r="K94" i="18"/>
  <c r="K95" i="18"/>
  <c r="K96" i="18"/>
  <c r="K97" i="18"/>
  <c r="K98" i="18"/>
  <c r="K99" i="18"/>
  <c r="K101" i="18"/>
  <c r="K102" i="18"/>
  <c r="K103" i="18"/>
  <c r="K104" i="18"/>
  <c r="K105" i="18"/>
  <c r="K106" i="18"/>
  <c r="K107" i="18"/>
  <c r="K108" i="18"/>
  <c r="K109" i="18"/>
  <c r="K110" i="18"/>
  <c r="K111" i="18"/>
  <c r="K112" i="18"/>
  <c r="K113" i="18"/>
  <c r="K114" i="18"/>
  <c r="K115" i="18"/>
  <c r="K116" i="18"/>
  <c r="K117" i="18"/>
  <c r="K118" i="18"/>
  <c r="K119" i="18"/>
  <c r="K120" i="18"/>
  <c r="K121" i="18"/>
  <c r="K122" i="18"/>
  <c r="K123" i="18"/>
  <c r="K124" i="18"/>
  <c r="K125" i="18"/>
  <c r="K126" i="18"/>
  <c r="K127" i="18"/>
  <c r="K128" i="18"/>
  <c r="K129" i="18"/>
  <c r="K130" i="18"/>
  <c r="K131" i="18"/>
  <c r="K132" i="18"/>
  <c r="K133" i="18"/>
  <c r="K134" i="18"/>
  <c r="K135" i="18"/>
  <c r="K136" i="18"/>
  <c r="K137" i="18"/>
  <c r="K138" i="18"/>
  <c r="K139" i="18"/>
  <c r="K140" i="18"/>
  <c r="K141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6" i="18"/>
  <c r="K157" i="18"/>
  <c r="K158" i="18"/>
  <c r="K159" i="18"/>
  <c r="K160" i="18"/>
  <c r="K161" i="18"/>
  <c r="K162" i="18"/>
  <c r="K163" i="18"/>
  <c r="K164" i="18"/>
  <c r="K165" i="18"/>
  <c r="K166" i="18"/>
  <c r="K167" i="18"/>
  <c r="K168" i="18"/>
  <c r="K169" i="18"/>
  <c r="K170" i="18"/>
  <c r="K171" i="18"/>
  <c r="K173" i="18"/>
  <c r="K174" i="18"/>
  <c r="K175" i="18"/>
  <c r="K176" i="18"/>
  <c r="K177" i="18"/>
  <c r="K178" i="18"/>
  <c r="K179" i="18"/>
  <c r="K180" i="18"/>
  <c r="K181" i="18"/>
  <c r="K182" i="18"/>
  <c r="K183" i="18"/>
  <c r="K184" i="18"/>
  <c r="K185" i="18"/>
  <c r="K186" i="18"/>
  <c r="K187" i="18"/>
  <c r="K188" i="18"/>
  <c r="K189" i="18"/>
  <c r="K190" i="18"/>
  <c r="K191" i="18"/>
  <c r="K192" i="18"/>
  <c r="K193" i="18"/>
  <c r="K194" i="18"/>
  <c r="K195" i="18"/>
  <c r="K196" i="18"/>
  <c r="K197" i="18"/>
  <c r="K198" i="18"/>
  <c r="K199" i="18"/>
  <c r="K200" i="18"/>
  <c r="K201" i="18"/>
  <c r="K202" i="18"/>
  <c r="K203" i="18"/>
  <c r="K204" i="18"/>
  <c r="K205" i="18"/>
  <c r="K206" i="18"/>
  <c r="K207" i="18"/>
  <c r="K208" i="18"/>
  <c r="K209" i="18"/>
  <c r="K210" i="18"/>
  <c r="K211" i="18"/>
  <c r="K212" i="18"/>
  <c r="K213" i="18"/>
  <c r="K214" i="18"/>
  <c r="K215" i="18"/>
  <c r="K216" i="18"/>
  <c r="K217" i="18"/>
  <c r="K218" i="18"/>
  <c r="K219" i="18"/>
  <c r="K220" i="18"/>
  <c r="K221" i="18"/>
  <c r="K222" i="18"/>
  <c r="K223" i="18"/>
  <c r="K224" i="18"/>
  <c r="K225" i="18"/>
  <c r="K226" i="18"/>
  <c r="K227" i="18"/>
  <c r="K228" i="18"/>
  <c r="K229" i="18"/>
  <c r="K230" i="18"/>
  <c r="K231" i="18"/>
  <c r="K232" i="18"/>
  <c r="K233" i="18"/>
  <c r="K234" i="18"/>
  <c r="K235" i="18"/>
  <c r="K236" i="18"/>
  <c r="K237" i="18"/>
  <c r="K238" i="18"/>
  <c r="K239" i="18"/>
  <c r="K240" i="18"/>
  <c r="K241" i="18"/>
  <c r="K242" i="18"/>
  <c r="K243" i="18"/>
  <c r="K244" i="18"/>
  <c r="K245" i="18"/>
  <c r="K246" i="18"/>
  <c r="K247" i="18"/>
  <c r="K248" i="18"/>
  <c r="K249" i="18"/>
  <c r="K250" i="18"/>
  <c r="K251" i="18"/>
  <c r="K252" i="18"/>
  <c r="K253" i="18"/>
  <c r="K254" i="18"/>
  <c r="K255" i="18"/>
  <c r="K256" i="18"/>
  <c r="K257" i="18"/>
  <c r="K258" i="18"/>
  <c r="K259" i="18"/>
  <c r="K260" i="18"/>
  <c r="K261" i="18"/>
  <c r="K262" i="18"/>
  <c r="K263" i="18"/>
  <c r="K264" i="18"/>
  <c r="K265" i="18"/>
  <c r="K266" i="18"/>
  <c r="K267" i="18"/>
  <c r="K268" i="18"/>
  <c r="K269" i="18"/>
  <c r="K270" i="18"/>
  <c r="K271" i="18"/>
  <c r="K272" i="18"/>
  <c r="K273" i="18"/>
  <c r="K274" i="18"/>
  <c r="K275" i="18"/>
  <c r="K276" i="18"/>
  <c r="K277" i="18"/>
  <c r="K278" i="18"/>
  <c r="K279" i="18"/>
  <c r="K280" i="18"/>
  <c r="K281" i="18"/>
  <c r="K282" i="18"/>
  <c r="K283" i="18"/>
  <c r="K284" i="18"/>
  <c r="K285" i="18"/>
  <c r="K286" i="18"/>
  <c r="K287" i="18"/>
  <c r="K288" i="18"/>
  <c r="K289" i="18"/>
  <c r="K290" i="18"/>
  <c r="K291" i="18"/>
  <c r="K292" i="18"/>
  <c r="K293" i="18"/>
  <c r="K294" i="18"/>
  <c r="K295" i="18"/>
  <c r="K296" i="18"/>
  <c r="K297" i="18"/>
  <c r="K298" i="18"/>
  <c r="K2" i="18"/>
  <c r="J3" i="18"/>
  <c r="J4" i="18"/>
  <c r="J5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J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1" i="18"/>
  <c r="J102" i="18"/>
  <c r="J103" i="18"/>
  <c r="J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J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J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50" i="18"/>
  <c r="I51" i="18"/>
  <c r="I52" i="18"/>
  <c r="I53" i="18"/>
  <c r="I54" i="18"/>
  <c r="I55" i="18"/>
  <c r="I56" i="18"/>
  <c r="I57" i="18"/>
  <c r="I58" i="18"/>
  <c r="I59" i="18"/>
  <c r="I60" i="18"/>
  <c r="I61" i="18"/>
  <c r="I62" i="18"/>
  <c r="I63" i="18"/>
  <c r="I64" i="18"/>
  <c r="I65" i="18"/>
  <c r="I66" i="18"/>
  <c r="I67" i="18"/>
  <c r="I68" i="18"/>
  <c r="I69" i="18"/>
  <c r="I70" i="18"/>
  <c r="I71" i="18"/>
  <c r="I72" i="18"/>
  <c r="I73" i="18"/>
  <c r="I74" i="18"/>
  <c r="I75" i="18"/>
  <c r="I76" i="18"/>
  <c r="I77" i="18"/>
  <c r="I78" i="18"/>
  <c r="I79" i="18"/>
  <c r="I80" i="18"/>
  <c r="I81" i="18"/>
  <c r="I82" i="18"/>
  <c r="I83" i="18"/>
  <c r="I84" i="18"/>
  <c r="I85" i="18"/>
  <c r="I86" i="18"/>
  <c r="I87" i="18"/>
  <c r="I88" i="18"/>
  <c r="I89" i="18"/>
  <c r="I90" i="18"/>
  <c r="I91" i="18"/>
  <c r="I92" i="18"/>
  <c r="I93" i="18"/>
  <c r="I94" i="18"/>
  <c r="I95" i="18"/>
  <c r="I96" i="18"/>
  <c r="I97" i="18"/>
  <c r="I98" i="18"/>
  <c r="I99" i="18"/>
  <c r="I101" i="18"/>
  <c r="I102" i="18"/>
  <c r="I103" i="18"/>
  <c r="I104" i="18"/>
  <c r="I105" i="18"/>
  <c r="I106" i="18"/>
  <c r="I107" i="18"/>
  <c r="I108" i="18"/>
  <c r="I109" i="18"/>
  <c r="I110" i="18"/>
  <c r="I111" i="18"/>
  <c r="I112" i="18"/>
  <c r="I113" i="18"/>
  <c r="I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I133" i="18"/>
  <c r="I134" i="18"/>
  <c r="I135" i="18"/>
  <c r="I136" i="18"/>
  <c r="I137" i="18"/>
  <c r="I138" i="18"/>
  <c r="I139" i="18"/>
  <c r="I140" i="18"/>
  <c r="I141" i="18"/>
  <c r="I143" i="18"/>
  <c r="I144" i="18"/>
  <c r="I145" i="18"/>
  <c r="I146" i="18"/>
  <c r="I147" i="18"/>
  <c r="I148" i="18"/>
  <c r="I149" i="18"/>
  <c r="I150" i="18"/>
  <c r="I151" i="18"/>
  <c r="I152" i="18"/>
  <c r="I153" i="18"/>
  <c r="I154" i="18"/>
  <c r="I156" i="18"/>
  <c r="I157" i="18"/>
  <c r="I158" i="18"/>
  <c r="I159" i="18"/>
  <c r="I160" i="18"/>
  <c r="I161" i="18"/>
  <c r="I162" i="18"/>
  <c r="I163" i="18"/>
  <c r="I164" i="18"/>
  <c r="I165" i="18"/>
  <c r="I166" i="18"/>
  <c r="I167" i="18"/>
  <c r="I168" i="18"/>
  <c r="I169" i="18"/>
  <c r="I170" i="18"/>
  <c r="I171" i="18"/>
  <c r="I173" i="18"/>
  <c r="I174" i="18"/>
  <c r="I175" i="18"/>
  <c r="I176" i="18"/>
  <c r="I177" i="18"/>
  <c r="I178" i="18"/>
  <c r="I179" i="18"/>
  <c r="I180" i="18"/>
  <c r="I181" i="18"/>
  <c r="I182" i="18"/>
  <c r="I183" i="18"/>
  <c r="I184" i="18"/>
  <c r="I185" i="18"/>
  <c r="I186" i="18"/>
  <c r="I187" i="18"/>
  <c r="I188" i="18"/>
  <c r="I189" i="18"/>
  <c r="I190" i="18"/>
  <c r="I191" i="18"/>
  <c r="I192" i="18"/>
  <c r="I193" i="18"/>
  <c r="I194" i="18"/>
  <c r="I195" i="18"/>
  <c r="I196" i="18"/>
  <c r="I197" i="18"/>
  <c r="I198" i="18"/>
  <c r="I199" i="18"/>
  <c r="I200" i="18"/>
  <c r="I201" i="18"/>
  <c r="I202" i="18"/>
  <c r="I203" i="18"/>
  <c r="I204" i="18"/>
  <c r="I205" i="18"/>
  <c r="I206" i="18"/>
  <c r="I207" i="18"/>
  <c r="I208" i="18"/>
  <c r="I209" i="18"/>
  <c r="I210" i="18"/>
  <c r="I211" i="18"/>
  <c r="I212" i="18"/>
  <c r="I213" i="18"/>
  <c r="I214" i="18"/>
  <c r="I215" i="18"/>
  <c r="I216" i="18"/>
  <c r="I217" i="18"/>
  <c r="I218" i="18"/>
  <c r="I219" i="18"/>
  <c r="I220" i="18"/>
  <c r="I221" i="18"/>
  <c r="I222" i="18"/>
  <c r="I223" i="18"/>
  <c r="I224" i="18"/>
  <c r="I225" i="18"/>
  <c r="I226" i="18"/>
  <c r="I227" i="18"/>
  <c r="I228" i="18"/>
  <c r="I229" i="18"/>
  <c r="I230" i="18"/>
  <c r="I231" i="18"/>
  <c r="I232" i="18"/>
  <c r="I233" i="18"/>
  <c r="I234" i="18"/>
  <c r="I235" i="18"/>
  <c r="I236" i="18"/>
  <c r="I237" i="18"/>
  <c r="I238" i="18"/>
  <c r="I239" i="18"/>
  <c r="I240" i="18"/>
  <c r="I241" i="18"/>
  <c r="I242" i="18"/>
  <c r="I243" i="18"/>
  <c r="I244" i="18"/>
  <c r="I245" i="18"/>
  <c r="I246" i="18"/>
  <c r="I247" i="18"/>
  <c r="I248" i="18"/>
  <c r="I249" i="18"/>
  <c r="I250" i="18"/>
  <c r="I251" i="18"/>
  <c r="I252" i="18"/>
  <c r="I253" i="18"/>
  <c r="I254" i="18"/>
  <c r="I255" i="18"/>
  <c r="I256" i="18"/>
  <c r="I257" i="18"/>
  <c r="I258" i="18"/>
  <c r="I259" i="18"/>
  <c r="I260" i="18"/>
  <c r="I261" i="18"/>
  <c r="I262" i="18"/>
  <c r="I263" i="18"/>
  <c r="I264" i="18"/>
  <c r="I265" i="18"/>
  <c r="I266" i="18"/>
  <c r="I267" i="18"/>
  <c r="I268" i="18"/>
  <c r="I269" i="18"/>
  <c r="I270" i="18"/>
  <c r="I271" i="18"/>
  <c r="I272" i="18"/>
  <c r="I273" i="18"/>
  <c r="I274" i="18"/>
  <c r="I275" i="18"/>
  <c r="I276" i="18"/>
  <c r="I277" i="18"/>
  <c r="I278" i="18"/>
  <c r="I279" i="18"/>
  <c r="I280" i="18"/>
  <c r="I281" i="18"/>
  <c r="I282" i="18"/>
  <c r="I283" i="18"/>
  <c r="I284" i="18"/>
  <c r="I285" i="18"/>
  <c r="I286" i="18"/>
  <c r="I287" i="18"/>
  <c r="I288" i="18"/>
  <c r="I289" i="18"/>
  <c r="I290" i="18"/>
  <c r="I291" i="18"/>
  <c r="I292" i="18"/>
  <c r="I293" i="18"/>
  <c r="I294" i="18"/>
  <c r="I295" i="18"/>
  <c r="I296" i="18"/>
  <c r="I297" i="18"/>
  <c r="I298" i="18"/>
  <c r="I2" i="18"/>
  <c r="H3" i="18"/>
  <c r="H4" i="18"/>
  <c r="H5" i="18"/>
  <c r="H6" i="18"/>
  <c r="H7" i="18"/>
  <c r="H8" i="18"/>
  <c r="H9" i="18"/>
  <c r="H10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" i="18"/>
  <c r="F3" i="18"/>
  <c r="F4" i="18"/>
  <c r="F5" i="18"/>
  <c r="F6" i="18"/>
  <c r="F7" i="18"/>
  <c r="F8" i="18"/>
  <c r="F9" i="18"/>
  <c r="F10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1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15" i="18"/>
  <c r="F216" i="18"/>
  <c r="F217" i="18"/>
  <c r="F218" i="18"/>
  <c r="F219" i="18"/>
  <c r="F220" i="18"/>
  <c r="F221" i="18"/>
  <c r="F222" i="18"/>
  <c r="F223" i="18"/>
  <c r="F224" i="18"/>
  <c r="F225" i="18"/>
  <c r="F226" i="18"/>
  <c r="F227" i="18"/>
  <c r="F228" i="18"/>
  <c r="F229" i="18"/>
  <c r="F230" i="18"/>
  <c r="F231" i="18"/>
  <c r="F232" i="18"/>
  <c r="F233" i="18"/>
  <c r="F234" i="18"/>
  <c r="F235" i="18"/>
  <c r="F236" i="18"/>
  <c r="F237" i="18"/>
  <c r="F238" i="18"/>
  <c r="F239" i="18"/>
  <c r="F240" i="18"/>
  <c r="F241" i="18"/>
  <c r="F242" i="18"/>
  <c r="F243" i="18"/>
  <c r="F244" i="18"/>
  <c r="F245" i="18"/>
  <c r="F246" i="18"/>
  <c r="F247" i="18"/>
  <c r="F248" i="18"/>
  <c r="F249" i="18"/>
  <c r="F250" i="18"/>
  <c r="F251" i="18"/>
  <c r="F252" i="18"/>
  <c r="F253" i="18"/>
  <c r="F254" i="18"/>
  <c r="F255" i="18"/>
  <c r="F256" i="18"/>
  <c r="F257" i="18"/>
  <c r="F258" i="18"/>
  <c r="F259" i="18"/>
  <c r="F260" i="18"/>
  <c r="F261" i="18"/>
  <c r="F262" i="18"/>
  <c r="F263" i="18"/>
  <c r="F264" i="18"/>
  <c r="F265" i="18"/>
  <c r="F266" i="18"/>
  <c r="F267" i="18"/>
  <c r="F268" i="18"/>
  <c r="F269" i="18"/>
  <c r="F270" i="18"/>
  <c r="F271" i="18"/>
  <c r="F272" i="18"/>
  <c r="F273" i="18"/>
  <c r="F274" i="18"/>
  <c r="F275" i="18"/>
  <c r="F276" i="18"/>
  <c r="F277" i="18"/>
  <c r="F278" i="18"/>
  <c r="F279" i="18"/>
  <c r="F280" i="18"/>
  <c r="F281" i="18"/>
  <c r="F282" i="18"/>
  <c r="F283" i="18"/>
  <c r="F284" i="18"/>
  <c r="F285" i="18"/>
  <c r="F286" i="18"/>
  <c r="F287" i="18"/>
  <c r="F288" i="18"/>
  <c r="F289" i="18"/>
  <c r="F290" i="18"/>
  <c r="F291" i="18"/>
  <c r="F292" i="18"/>
  <c r="F293" i="18"/>
  <c r="F294" i="18"/>
  <c r="F295" i="18"/>
  <c r="F296" i="18"/>
  <c r="F297" i="18"/>
  <c r="F298" i="18"/>
  <c r="F2" i="18"/>
  <c r="E11" i="25"/>
  <c r="E10" i="25"/>
  <c r="E7" i="25"/>
  <c r="E6" i="25"/>
  <c r="C12" i="25"/>
  <c r="C6" i="25"/>
  <c r="C4" i="25"/>
  <c r="D13" i="25"/>
  <c r="E13" i="25"/>
  <c r="F12" i="25"/>
  <c r="B13" i="25"/>
  <c r="C13" i="25"/>
  <c r="F6" i="25"/>
  <c r="F7" i="25"/>
  <c r="F8" i="25"/>
  <c r="F9" i="25"/>
  <c r="F10" i="25"/>
  <c r="F11" i="25"/>
  <c r="F5" i="25"/>
  <c r="F4" i="25"/>
  <c r="J24" i="25"/>
  <c r="I24" i="25"/>
  <c r="B18" i="25"/>
  <c r="B19" i="25"/>
  <c r="C19" i="25"/>
  <c r="B20" i="25"/>
  <c r="B21" i="25"/>
  <c r="B22" i="25"/>
  <c r="B23" i="25"/>
  <c r="C23" i="25"/>
  <c r="B17" i="25"/>
  <c r="B16" i="25"/>
  <c r="H24" i="25"/>
  <c r="G24" i="25"/>
  <c r="F24" i="25"/>
  <c r="E24" i="25"/>
  <c r="D24" i="25"/>
  <c r="B24" i="25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2" i="17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2" i="17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2" i="17"/>
  <c r="G49" i="18"/>
  <c r="H141" i="23"/>
  <c r="I49" i="18"/>
  <c r="C37" i="23"/>
  <c r="B125" i="22"/>
  <c r="C118" i="22"/>
  <c r="G113" i="23"/>
  <c r="H113" i="23"/>
  <c r="B95" i="23"/>
  <c r="E35" i="23"/>
  <c r="F35" i="23"/>
  <c r="D102" i="23"/>
  <c r="E102" i="23"/>
  <c r="E71" i="22"/>
  <c r="F71" i="22"/>
  <c r="B48" i="23"/>
  <c r="C48" i="23"/>
  <c r="F57" i="22"/>
  <c r="H102" i="23"/>
  <c r="H140" i="23"/>
  <c r="G74" i="22"/>
  <c r="H74" i="22"/>
  <c r="E16" i="23"/>
  <c r="F16" i="23"/>
  <c r="B143" i="23"/>
  <c r="C143" i="23"/>
  <c r="E70" i="22"/>
  <c r="F70" i="22"/>
  <c r="G92" i="23"/>
  <c r="H92" i="23"/>
  <c r="F83" i="23"/>
  <c r="H57" i="22"/>
  <c r="H7" i="23"/>
  <c r="E111" i="23"/>
  <c r="F111" i="23"/>
  <c r="H121" i="23"/>
  <c r="F45" i="23"/>
  <c r="D56" i="22"/>
  <c r="D68" i="22"/>
  <c r="H64" i="23"/>
  <c r="H26" i="23"/>
  <c r="H55" i="22"/>
  <c r="G68" i="22"/>
  <c r="H68" i="22"/>
  <c r="E92" i="23"/>
  <c r="F92" i="23"/>
  <c r="D64" i="23"/>
  <c r="E64" i="23"/>
  <c r="D26" i="23"/>
  <c r="E26" i="23"/>
  <c r="F121" i="23"/>
  <c r="G35" i="23"/>
  <c r="H35" i="23"/>
  <c r="F56" i="22"/>
  <c r="H58" i="22"/>
  <c r="G67" i="22"/>
  <c r="H67" i="22"/>
  <c r="G111" i="23"/>
  <c r="H111" i="23"/>
  <c r="G16" i="23"/>
  <c r="H16" i="23"/>
  <c r="H56" i="22"/>
  <c r="E74" i="22"/>
  <c r="F74" i="22"/>
  <c r="G72" i="22"/>
  <c r="H72" i="22"/>
  <c r="E54" i="23"/>
  <c r="F54" i="23"/>
  <c r="E73" i="23"/>
  <c r="G73" i="23"/>
  <c r="H73" i="23"/>
  <c r="G54" i="23"/>
  <c r="H54" i="23"/>
  <c r="H45" i="23"/>
  <c r="D121" i="23"/>
  <c r="E121" i="23"/>
  <c r="D7" i="23"/>
  <c r="D83" i="23"/>
  <c r="F64" i="23"/>
  <c r="F140" i="23"/>
  <c r="E67" i="22"/>
  <c r="E73" i="22"/>
  <c r="F73" i="22"/>
  <c r="G69" i="22"/>
  <c r="H69" i="22"/>
  <c r="G70" i="22"/>
  <c r="H70" i="22"/>
  <c r="D55" i="22"/>
  <c r="D67" i="22"/>
  <c r="F58" i="22"/>
  <c r="H59" i="22"/>
  <c r="D58" i="22"/>
  <c r="F59" i="22"/>
  <c r="H60" i="22"/>
  <c r="B63" i="22"/>
  <c r="C61" i="22"/>
  <c r="C16" i="23"/>
  <c r="E69" i="22"/>
  <c r="E72" i="22"/>
  <c r="F72" i="22"/>
  <c r="G71" i="22"/>
  <c r="H71" i="22"/>
  <c r="D57" i="22"/>
  <c r="D69" i="22"/>
  <c r="F60" i="22"/>
  <c r="H61" i="22"/>
  <c r="D60" i="22"/>
  <c r="D72" i="22"/>
  <c r="F61" i="22"/>
  <c r="H62" i="22"/>
  <c r="F7" i="23"/>
  <c r="E130" i="23"/>
  <c r="F130" i="23"/>
  <c r="E149" i="23"/>
  <c r="F149" i="23"/>
  <c r="G149" i="23"/>
  <c r="H149" i="23"/>
  <c r="G130" i="23"/>
  <c r="H130" i="23"/>
  <c r="H83" i="23"/>
  <c r="D140" i="23"/>
  <c r="D45" i="23"/>
  <c r="E45" i="23"/>
  <c r="F26" i="23"/>
  <c r="F102" i="23"/>
  <c r="G102" i="23"/>
  <c r="B152" i="23"/>
  <c r="F55" i="22"/>
  <c r="E68" i="22"/>
  <c r="F68" i="22"/>
  <c r="G73" i="22"/>
  <c r="H73" i="22"/>
  <c r="D59" i="22"/>
  <c r="D71" i="22"/>
  <c r="F62" i="22"/>
  <c r="D61" i="22"/>
  <c r="I61" i="22"/>
  <c r="D62" i="22"/>
  <c r="D74" i="22"/>
  <c r="E110" i="23"/>
  <c r="F110" i="23"/>
  <c r="H33" i="22"/>
  <c r="D44" i="23"/>
  <c r="E44" i="23"/>
  <c r="B38" i="22"/>
  <c r="C34" i="22"/>
  <c r="D82" i="23"/>
  <c r="E82" i="23"/>
  <c r="F120" i="23"/>
  <c r="G45" i="22"/>
  <c r="H45" i="22"/>
  <c r="H101" i="23"/>
  <c r="H36" i="22"/>
  <c r="E44" i="22"/>
  <c r="F44" i="22"/>
  <c r="G46" i="22"/>
  <c r="H46" i="22"/>
  <c r="E53" i="23"/>
  <c r="F53" i="23"/>
  <c r="E49" i="22"/>
  <c r="F49" i="22"/>
  <c r="D31" i="22"/>
  <c r="G72" i="23"/>
  <c r="H72" i="23"/>
  <c r="F32" i="22"/>
  <c r="F31" i="22"/>
  <c r="E34" i="23"/>
  <c r="F34" i="23"/>
  <c r="E91" i="23"/>
  <c r="F91" i="23"/>
  <c r="G15" i="23"/>
  <c r="H15" i="23"/>
  <c r="H120" i="23"/>
  <c r="E47" i="22"/>
  <c r="F47" i="22"/>
  <c r="E72" i="23"/>
  <c r="F72" i="23"/>
  <c r="E129" i="23"/>
  <c r="F129" i="23"/>
  <c r="D6" i="23"/>
  <c r="E6" i="23"/>
  <c r="F25" i="23"/>
  <c r="B114" i="23"/>
  <c r="E42" i="22"/>
  <c r="F42" i="22"/>
  <c r="E45" i="22"/>
  <c r="F45" i="22"/>
  <c r="E43" i="22"/>
  <c r="F43" i="22"/>
  <c r="F30" i="22"/>
  <c r="G49" i="22"/>
  <c r="H49" i="22"/>
  <c r="G110" i="23"/>
  <c r="H110" i="23"/>
  <c r="G53" i="23"/>
  <c r="H53" i="23"/>
  <c r="H6" i="23"/>
  <c r="H44" i="23"/>
  <c r="H82" i="23"/>
  <c r="D139" i="23"/>
  <c r="E139" i="23"/>
  <c r="F44" i="23"/>
  <c r="B10" i="23"/>
  <c r="C10" i="23"/>
  <c r="D34" i="22"/>
  <c r="D46" i="22"/>
  <c r="D37" i="22"/>
  <c r="D49" i="22"/>
  <c r="F36" i="22"/>
  <c r="E48" i="22"/>
  <c r="F48" i="22"/>
  <c r="E46" i="22"/>
  <c r="F46" i="22"/>
  <c r="H30" i="22"/>
  <c r="H37" i="22"/>
  <c r="F37" i="22"/>
  <c r="D35" i="22"/>
  <c r="D47" i="22"/>
  <c r="D36" i="22"/>
  <c r="D48" i="22"/>
  <c r="G91" i="23"/>
  <c r="H91" i="23"/>
  <c r="G129" i="23"/>
  <c r="H129" i="23"/>
  <c r="D25" i="23"/>
  <c r="D34" i="23"/>
  <c r="D63" i="23"/>
  <c r="E63" i="23"/>
  <c r="D101" i="23"/>
  <c r="E101" i="23"/>
  <c r="H139" i="23"/>
  <c r="F63" i="23"/>
  <c r="D33" i="22"/>
  <c r="D45" i="22"/>
  <c r="F35" i="22"/>
  <c r="G43" i="22"/>
  <c r="H43" i="22"/>
  <c r="H35" i="22"/>
  <c r="H32" i="22"/>
  <c r="F34" i="22"/>
  <c r="G48" i="22"/>
  <c r="H48" i="22"/>
  <c r="G47" i="22"/>
  <c r="H47" i="22"/>
  <c r="D30" i="22"/>
  <c r="F101" i="23"/>
  <c r="E15" i="23"/>
  <c r="F15" i="23"/>
  <c r="E148" i="23"/>
  <c r="F148" i="23"/>
  <c r="G34" i="23"/>
  <c r="H34" i="23"/>
  <c r="G148" i="23"/>
  <c r="H148" i="23"/>
  <c r="F139" i="23"/>
  <c r="H25" i="23"/>
  <c r="H63" i="23"/>
  <c r="I63" i="23"/>
  <c r="D120" i="23"/>
  <c r="E120" i="23"/>
  <c r="F6" i="23"/>
  <c r="F82" i="23"/>
  <c r="D32" i="22"/>
  <c r="F33" i="22"/>
  <c r="G42" i="22"/>
  <c r="H42" i="22"/>
  <c r="H34" i="22"/>
  <c r="H31" i="22"/>
  <c r="G44" i="22"/>
  <c r="H44" i="22"/>
  <c r="B50" i="22"/>
  <c r="C42" i="22"/>
  <c r="E17" i="23"/>
  <c r="D141" i="23"/>
  <c r="E141" i="23"/>
  <c r="K49" i="18"/>
  <c r="G93" i="23"/>
  <c r="H93" i="23"/>
  <c r="C93" i="23"/>
  <c r="E71" i="23"/>
  <c r="F71" i="23"/>
  <c r="E21" i="22"/>
  <c r="F21" i="22"/>
  <c r="F62" i="23"/>
  <c r="G147" i="23"/>
  <c r="H147" i="23"/>
  <c r="E22" i="22"/>
  <c r="F22" i="22"/>
  <c r="D9" i="22"/>
  <c r="D21" i="22"/>
  <c r="H138" i="23"/>
  <c r="E23" i="22"/>
  <c r="F23" i="22"/>
  <c r="G21" i="22"/>
  <c r="H21" i="22"/>
  <c r="F9" i="22"/>
  <c r="F5" i="22"/>
  <c r="E20" i="22"/>
  <c r="F20" i="22"/>
  <c r="G90" i="23"/>
  <c r="H90" i="23"/>
  <c r="H7" i="22"/>
  <c r="H100" i="23"/>
  <c r="D62" i="23"/>
  <c r="D71" i="23"/>
  <c r="C24" i="22"/>
  <c r="C22" i="22"/>
  <c r="C20" i="22"/>
  <c r="C21" i="22"/>
  <c r="H12" i="22"/>
  <c r="E19" i="22"/>
  <c r="F19" i="22"/>
  <c r="D5" i="22"/>
  <c r="D17" i="22"/>
  <c r="H11" i="22"/>
  <c r="E17" i="22"/>
  <c r="F17" i="22"/>
  <c r="E18" i="22"/>
  <c r="F18" i="22"/>
  <c r="E90" i="23"/>
  <c r="E109" i="23"/>
  <c r="F109" i="23"/>
  <c r="D100" i="23"/>
  <c r="D109" i="23"/>
  <c r="D43" i="23"/>
  <c r="E43" i="23"/>
  <c r="F119" i="23"/>
  <c r="G20" i="22"/>
  <c r="H20" i="22"/>
  <c r="E128" i="23"/>
  <c r="F128" i="23"/>
  <c r="E147" i="23"/>
  <c r="F147" i="23"/>
  <c r="H62" i="23"/>
  <c r="F138" i="23"/>
  <c r="G128" i="23"/>
  <c r="H128" i="23"/>
  <c r="E14" i="23"/>
  <c r="F14" i="23"/>
  <c r="E33" i="23"/>
  <c r="F33" i="23"/>
  <c r="H43" i="23"/>
  <c r="D138" i="23"/>
  <c r="D147" i="23"/>
  <c r="F43" i="23"/>
  <c r="G109" i="23"/>
  <c r="H109" i="23"/>
  <c r="E24" i="22"/>
  <c r="F24" i="22"/>
  <c r="F10" i="22"/>
  <c r="F6" i="22"/>
  <c r="D6" i="22"/>
  <c r="D18" i="22"/>
  <c r="H8" i="22"/>
  <c r="D12" i="22"/>
  <c r="D24" i="22"/>
  <c r="H5" i="22"/>
  <c r="G17" i="22"/>
  <c r="H17" i="22"/>
  <c r="G24" i="22"/>
  <c r="H24" i="22"/>
  <c r="G18" i="22"/>
  <c r="H18" i="22"/>
  <c r="D5" i="23"/>
  <c r="D14" i="23"/>
  <c r="D81" i="23"/>
  <c r="D90" i="23"/>
  <c r="D119" i="23"/>
  <c r="E119" i="23"/>
  <c r="H5" i="23"/>
  <c r="F5" i="23"/>
  <c r="G5" i="23"/>
  <c r="F81" i="23"/>
  <c r="G81" i="23"/>
  <c r="G33" i="23"/>
  <c r="H33" i="23"/>
  <c r="G14" i="23"/>
  <c r="H14" i="23"/>
  <c r="F8" i="22"/>
  <c r="D10" i="22"/>
  <c r="H10" i="22"/>
  <c r="I10" i="22"/>
  <c r="H6" i="22"/>
  <c r="D7" i="22"/>
  <c r="D19" i="22"/>
  <c r="F12" i="22"/>
  <c r="G22" i="22"/>
  <c r="H22" i="22"/>
  <c r="G23" i="22"/>
  <c r="H23" i="22"/>
  <c r="H24" i="23"/>
  <c r="H81" i="23"/>
  <c r="I81" i="23"/>
  <c r="H119" i="23"/>
  <c r="I119" i="23"/>
  <c r="D24" i="23"/>
  <c r="E24" i="23"/>
  <c r="F24" i="23"/>
  <c r="F100" i="23"/>
  <c r="G71" i="23"/>
  <c r="I71" i="23"/>
  <c r="G52" i="23"/>
  <c r="H52" i="23"/>
  <c r="C33" i="23"/>
  <c r="C19" i="22"/>
  <c r="F11" i="22"/>
  <c r="F7" i="22"/>
  <c r="D8" i="22"/>
  <c r="H9" i="22"/>
  <c r="D11" i="22"/>
  <c r="D23" i="22"/>
  <c r="G19" i="22"/>
  <c r="H19" i="22"/>
  <c r="C15" i="23"/>
  <c r="C149" i="23"/>
  <c r="B67" i="23"/>
  <c r="C67" i="23"/>
  <c r="B76" i="23"/>
  <c r="C91" i="23"/>
  <c r="C129" i="23"/>
  <c r="C17" i="23"/>
  <c r="C9" i="23"/>
  <c r="B38" i="23"/>
  <c r="C148" i="23"/>
  <c r="C92" i="23"/>
  <c r="C113" i="23"/>
  <c r="C90" i="23"/>
  <c r="C94" i="23"/>
  <c r="F17" i="23"/>
  <c r="C71" i="23"/>
  <c r="C62" i="23"/>
  <c r="C18" i="23"/>
  <c r="C36" i="23"/>
  <c r="C147" i="23"/>
  <c r="C54" i="23"/>
  <c r="C151" i="23"/>
  <c r="C112" i="23"/>
  <c r="B19" i="23"/>
  <c r="B29" i="23"/>
  <c r="C29" i="23"/>
  <c r="C132" i="23"/>
  <c r="B105" i="23"/>
  <c r="C105" i="23"/>
  <c r="C34" i="23"/>
  <c r="C35" i="23"/>
  <c r="C111" i="23"/>
  <c r="I19" i="22"/>
  <c r="C22" i="25"/>
  <c r="C18" i="25"/>
  <c r="C21" i="25"/>
  <c r="C24" i="25"/>
  <c r="C16" i="25"/>
  <c r="C17" i="25"/>
  <c r="C20" i="25"/>
  <c r="F107" i="22"/>
  <c r="F111" i="22"/>
  <c r="D106" i="22"/>
  <c r="D110" i="22"/>
  <c r="F108" i="22"/>
  <c r="F112" i="22"/>
  <c r="D107" i="22"/>
  <c r="D111" i="22"/>
  <c r="H105" i="22"/>
  <c r="H109" i="22"/>
  <c r="F109" i="22"/>
  <c r="D108" i="22"/>
  <c r="H110" i="22"/>
  <c r="F110" i="22"/>
  <c r="D109" i="22"/>
  <c r="H106" i="22"/>
  <c r="H111" i="22"/>
  <c r="F105" i="22"/>
  <c r="D112" i="22"/>
  <c r="H107" i="22"/>
  <c r="H112" i="22"/>
  <c r="F142" i="23"/>
  <c r="D66" i="23"/>
  <c r="D123" i="23"/>
  <c r="D47" i="23"/>
  <c r="F123" i="23"/>
  <c r="F28" i="23"/>
  <c r="F47" i="23"/>
  <c r="F106" i="22"/>
  <c r="D105" i="22"/>
  <c r="H108" i="22"/>
  <c r="H142" i="23"/>
  <c r="D104" i="23"/>
  <c r="H47" i="23"/>
  <c r="H85" i="23"/>
  <c r="H66" i="23"/>
  <c r="H104" i="23"/>
  <c r="I104" i="23"/>
  <c r="D142" i="23"/>
  <c r="H28" i="23"/>
  <c r="D9" i="23"/>
  <c r="F66" i="23"/>
  <c r="C8" i="25"/>
  <c r="C10" i="25"/>
  <c r="E4" i="25"/>
  <c r="E8" i="25"/>
  <c r="E12" i="25"/>
  <c r="G99" i="22"/>
  <c r="H99" i="22"/>
  <c r="G94" i="22"/>
  <c r="H94" i="22"/>
  <c r="G96" i="22"/>
  <c r="H96" i="22"/>
  <c r="G97" i="22"/>
  <c r="H97" i="22"/>
  <c r="G95" i="22"/>
  <c r="H95" i="22"/>
  <c r="G98" i="22"/>
  <c r="H98" i="22"/>
  <c r="G93" i="22"/>
  <c r="H93" i="22"/>
  <c r="G112" i="23"/>
  <c r="H112" i="23"/>
  <c r="G150" i="23"/>
  <c r="H150" i="23"/>
  <c r="G74" i="23"/>
  <c r="G131" i="23"/>
  <c r="H131" i="23"/>
  <c r="G92" i="22"/>
  <c r="G17" i="23"/>
  <c r="H17" i="23"/>
  <c r="G55" i="23"/>
  <c r="H55" i="23"/>
  <c r="H123" i="23"/>
  <c r="D28" i="23"/>
  <c r="H65" i="23"/>
  <c r="G36" i="23"/>
  <c r="H36" i="23"/>
  <c r="I102" i="23"/>
  <c r="E119" i="22"/>
  <c r="F119" i="22"/>
  <c r="E123" i="22"/>
  <c r="F123" i="22"/>
  <c r="E117" i="22"/>
  <c r="E122" i="22"/>
  <c r="F122" i="22"/>
  <c r="E118" i="22"/>
  <c r="F118" i="22"/>
  <c r="E124" i="22"/>
  <c r="F124" i="22"/>
  <c r="E120" i="22"/>
  <c r="F120" i="22"/>
  <c r="E75" i="23"/>
  <c r="F75" i="23"/>
  <c r="E94" i="23"/>
  <c r="F94" i="23"/>
  <c r="E121" i="22"/>
  <c r="F121" i="22"/>
  <c r="E132" i="23"/>
  <c r="F132" i="23"/>
  <c r="E18" i="23"/>
  <c r="F18" i="23"/>
  <c r="E151" i="23"/>
  <c r="F151" i="23"/>
  <c r="E56" i="23"/>
  <c r="F56" i="23"/>
  <c r="F13" i="25"/>
  <c r="C7" i="25"/>
  <c r="C11" i="25"/>
  <c r="E5" i="25"/>
  <c r="E9" i="25"/>
  <c r="F104" i="23"/>
  <c r="D85" i="23"/>
  <c r="H46" i="23"/>
  <c r="E55" i="23"/>
  <c r="F82" i="22"/>
  <c r="F83" i="22"/>
  <c r="H81" i="22"/>
  <c r="H85" i="22"/>
  <c r="F80" i="22"/>
  <c r="D83" i="22"/>
  <c r="D80" i="22"/>
  <c r="H84" i="22"/>
  <c r="D87" i="22"/>
  <c r="F84" i="22"/>
  <c r="F81" i="22"/>
  <c r="D82" i="22"/>
  <c r="H86" i="22"/>
  <c r="H80" i="22"/>
  <c r="D81" i="22"/>
  <c r="F86" i="22"/>
  <c r="H83" i="22"/>
  <c r="D84" i="22"/>
  <c r="F85" i="22"/>
  <c r="D84" i="23"/>
  <c r="D27" i="23"/>
  <c r="D122" i="23"/>
  <c r="D8" i="23"/>
  <c r="H84" i="23"/>
  <c r="I84" i="23"/>
  <c r="F27" i="23"/>
  <c r="F65" i="23"/>
  <c r="F103" i="23"/>
  <c r="F46" i="23"/>
  <c r="H82" i="22"/>
  <c r="D86" i="22"/>
  <c r="D85" i="22"/>
  <c r="D65" i="23"/>
  <c r="F84" i="23"/>
  <c r="H122" i="23"/>
  <c r="F8" i="23"/>
  <c r="D46" i="23"/>
  <c r="H103" i="23"/>
  <c r="H9" i="23"/>
  <c r="F85" i="23"/>
  <c r="E37" i="23"/>
  <c r="F37" i="23"/>
  <c r="E113" i="23"/>
  <c r="F113" i="23"/>
  <c r="H8" i="23"/>
  <c r="D103" i="23"/>
  <c r="D111" i="23"/>
  <c r="G118" i="22"/>
  <c r="H118" i="22"/>
  <c r="G122" i="22"/>
  <c r="H122" i="22"/>
  <c r="G119" i="22"/>
  <c r="H119" i="22"/>
  <c r="G124" i="22"/>
  <c r="H124" i="22"/>
  <c r="G120" i="22"/>
  <c r="H120" i="22"/>
  <c r="G121" i="22"/>
  <c r="H121" i="22"/>
  <c r="G117" i="22"/>
  <c r="G123" i="22"/>
  <c r="H123" i="22"/>
  <c r="G37" i="23"/>
  <c r="H37" i="23"/>
  <c r="G151" i="23"/>
  <c r="H151" i="23"/>
  <c r="G56" i="23"/>
  <c r="H56" i="23"/>
  <c r="G75" i="23"/>
  <c r="H75" i="23"/>
  <c r="G132" i="23"/>
  <c r="H132" i="23"/>
  <c r="G18" i="23"/>
  <c r="H18" i="23"/>
  <c r="C5" i="25"/>
  <c r="C9" i="25"/>
  <c r="E99" i="22"/>
  <c r="F99" i="22"/>
  <c r="E98" i="22"/>
  <c r="F98" i="22"/>
  <c r="E97" i="22"/>
  <c r="F97" i="22"/>
  <c r="E94" i="22"/>
  <c r="F94" i="22"/>
  <c r="E93" i="22"/>
  <c r="F93" i="22"/>
  <c r="E92" i="22"/>
  <c r="E95" i="22"/>
  <c r="F95" i="22"/>
  <c r="E96" i="22"/>
  <c r="F96" i="22"/>
  <c r="E93" i="23"/>
  <c r="F93" i="23"/>
  <c r="E112" i="23"/>
  <c r="F112" i="23"/>
  <c r="E150" i="23"/>
  <c r="E36" i="23"/>
  <c r="F36" i="23"/>
  <c r="E74" i="23"/>
  <c r="E131" i="23"/>
  <c r="F9" i="23"/>
  <c r="G94" i="23"/>
  <c r="H94" i="23"/>
  <c r="F122" i="23"/>
  <c r="H27" i="23"/>
  <c r="C43" i="23"/>
  <c r="B124" i="23"/>
  <c r="C124" i="23"/>
  <c r="C109" i="23"/>
  <c r="C74" i="23"/>
  <c r="C52" i="23"/>
  <c r="F52" i="23"/>
  <c r="B133" i="23"/>
  <c r="C128" i="23"/>
  <c r="C110" i="23"/>
  <c r="C72" i="23"/>
  <c r="C53" i="23"/>
  <c r="C73" i="23"/>
  <c r="C130" i="23"/>
  <c r="C150" i="23"/>
  <c r="C131" i="23"/>
  <c r="C55" i="23"/>
  <c r="B57" i="23"/>
  <c r="C14" i="23"/>
  <c r="C123" i="22"/>
  <c r="C122" i="22"/>
  <c r="B86" i="23"/>
  <c r="C86" i="23"/>
  <c r="C56" i="23"/>
  <c r="C75" i="23"/>
  <c r="B88" i="22"/>
  <c r="C87" i="22"/>
  <c r="B100" i="22"/>
  <c r="C99" i="22"/>
  <c r="C120" i="22"/>
  <c r="I30" i="22"/>
  <c r="C124" i="22"/>
  <c r="B75" i="22"/>
  <c r="C67" i="22"/>
  <c r="F67" i="22"/>
  <c r="B113" i="22"/>
  <c r="C112" i="22"/>
  <c r="C18" i="22"/>
  <c r="C17" i="22"/>
  <c r="B13" i="22"/>
  <c r="C11" i="22"/>
  <c r="C23" i="22"/>
  <c r="F87" i="22"/>
  <c r="F88" i="22"/>
  <c r="H87" i="22"/>
  <c r="H88" i="22"/>
  <c r="F141" i="23"/>
  <c r="F143" i="23"/>
  <c r="I108" i="22"/>
  <c r="I124" i="22"/>
  <c r="I111" i="22"/>
  <c r="I110" i="22"/>
  <c r="C108" i="22"/>
  <c r="C106" i="22"/>
  <c r="C107" i="22"/>
  <c r="C121" i="22"/>
  <c r="I107" i="22"/>
  <c r="C117" i="22"/>
  <c r="C119" i="22"/>
  <c r="F113" i="22"/>
  <c r="G110" i="22"/>
  <c r="G111" i="22"/>
  <c r="D35" i="23"/>
  <c r="C63" i="22"/>
  <c r="C62" i="22"/>
  <c r="I64" i="23"/>
  <c r="C60" i="22"/>
  <c r="I140" i="23"/>
  <c r="I70" i="22"/>
  <c r="D54" i="23"/>
  <c r="C58" i="22"/>
  <c r="G26" i="23"/>
  <c r="G7" i="23"/>
  <c r="I92" i="23"/>
  <c r="D73" i="23"/>
  <c r="F63" i="22"/>
  <c r="I73" i="23"/>
  <c r="I56" i="22"/>
  <c r="G75" i="22"/>
  <c r="H75" i="22"/>
  <c r="D73" i="22"/>
  <c r="I16" i="23"/>
  <c r="G60" i="22"/>
  <c r="I69" i="22"/>
  <c r="I111" i="23"/>
  <c r="I26" i="23"/>
  <c r="I121" i="23"/>
  <c r="G66" i="23"/>
  <c r="D130" i="23"/>
  <c r="D92" i="23"/>
  <c r="I74" i="22"/>
  <c r="F69" i="22"/>
  <c r="C56" i="22"/>
  <c r="I54" i="23"/>
  <c r="D150" i="23"/>
  <c r="G58" i="22"/>
  <c r="G64" i="23"/>
  <c r="I35" i="23"/>
  <c r="C57" i="22"/>
  <c r="G56" i="22"/>
  <c r="G55" i="22"/>
  <c r="I123" i="23"/>
  <c r="G121" i="23"/>
  <c r="F73" i="23"/>
  <c r="D149" i="23"/>
  <c r="I68" i="22"/>
  <c r="C59" i="22"/>
  <c r="I73" i="22"/>
  <c r="I67" i="22"/>
  <c r="C55" i="22"/>
  <c r="I83" i="23"/>
  <c r="I60" i="22"/>
  <c r="E7" i="23"/>
  <c r="D16" i="23"/>
  <c r="I58" i="22"/>
  <c r="I72" i="22"/>
  <c r="D70" i="22"/>
  <c r="G61" i="22"/>
  <c r="C86" i="22"/>
  <c r="E75" i="22"/>
  <c r="F75" i="22"/>
  <c r="D63" i="22"/>
  <c r="E60" i="22"/>
  <c r="I7" i="23"/>
  <c r="G62" i="22"/>
  <c r="I59" i="22"/>
  <c r="G140" i="23"/>
  <c r="E140" i="23"/>
  <c r="I149" i="23"/>
  <c r="C83" i="22"/>
  <c r="C82" i="22"/>
  <c r="I130" i="23"/>
  <c r="I62" i="22"/>
  <c r="H63" i="22"/>
  <c r="G59" i="22"/>
  <c r="G83" i="23"/>
  <c r="E83" i="23"/>
  <c r="I55" i="22"/>
  <c r="I71" i="22"/>
  <c r="D53" i="23"/>
  <c r="C43" i="22"/>
  <c r="C37" i="22"/>
  <c r="C31" i="22"/>
  <c r="C33" i="22"/>
  <c r="C38" i="22"/>
  <c r="C44" i="22"/>
  <c r="G63" i="23"/>
  <c r="D72" i="23"/>
  <c r="G37" i="22"/>
  <c r="G33" i="22"/>
  <c r="G139" i="23"/>
  <c r="I53" i="23"/>
  <c r="I33" i="22"/>
  <c r="C32" i="22"/>
  <c r="I101" i="23"/>
  <c r="C30" i="22"/>
  <c r="C36" i="22"/>
  <c r="C46" i="22"/>
  <c r="D91" i="23"/>
  <c r="C35" i="22"/>
  <c r="G31" i="22"/>
  <c r="I31" i="22"/>
  <c r="I120" i="23"/>
  <c r="D43" i="22"/>
  <c r="D15" i="23"/>
  <c r="I6" i="23"/>
  <c r="G6" i="23"/>
  <c r="I34" i="23"/>
  <c r="C48" i="22"/>
  <c r="G101" i="23"/>
  <c r="D148" i="23"/>
  <c r="I139" i="23"/>
  <c r="I49" i="22"/>
  <c r="C47" i="22"/>
  <c r="E25" i="23"/>
  <c r="I45" i="22"/>
  <c r="F38" i="22"/>
  <c r="I72" i="23"/>
  <c r="G35" i="22"/>
  <c r="I48" i="22"/>
  <c r="I129" i="23"/>
  <c r="I148" i="23"/>
  <c r="I43" i="22"/>
  <c r="D38" i="22"/>
  <c r="E30" i="22"/>
  <c r="I44" i="22"/>
  <c r="G50" i="22"/>
  <c r="H50" i="22"/>
  <c r="I46" i="22"/>
  <c r="I15" i="23"/>
  <c r="I35" i="22"/>
  <c r="H38" i="22"/>
  <c r="I91" i="23"/>
  <c r="D44" i="22"/>
  <c r="E50" i="22"/>
  <c r="F50" i="22"/>
  <c r="D110" i="23"/>
  <c r="D129" i="23"/>
  <c r="I42" i="22"/>
  <c r="D42" i="22"/>
  <c r="I37" i="22"/>
  <c r="G36" i="22"/>
  <c r="G120" i="23"/>
  <c r="I47" i="22"/>
  <c r="I36" i="22"/>
  <c r="C45" i="22"/>
  <c r="C49" i="22"/>
  <c r="I110" i="23"/>
  <c r="I25" i="23"/>
  <c r="G25" i="23"/>
  <c r="G30" i="22"/>
  <c r="I141" i="23"/>
  <c r="H29" i="23"/>
  <c r="I98" i="22"/>
  <c r="H143" i="23"/>
  <c r="I99" i="22"/>
  <c r="I83" i="22"/>
  <c r="F48" i="23"/>
  <c r="I94" i="22"/>
  <c r="G85" i="22"/>
  <c r="I85" i="22"/>
  <c r="G100" i="22"/>
  <c r="H100" i="22"/>
  <c r="I138" i="23"/>
  <c r="G152" i="23"/>
  <c r="H152" i="23"/>
  <c r="E100" i="23"/>
  <c r="G138" i="23"/>
  <c r="I21" i="22"/>
  <c r="I52" i="23"/>
  <c r="H10" i="23"/>
  <c r="E5" i="23"/>
  <c r="I9" i="22"/>
  <c r="G12" i="22"/>
  <c r="I100" i="23"/>
  <c r="H48" i="23"/>
  <c r="D128" i="23"/>
  <c r="D33" i="23"/>
  <c r="D67" i="23"/>
  <c r="D76" i="23"/>
  <c r="G10" i="22"/>
  <c r="E25" i="22"/>
  <c r="F25" i="22"/>
  <c r="E138" i="23"/>
  <c r="I147" i="23"/>
  <c r="G100" i="23"/>
  <c r="D86" i="23"/>
  <c r="E86" i="23"/>
  <c r="E62" i="23"/>
  <c r="I62" i="23"/>
  <c r="I90" i="23"/>
  <c r="F105" i="23"/>
  <c r="G62" i="23"/>
  <c r="E81" i="23"/>
  <c r="I5" i="22"/>
  <c r="I6" i="22"/>
  <c r="G6" i="22"/>
  <c r="D52" i="23"/>
  <c r="F90" i="23"/>
  <c r="D48" i="23"/>
  <c r="E48" i="23"/>
  <c r="I5" i="23"/>
  <c r="I14" i="23"/>
  <c r="H67" i="23"/>
  <c r="I109" i="23"/>
  <c r="G19" i="23"/>
  <c r="H19" i="23"/>
  <c r="I22" i="22"/>
  <c r="I43" i="23"/>
  <c r="G11" i="22"/>
  <c r="H13" i="22"/>
  <c r="G25" i="22"/>
  <c r="H25" i="22"/>
  <c r="H71" i="23"/>
  <c r="I128" i="23"/>
  <c r="I24" i="22"/>
  <c r="I12" i="22"/>
  <c r="D22" i="22"/>
  <c r="D13" i="22"/>
  <c r="E9" i="22"/>
  <c r="F13" i="22"/>
  <c r="G13" i="22"/>
  <c r="I23" i="22"/>
  <c r="I33" i="23"/>
  <c r="I18" i="22"/>
  <c r="I8" i="22"/>
  <c r="D20" i="22"/>
  <c r="G24" i="23"/>
  <c r="I24" i="23"/>
  <c r="G8" i="22"/>
  <c r="I7" i="22"/>
  <c r="I11" i="22"/>
  <c r="G119" i="23"/>
  <c r="I20" i="22"/>
  <c r="I17" i="22"/>
  <c r="G114" i="23"/>
  <c r="H114" i="23"/>
  <c r="F10" i="23"/>
  <c r="I66" i="23"/>
  <c r="G57" i="23"/>
  <c r="H57" i="23"/>
  <c r="G122" i="23"/>
  <c r="G133" i="23"/>
  <c r="H133" i="23"/>
  <c r="G9" i="23"/>
  <c r="I9" i="23"/>
  <c r="G104" i="23"/>
  <c r="H86" i="23"/>
  <c r="I86" i="23"/>
  <c r="I27" i="23"/>
  <c r="E95" i="23"/>
  <c r="F95" i="23"/>
  <c r="G84" i="23"/>
  <c r="I47" i="23"/>
  <c r="G123" i="23"/>
  <c r="G47" i="23"/>
  <c r="H124" i="23"/>
  <c r="D95" i="23"/>
  <c r="H105" i="23"/>
  <c r="I103" i="23"/>
  <c r="G65" i="23"/>
  <c r="F67" i="23"/>
  <c r="D131" i="23"/>
  <c r="D124" i="23"/>
  <c r="E122" i="23"/>
  <c r="I131" i="23"/>
  <c r="I93" i="22"/>
  <c r="D93" i="22"/>
  <c r="G81" i="22"/>
  <c r="D88" i="22"/>
  <c r="E84" i="22"/>
  <c r="G13" i="25"/>
  <c r="G5" i="25"/>
  <c r="G12" i="25"/>
  <c r="G8" i="25"/>
  <c r="G4" i="25"/>
  <c r="E125" i="22"/>
  <c r="F125" i="22"/>
  <c r="D37" i="23"/>
  <c r="E28" i="23"/>
  <c r="I37" i="23"/>
  <c r="E142" i="23"/>
  <c r="I151" i="23"/>
  <c r="D151" i="23"/>
  <c r="I117" i="22"/>
  <c r="D117" i="22"/>
  <c r="D113" i="22"/>
  <c r="E105" i="22"/>
  <c r="G9" i="25"/>
  <c r="E133" i="23"/>
  <c r="F133" i="23"/>
  <c r="F131" i="23"/>
  <c r="E100" i="22"/>
  <c r="F100" i="22"/>
  <c r="D55" i="23"/>
  <c r="I55" i="23"/>
  <c r="E46" i="23"/>
  <c r="D74" i="23"/>
  <c r="E65" i="23"/>
  <c r="I74" i="23"/>
  <c r="G27" i="23"/>
  <c r="F29" i="23"/>
  <c r="I36" i="23"/>
  <c r="D36" i="23"/>
  <c r="E27" i="23"/>
  <c r="I96" i="22"/>
  <c r="D96" i="22"/>
  <c r="G84" i="22"/>
  <c r="D95" i="22"/>
  <c r="I81" i="22"/>
  <c r="E38" i="23"/>
  <c r="F38" i="23"/>
  <c r="I113" i="23"/>
  <c r="D113" i="23"/>
  <c r="E104" i="23"/>
  <c r="I56" i="23"/>
  <c r="E47" i="23"/>
  <c r="D56" i="23"/>
  <c r="H113" i="22"/>
  <c r="I105" i="22"/>
  <c r="G108" i="22"/>
  <c r="G107" i="22"/>
  <c r="G6" i="25"/>
  <c r="G7" i="25"/>
  <c r="D143" i="23"/>
  <c r="C73" i="22"/>
  <c r="C70" i="22"/>
  <c r="C71" i="22"/>
  <c r="C68" i="22"/>
  <c r="C69" i="22"/>
  <c r="C74" i="22"/>
  <c r="C25" i="22"/>
  <c r="E8" i="22"/>
  <c r="E6" i="22"/>
  <c r="E12" i="22"/>
  <c r="E11" i="22"/>
  <c r="D25" i="22"/>
  <c r="E13" i="22"/>
  <c r="C96" i="22"/>
  <c r="C93" i="22"/>
  <c r="C94" i="22"/>
  <c r="C97" i="22"/>
  <c r="C92" i="22"/>
  <c r="C57" i="23"/>
  <c r="C76" i="23"/>
  <c r="C114" i="23"/>
  <c r="C38" i="23"/>
  <c r="C152" i="23"/>
  <c r="C19" i="23"/>
  <c r="C133" i="23"/>
  <c r="C95" i="23"/>
  <c r="F150" i="23"/>
  <c r="E152" i="23"/>
  <c r="F152" i="23"/>
  <c r="G125" i="22"/>
  <c r="H125" i="22"/>
  <c r="H117" i="22"/>
  <c r="C72" i="22"/>
  <c r="I95" i="22"/>
  <c r="E10" i="22"/>
  <c r="C5" i="22"/>
  <c r="C10" i="22"/>
  <c r="C6" i="22"/>
  <c r="C9" i="22"/>
  <c r="C13" i="22"/>
  <c r="C7" i="22"/>
  <c r="C8" i="22"/>
  <c r="C12" i="22"/>
  <c r="C113" i="22"/>
  <c r="C110" i="22"/>
  <c r="C109" i="22"/>
  <c r="C105" i="22"/>
  <c r="C111" i="22"/>
  <c r="C95" i="22"/>
  <c r="C98" i="22"/>
  <c r="C85" i="22"/>
  <c r="C80" i="22"/>
  <c r="C84" i="22"/>
  <c r="C81" i="22"/>
  <c r="C88" i="22"/>
  <c r="D75" i="22"/>
  <c r="F74" i="23"/>
  <c r="E76" i="23"/>
  <c r="F76" i="23"/>
  <c r="E114" i="23"/>
  <c r="F114" i="23"/>
  <c r="D112" i="23"/>
  <c r="E103" i="23"/>
  <c r="I112" i="23"/>
  <c r="D105" i="23"/>
  <c r="I97" i="22"/>
  <c r="D97" i="22"/>
  <c r="I93" i="23"/>
  <c r="D93" i="23"/>
  <c r="E84" i="23"/>
  <c r="I86" i="22"/>
  <c r="D99" i="22"/>
  <c r="G83" i="22"/>
  <c r="E85" i="23"/>
  <c r="D94" i="23"/>
  <c r="I94" i="23"/>
  <c r="D29" i="23"/>
  <c r="F86" i="23"/>
  <c r="I65" i="23"/>
  <c r="H74" i="23"/>
  <c r="G76" i="23"/>
  <c r="H76" i="23"/>
  <c r="E9" i="23"/>
  <c r="D18" i="23"/>
  <c r="I18" i="23"/>
  <c r="D132" i="23"/>
  <c r="I132" i="23"/>
  <c r="E123" i="23"/>
  <c r="I120" i="22"/>
  <c r="D120" i="22"/>
  <c r="I123" i="22"/>
  <c r="D123" i="22"/>
  <c r="D122" i="22"/>
  <c r="I122" i="22"/>
  <c r="G38" i="23"/>
  <c r="H38" i="23"/>
  <c r="G10" i="25"/>
  <c r="G11" i="25"/>
  <c r="I150" i="23"/>
  <c r="G95" i="23"/>
  <c r="H95" i="23"/>
  <c r="F124" i="23"/>
  <c r="I122" i="23"/>
  <c r="D98" i="22"/>
  <c r="G103" i="23"/>
  <c r="E8" i="23"/>
  <c r="D10" i="23"/>
  <c r="G86" i="22"/>
  <c r="D94" i="22"/>
  <c r="I84" i="22"/>
  <c r="F55" i="23"/>
  <c r="E57" i="23"/>
  <c r="F57" i="23"/>
  <c r="I75" i="23"/>
  <c r="E66" i="23"/>
  <c r="D75" i="23"/>
  <c r="D124" i="22"/>
  <c r="D121" i="22"/>
  <c r="I121" i="22"/>
  <c r="I119" i="22"/>
  <c r="D119" i="22"/>
  <c r="D118" i="22"/>
  <c r="I118" i="22"/>
  <c r="E19" i="23"/>
  <c r="F19" i="23"/>
  <c r="G87" i="22"/>
  <c r="I87" i="22"/>
  <c r="G141" i="23"/>
  <c r="E85" i="22"/>
  <c r="C125" i="22"/>
  <c r="E108" i="22"/>
  <c r="E106" i="22"/>
  <c r="E107" i="22"/>
  <c r="E109" i="22"/>
  <c r="E110" i="22"/>
  <c r="E111" i="22"/>
  <c r="I113" i="22"/>
  <c r="E112" i="22"/>
  <c r="E59" i="22"/>
  <c r="G63" i="22"/>
  <c r="I63" i="22"/>
  <c r="E63" i="22"/>
  <c r="E56" i="22"/>
  <c r="I75" i="22"/>
  <c r="C75" i="22"/>
  <c r="E61" i="22"/>
  <c r="E62" i="22"/>
  <c r="E55" i="22"/>
  <c r="E58" i="22"/>
  <c r="E57" i="22"/>
  <c r="E32" i="22"/>
  <c r="E38" i="22"/>
  <c r="E34" i="22"/>
  <c r="D50" i="22"/>
  <c r="I38" i="22"/>
  <c r="G38" i="22"/>
  <c r="E35" i="22"/>
  <c r="E33" i="22"/>
  <c r="E37" i="22"/>
  <c r="E36" i="22"/>
  <c r="C50" i="22"/>
  <c r="E31" i="22"/>
  <c r="I50" i="22"/>
  <c r="D57" i="23"/>
  <c r="E86" i="22"/>
  <c r="G48" i="23"/>
  <c r="G88" i="22"/>
  <c r="E83" i="22"/>
  <c r="E87" i="22"/>
  <c r="E82" i="22"/>
  <c r="G86" i="23"/>
  <c r="G105" i="23"/>
  <c r="I100" i="22"/>
  <c r="I88" i="22"/>
  <c r="E80" i="22"/>
  <c r="I48" i="23"/>
  <c r="I13" i="22"/>
  <c r="G67" i="23"/>
  <c r="E67" i="23"/>
  <c r="I67" i="23"/>
  <c r="G10" i="23"/>
  <c r="E5" i="22"/>
  <c r="I25" i="22"/>
  <c r="E7" i="22"/>
  <c r="I133" i="23"/>
  <c r="G124" i="23"/>
  <c r="D38" i="23"/>
  <c r="I38" i="23"/>
  <c r="E29" i="23"/>
  <c r="I29" i="23"/>
  <c r="D152" i="23"/>
  <c r="I152" i="23"/>
  <c r="E143" i="23"/>
  <c r="I76" i="23"/>
  <c r="G29" i="23"/>
  <c r="D133" i="23"/>
  <c r="E124" i="23"/>
  <c r="I95" i="23"/>
  <c r="C100" i="22"/>
  <c r="G113" i="22"/>
  <c r="E88" i="22"/>
  <c r="D100" i="22"/>
  <c r="E81" i="22"/>
  <c r="I105" i="23"/>
  <c r="I124" i="23"/>
  <c r="D19" i="23"/>
  <c r="E10" i="23"/>
  <c r="I19" i="23"/>
  <c r="D114" i="23"/>
  <c r="E105" i="23"/>
  <c r="I114" i="23"/>
  <c r="I57" i="23"/>
  <c r="G143" i="23"/>
  <c r="E113" i="22"/>
  <c r="D125" i="22"/>
  <c r="I125" i="22"/>
  <c r="I10" i="23"/>
</calcChain>
</file>

<file path=xl/sharedStrings.xml><?xml version="1.0" encoding="utf-8"?>
<sst xmlns="http://schemas.openxmlformats.org/spreadsheetml/2006/main" count="77306" uniqueCount="7512">
  <si>
    <t>Al-Haj Sardar Umar Farooq Khan Mian Khel</t>
    <phoneticPr fontId="2" type="noConversion"/>
  </si>
  <si>
    <t>No Data</t>
    <phoneticPr fontId="2" type="noConversion"/>
  </si>
  <si>
    <t>No Data</t>
    <phoneticPr fontId="2" type="noConversion"/>
  </si>
  <si>
    <t>No Data</t>
    <phoneticPr fontId="2" type="noConversion"/>
  </si>
  <si>
    <t>No Election Results</t>
    <phoneticPr fontId="2" type="noConversion"/>
  </si>
  <si>
    <t>N/A</t>
    <phoneticPr fontId="2" type="noConversion"/>
  </si>
  <si>
    <r>
      <t xml:space="preserve">Constituencies Won </t>
    </r>
    <r>
      <rPr>
        <b/>
        <sz val="11"/>
        <color indexed="8"/>
        <rFont val="Calibri"/>
        <family val="2"/>
      </rPr>
      <t>(Wide</t>
    </r>
    <r>
      <rPr>
        <b/>
        <sz val="11"/>
        <color theme="1"/>
        <rFont val="Calibri"/>
        <family val="2"/>
        <scheme val="minor"/>
      </rPr>
      <t>-Margin)</t>
    </r>
    <phoneticPr fontId="2" type="noConversion"/>
  </si>
  <si>
    <r>
      <t>Constituencies Won (</t>
    </r>
    <r>
      <rPr>
        <b/>
        <sz val="11"/>
        <color indexed="8"/>
        <rFont val="Calibri"/>
        <family val="2"/>
      </rPr>
      <t>Wide</t>
    </r>
    <r>
      <rPr>
        <b/>
        <sz val="11"/>
        <color theme="1"/>
        <rFont val="Calibri"/>
        <family val="2"/>
        <scheme val="minor"/>
      </rPr>
      <t>-Margin)</t>
    </r>
    <phoneticPr fontId="2" type="noConversion"/>
  </si>
  <si>
    <r>
      <t>NATIONAL ASSEMBLY RESULTS</t>
    </r>
    <r>
      <rPr>
        <b/>
        <sz val="11"/>
        <color indexed="9"/>
        <rFont val="Calibri"/>
        <family val="2"/>
      </rPr>
      <t xml:space="preserve"> (FEB 18, 2008)</t>
    </r>
    <phoneticPr fontId="2" type="noConversion"/>
  </si>
  <si>
    <r>
      <t>BALOCHISTAN RESULTS</t>
    </r>
    <r>
      <rPr>
        <b/>
        <sz val="11"/>
        <color indexed="9"/>
        <rFont val="Calibri"/>
        <family val="2"/>
      </rPr>
      <t xml:space="preserve"> (FEB 18, 2008)</t>
    </r>
    <phoneticPr fontId="2" type="noConversion"/>
  </si>
  <si>
    <r>
      <t>NWFP RESULTS</t>
    </r>
    <r>
      <rPr>
        <b/>
        <sz val="11"/>
        <color indexed="9"/>
        <rFont val="Calibri"/>
        <family val="2"/>
      </rPr>
      <t xml:space="preserve"> (FEB 18, 2008)</t>
    </r>
    <phoneticPr fontId="2" type="noConversion"/>
  </si>
  <si>
    <r>
      <t>PUNJAB RESULTS</t>
    </r>
    <r>
      <rPr>
        <b/>
        <sz val="11"/>
        <color indexed="9"/>
        <rFont val="Calibri"/>
        <family val="2"/>
      </rPr>
      <t xml:space="preserve"> (FEB 18, 2008)</t>
    </r>
    <phoneticPr fontId="2" type="noConversion"/>
  </si>
  <si>
    <r>
      <t>SINDH RESULTS</t>
    </r>
    <r>
      <rPr>
        <b/>
        <sz val="11"/>
        <color indexed="9"/>
        <rFont val="Calibri"/>
        <family val="2"/>
      </rPr>
      <t xml:space="preserve"> (FEB 18, 2008)</t>
    </r>
    <phoneticPr fontId="2" type="noConversion"/>
  </si>
  <si>
    <t>Not Held</t>
    <phoneticPr fontId="2" type="noConversion"/>
  </si>
  <si>
    <t>Not Held</t>
    <phoneticPr fontId="2" type="noConversion"/>
  </si>
  <si>
    <t>Not Held</t>
    <phoneticPr fontId="2" type="noConversion"/>
  </si>
  <si>
    <t>Uncontested</t>
    <phoneticPr fontId="2" type="noConversion"/>
  </si>
  <si>
    <t>Uncontested</t>
    <phoneticPr fontId="2" type="noConversion"/>
  </si>
  <si>
    <t>N/A</t>
    <phoneticPr fontId="2" type="noConversion"/>
  </si>
  <si>
    <t>PML-N</t>
    <phoneticPr fontId="2" type="noConversion"/>
  </si>
  <si>
    <t>No Election Results</t>
    <phoneticPr fontId="2" type="noConversion"/>
  </si>
  <si>
    <t>N/A</t>
    <phoneticPr fontId="2" type="noConversion"/>
  </si>
  <si>
    <t>N/A</t>
    <phoneticPr fontId="2" type="noConversion"/>
  </si>
  <si>
    <t>No Election Results</t>
    <phoneticPr fontId="2" type="noConversion"/>
  </si>
  <si>
    <t>No Data</t>
    <phoneticPr fontId="2" type="noConversion"/>
  </si>
  <si>
    <t>Recorded Votes as % of 2008 Registered Voters</t>
    <phoneticPr fontId="2" type="noConversion"/>
  </si>
  <si>
    <t>Recorded Votes as % of 2008 Registered Voters</t>
    <phoneticPr fontId="2" type="noConversion"/>
  </si>
  <si>
    <t>Recorded Votes as % of 2008 Registered Voters</t>
    <phoneticPr fontId="2" type="noConversion"/>
  </si>
  <si>
    <t>Faizullah Khan</t>
    <phoneticPr fontId="2" type="noConversion"/>
  </si>
  <si>
    <t>Moulana Ubaid ur Rahman</t>
    <phoneticPr fontId="2" type="noConversion"/>
  </si>
  <si>
    <t>Abdul Haleem Khan Qasoria</t>
    <phoneticPr fontId="2" type="noConversion"/>
  </si>
  <si>
    <t>Maj. (Retd) Latifullah Khan Ali Zai</t>
    <phoneticPr fontId="2" type="noConversion"/>
  </si>
  <si>
    <t>Not Contested</t>
    <phoneticPr fontId="2" type="noConversion"/>
  </si>
  <si>
    <t>Malik Muhammad Haroon Awan Advocate</t>
    <phoneticPr fontId="2" type="noConversion"/>
  </si>
  <si>
    <t>Muhammad Faiz-ud-Din Qadri</t>
    <phoneticPr fontId="2" type="noConversion"/>
  </si>
  <si>
    <t>Saghir Ahmed</t>
  </si>
  <si>
    <t>Manawar Hussain</t>
  </si>
  <si>
    <t>Peer Walayat Shah Khagha</t>
  </si>
  <si>
    <t>Mehr Nazar Muhammad Fatiana</t>
  </si>
  <si>
    <t>Peer Mazhar Ahmed Shah Khagha</t>
  </si>
  <si>
    <t>Peer Muhammad Muzaffar Shah Khagha</t>
  </si>
  <si>
    <t>Malik Muhammad Yar Dhakku</t>
  </si>
  <si>
    <t>Sher Nawaz Shah Khagha</t>
  </si>
  <si>
    <t>Muhammad Imran Chaudhry</t>
  </si>
  <si>
    <t>Ch. Asghar Ali Advocate</t>
  </si>
  <si>
    <t>Ch.Muhammad Arshad (son of Wali Muhammad)</t>
  </si>
  <si>
    <t>Ch. Nawazish Ali Warrach</t>
  </si>
  <si>
    <t>Mian Muhammad Amjad Joiya</t>
  </si>
  <si>
    <t>Sardar Mansab Ali Dogar</t>
  </si>
  <si>
    <t>Pir Tariq Qayyum Shah Khagga</t>
  </si>
  <si>
    <t>Aman Ullah Khan Akhtar</t>
  </si>
  <si>
    <t>Sardar Meer Badshah Qaisrani</t>
  </si>
  <si>
    <t>Barrister Sardar Imam Bakhsh Khan Qaisrani</t>
  </si>
  <si>
    <t>Muhammad Iqbal Khan Qaisrani</t>
  </si>
  <si>
    <t>Shamoon Umbreen Qaisrani</t>
  </si>
  <si>
    <t>Sardar Aurangzeb Khan Qaisrani</t>
  </si>
  <si>
    <t>Muhammad Mohsin Khan Leghari</t>
  </si>
  <si>
    <t>Meer Muhammad Shafi Khan Talpur</t>
  </si>
  <si>
    <t>Muhammad Yaqoob Khan Talpur</t>
  </si>
  <si>
    <t>Hafiz Safdar Ali Khan Lund Advocate</t>
  </si>
  <si>
    <t>Farhat Aziz Mazari</t>
  </si>
  <si>
    <t>Sardar Shaukat Hussain Mazari</t>
  </si>
  <si>
    <t>Makhadom Zada Syed Haroon Ahmad Sultan Bukhari</t>
  </si>
  <si>
    <t>Atta Muhammad Qureshi</t>
  </si>
  <si>
    <t>Makhdoom Zada Syed Basit Ahmad Sultan Bukhari</t>
  </si>
  <si>
    <t>Nawab Zada Bilal Ahmad Khan</t>
  </si>
  <si>
    <t>Liaqat Ali Khan Leghari</t>
  </si>
  <si>
    <t>Mian Ghulam Yaseen Jafri</t>
  </si>
  <si>
    <t>Allah Wasaya Urf Channu Khan Leghari</t>
  </si>
  <si>
    <t>Samiullah Khan Leghari</t>
  </si>
  <si>
    <t>Shahid Nawaz Khan</t>
  </si>
  <si>
    <t>Muhammad Jaffar</t>
  </si>
  <si>
    <t>Rana Abdul Manan</t>
  </si>
  <si>
    <t>Muhammad Akhtar Khadim alias Khadim Hussain</t>
  </si>
  <si>
    <t>Mian Muhammad Khan Mohal</t>
  </si>
  <si>
    <t>Mian Muhammad Akram Watoo</t>
  </si>
  <si>
    <t>Mr. Muhammad Aslam Rashid</t>
  </si>
  <si>
    <t>Muhammad Ayub Chaudhary</t>
  </si>
  <si>
    <t>Muhammad Ijaz-ul-Haq</t>
  </si>
  <si>
    <t>Chaudhary Shahid Anjum</t>
  </si>
  <si>
    <t>Muhammad Nauman Javed</t>
  </si>
  <si>
    <t>Rana Muhammad Aslam Khan Advocate</t>
  </si>
  <si>
    <t>Amir Ghafoor</t>
  </si>
  <si>
    <t>Sh. Zia-ud-Din</t>
  </si>
  <si>
    <t>Falik Sher Khan</t>
  </si>
  <si>
    <t>Date</t>
    <phoneticPr fontId="2" type="noConversion"/>
  </si>
  <si>
    <t>Rana Abdur Razzaq Khan</t>
  </si>
  <si>
    <t>Muhammad Irshad Khan Balouch</t>
  </si>
  <si>
    <t>Mian Muhammad Azam Chela</t>
  </si>
  <si>
    <t>Khushhal Khan Baloch</t>
  </si>
  <si>
    <t>Anees Ahmad Khan Sial</t>
  </si>
  <si>
    <t>Mian Muzaffar Mehmood Chela</t>
  </si>
  <si>
    <t>Sahibzada Abid Sultan</t>
  </si>
  <si>
    <t>Mian Javed Yaseen Chela</t>
  </si>
  <si>
    <t>Reserved Seats</t>
  </si>
  <si>
    <t>PARTY BREAKDOWN IN PARLIAMENT AS OF FEBRUARY 2013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</si>
  <si>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National Assembly of Pakistan, Party-Wise Lists, available at http://www.na.gov.pk/en/index.php; Election Commission of Pakistan, Members of Senate of Pakistan, available at http://www.ecp.gov.pk/Senate/2012/SenateMembers.aspx</t>
    </r>
  </si>
  <si>
    <t>Ch. Ahmed Mukhtar</t>
  </si>
  <si>
    <t>Mian Haroon Masood</t>
  </si>
  <si>
    <t>Waqar Hussain Tahir</t>
  </si>
  <si>
    <t>Syed Aleem Imtiaz</t>
  </si>
  <si>
    <t>Muhammad Azhar Butt</t>
  </si>
  <si>
    <t>Majid Hamayyun</t>
  </si>
  <si>
    <t>Imrana Khalid</t>
  </si>
  <si>
    <t>Ch. Muhammad Fawaz</t>
  </si>
  <si>
    <t>Nadeem Akhtar Tabsum</t>
  </si>
  <si>
    <t>Sikandar Hayat Gondal</t>
  </si>
  <si>
    <t>Fazal Ahmed Ranjha</t>
  </si>
  <si>
    <t>Raisa</t>
  </si>
  <si>
    <t xml:space="preserve">Major (R) Zulfiqar Ali Gondal </t>
  </si>
  <si>
    <t>Fouzia Waqar</t>
  </si>
  <si>
    <t>Rana Tariq Mehmood</t>
  </si>
  <si>
    <t>Mian Mohammad Riaz</t>
  </si>
  <si>
    <t>Malik Tahir Akhtar</t>
  </si>
  <si>
    <t>Emmanuel Nawab Mani</t>
  </si>
  <si>
    <t>Rana Abdul Rehim bin Rana Shamim Ahmed Khan</t>
  </si>
  <si>
    <t>Ch. Arsal Waqar Ahmed Ghuman.</t>
  </si>
  <si>
    <t>Hafiz Arshad Ali Naqshbandi (Ret.)</t>
  </si>
  <si>
    <t>Haji Abdul Razzaq (Ret)</t>
  </si>
  <si>
    <t>Malik Muhammad Akram Khokhar</t>
  </si>
  <si>
    <t>Rana Mubasshir Iqbal</t>
  </si>
  <si>
    <t>Amjad Ali Jutt</t>
  </si>
  <si>
    <t>Malik Khadim Hussain Bara</t>
  </si>
  <si>
    <t>Malik Mushtaq Ahmad Yaka</t>
  </si>
  <si>
    <t>Malik Muhammad Zaman Khan Khokhar</t>
  </si>
  <si>
    <t>Aziz Ullah Khan</t>
  </si>
  <si>
    <t>Ibrar Hussain Dogar</t>
  </si>
  <si>
    <t>Malik Ahmad Saeed Khan Advocate</t>
  </si>
  <si>
    <t>Milk Muhammad Ahmad Khan Advocate</t>
  </si>
  <si>
    <t>Muhammad Noor Khan Hans Advocate</t>
  </si>
  <si>
    <t>Rana Muhammad Shoaib Imran Khan</t>
  </si>
  <si>
    <t>Muhammad Mueen ud Din Riaz Qureshi</t>
  </si>
  <si>
    <t>Shahid Mehmood Khan</t>
  </si>
  <si>
    <t>Ishaque Bucha</t>
  </si>
  <si>
    <t>Muhammad Zarar Khan</t>
  </si>
  <si>
    <t>Doctor Muhammad Arif</t>
  </si>
  <si>
    <t>Amna Sial, Advocate</t>
  </si>
  <si>
    <t>Doctor Muhammad Zaffar Ullah Meher</t>
  </si>
  <si>
    <t>Nawabzada Wasim Khan Badozai</t>
  </si>
  <si>
    <t>Ch: Khizar Hayat</t>
  </si>
  <si>
    <t>Naghma Mushtaq Lang</t>
  </si>
  <si>
    <t>Barrister Syed Najaf Hussain Shah</t>
  </si>
  <si>
    <t>Sardar Muhammad Ayub Khan Ghalu</t>
  </si>
  <si>
    <t>Malik Muhammad Akram Kanhoon</t>
  </si>
  <si>
    <t xml:space="preserve">Ahmed Khan Balouch </t>
  </si>
  <si>
    <t>Karam Daad Wahla</t>
  </si>
  <si>
    <t>Rao Sadaat Ali Khan</t>
  </si>
  <si>
    <t>Punjoo Bheel</t>
  </si>
  <si>
    <t>Muhammad Hashim Dal</t>
  </si>
  <si>
    <t>Karim Dino Nohrio</t>
  </si>
  <si>
    <t>Muhammad Ramzan Halo</t>
  </si>
  <si>
    <t>Mir Abdullah Khan</t>
  </si>
  <si>
    <t>Ashrif Ali Noonari</t>
  </si>
  <si>
    <t>Mohammad Ismail Rahu</t>
  </si>
  <si>
    <t>Abdul Rehman Thaheem</t>
  </si>
  <si>
    <t>Allama Shafat-ur-Rehman</t>
  </si>
  <si>
    <t>Moulana Bashir Ahmed</t>
  </si>
  <si>
    <t>Imtiaz Ali Khoro</t>
  </si>
  <si>
    <t>Qamar Iqbal</t>
  </si>
  <si>
    <t>Independent</t>
  </si>
  <si>
    <t>Directly Elected</t>
  </si>
  <si>
    <t>Total Seats</t>
  </si>
  <si>
    <t>% of Total Reserved</t>
  </si>
  <si>
    <t>% of Total Seats</t>
  </si>
  <si>
    <t>Senate</t>
  </si>
  <si>
    <t>Up for Election in 2015</t>
  </si>
  <si>
    <t>Up for Election in 2018</t>
  </si>
  <si>
    <t>Capital / FATA</t>
  </si>
  <si>
    <t>KPK</t>
  </si>
  <si>
    <t>Total</t>
  </si>
  <si>
    <t>Open Seats</t>
  </si>
  <si>
    <t>% of Directly Elected Assembly Seats</t>
  </si>
  <si>
    <t>Lt. Col (Rtd) Muhammad Shabbir Awan</t>
  </si>
  <si>
    <t>Seraiki Sooba Movement Pakistan Candidate</t>
  </si>
  <si>
    <t>Seraiki Sooba Movement Pakistan Votes</t>
  </si>
  <si>
    <t>Brig (Rtd) Muhammad Hassan</t>
  </si>
  <si>
    <t>Amjad Hussain Shah</t>
  </si>
  <si>
    <t>Prof. Akhtar Abbass Awan</t>
  </si>
  <si>
    <t>Ch. Muhammad Waris Khan Advocate</t>
  </si>
  <si>
    <t>Allam Yasir Naseer</t>
  </si>
  <si>
    <t>Raja Rashid Hafeez</t>
  </si>
  <si>
    <t>Ishtaq Ahmed Mirza</t>
  </si>
  <si>
    <t>Mounala Muhammad Ayaz</t>
  </si>
  <si>
    <t>Sajjad Khan</t>
  </si>
  <si>
    <t>Hajji Khalid Iqbal Bhatti</t>
  </si>
  <si>
    <t>Malik Izat Mehmand</t>
  </si>
  <si>
    <t>Raja Hanif Abbassi Advocate</t>
  </si>
  <si>
    <t>Shahan Malik</t>
  </si>
  <si>
    <t>Lt. Col. (Rtd) Malik Muhammad Anwar</t>
  </si>
  <si>
    <t>Malik Khurram Ali Khan</t>
  </si>
  <si>
    <t>Sardar Muhammad Ameer Khan Advocate</t>
  </si>
  <si>
    <t>Engineer Mohammad All-i-Imran Syed</t>
  </si>
  <si>
    <t>Col (Rtd) Sultan Surkhru Awan</t>
  </si>
  <si>
    <t>Muhammad Afzal Mirza Advocate</t>
  </si>
  <si>
    <t>Rizwan Nowaiz Gill</t>
  </si>
  <si>
    <t>Dr. Nadia Aziz</t>
  </si>
  <si>
    <t>Dr. Liaqat Ali Khan</t>
  </si>
  <si>
    <t>Shahnaz Ashraf</t>
  </si>
  <si>
    <t>Ch. Abdur Razzaq Dhillon</t>
  </si>
  <si>
    <t>Muhammad Sabtain Shah</t>
  </si>
  <si>
    <t>Shehzad Asliam</t>
  </si>
  <si>
    <t>Ali Asad Ullah Bajwa</t>
  </si>
  <si>
    <t>Sheikh Asif Iqbal</t>
  </si>
  <si>
    <t>Malik Muhammad Ashfaq Awan</t>
  </si>
  <si>
    <t>Tahir Javed Khan Niazi Advocate</t>
  </si>
  <si>
    <t>Amir Hayat Khan Rokhari</t>
  </si>
  <si>
    <t>Muhammad Fasihullah Khan</t>
  </si>
  <si>
    <t>Muhammad Zia-ul-Haq Rao</t>
  </si>
  <si>
    <t>Muhammad Ishaque Khan Niazi</t>
  </si>
  <si>
    <t>Abdul Rauf Qureshi</t>
  </si>
  <si>
    <t>Sher Afzal Khan</t>
  </si>
  <si>
    <t>Faisal Naveed Toor</t>
  </si>
  <si>
    <t>Ch. Arif Mahmood Gill</t>
  </si>
  <si>
    <t>Khalid Abdullah</t>
  </si>
  <si>
    <t>Muhammad Tahir Ch.</t>
  </si>
  <si>
    <t>Sadia Azmat</t>
  </si>
  <si>
    <t>Ch. Haji Muhammad Yasin</t>
  </si>
  <si>
    <t>Ch. Khalid Mahmood Advocate</t>
  </si>
  <si>
    <t>Muhammad Ajmal</t>
  </si>
  <si>
    <t>Dr. Muhammad Yaseen</t>
  </si>
  <si>
    <t>Molana Abdul Qadir Hamzazai</t>
  </si>
  <si>
    <t>Abdul Hannan Sargarah</t>
  </si>
  <si>
    <t>Moulvi Muhammad Khan</t>
  </si>
  <si>
    <t>Nawab Zulfiqar Ali Khan Magsi</t>
  </si>
  <si>
    <t>Jam Mir Muhammad Yousaf</t>
  </si>
  <si>
    <t>Nasrullah Roonja</t>
  </si>
  <si>
    <t>Alam Zeb</t>
  </si>
  <si>
    <t xml:space="preserve"> Muhammad Zakir Shah</t>
  </si>
  <si>
    <t>Alam Sher Kahn</t>
  </si>
  <si>
    <t>Engineer Iqbal Zafar Jaghra</t>
  </si>
  <si>
    <t>Muhammad Akbar Khan</t>
  </si>
  <si>
    <t>Malik Muhammad Nadeem</t>
  </si>
  <si>
    <t>Ghalba Khurshid</t>
  </si>
  <si>
    <t>Aitbar Khan Yusufzai Advocate</t>
  </si>
  <si>
    <t>Owais Ahmad Qadri</t>
  </si>
  <si>
    <t>Arshad Iqbal</t>
  </si>
  <si>
    <t>Aktar Ali Khan Nahqi</t>
  </si>
  <si>
    <t>Mohammad Zafar Azam</t>
  </si>
  <si>
    <t>Asad Zaman</t>
  </si>
  <si>
    <t>Sher Zada</t>
  </si>
  <si>
    <t>Mohammad Ishtiaq</t>
  </si>
  <si>
    <t>Rashid Sher Zada</t>
  </si>
  <si>
    <t>Azam Khan</t>
  </si>
  <si>
    <t>Iftikhar Khan</t>
  </si>
  <si>
    <t>Sultan Muhammad</t>
  </si>
  <si>
    <t>Nasir Khan</t>
  </si>
  <si>
    <t>Aurangzib</t>
  </si>
  <si>
    <t>Sahabzada Muhammad Azhar Bakoti</t>
  </si>
  <si>
    <t>Sardar Mehtab Ahmad Khan</t>
  </si>
  <si>
    <t>Sardar Mohammad Haseeb Khan Abbasi</t>
  </si>
  <si>
    <t>Sultan Mehmood Abbasi</t>
  </si>
  <si>
    <t>Sardar Ali Zaman</t>
  </si>
  <si>
    <t>Shahid Ali Abbasi</t>
  </si>
  <si>
    <t>Sardar Mumtaz Hussain Abbasi</t>
  </si>
  <si>
    <t>Sahabzada Muhammad Qasim</t>
  </si>
  <si>
    <t>Alhaj Abdur Rehman Khan Abbasi</t>
  </si>
  <si>
    <t>Zulfiqar Ahmad Abbasi</t>
  </si>
  <si>
    <t>Nagina Afzal</t>
  </si>
  <si>
    <t>Muhammad Bashir Khan Kundi</t>
  </si>
  <si>
    <t>Anwar Saif Ullah Khan</t>
  </si>
  <si>
    <t>Noor Saleem Malik</t>
  </si>
  <si>
    <t>Mohammad Yawar Saud Marwat</t>
  </si>
  <si>
    <t>Malik Naimat Ullah Khan Jabu Khel</t>
  </si>
  <si>
    <t>Hidayat Ullah Khan</t>
  </si>
  <si>
    <t>Rooh Ul Amin</t>
  </si>
  <si>
    <t>Muhammad Farid Khan</t>
  </si>
  <si>
    <t>Pirzada Muhammad Rais Khan</t>
  </si>
  <si>
    <t>Arifullah Khan</t>
  </si>
  <si>
    <t>Shamser Ali</t>
  </si>
  <si>
    <t>Sayed Afzal Shah</t>
  </si>
  <si>
    <t>Firoz Shah</t>
  </si>
  <si>
    <t>Najeebullah Khan</t>
  </si>
  <si>
    <t>Fazal Rabi</t>
  </si>
  <si>
    <t>Muhammad Zahir Shah Khan</t>
  </si>
  <si>
    <t>Hamid Iqbal Khan</t>
  </si>
  <si>
    <t>Mutawakil Khan</t>
  </si>
  <si>
    <t>Hassan Ali Khan</t>
  </si>
  <si>
    <t>Shah Fawad Khan</t>
  </si>
  <si>
    <t>Mohabat Shah</t>
  </si>
  <si>
    <t>Akseer Azam</t>
  </si>
  <si>
    <t>Dr. Bilal Behrawar Khan</t>
  </si>
  <si>
    <t>Najm-ud-Din Khan</t>
  </si>
  <si>
    <t>Mohammad Islam Khan</t>
  </si>
  <si>
    <t>Rafiullah Khan</t>
  </si>
  <si>
    <t>Molvia Abdul Mustaan Qasmi</t>
  </si>
  <si>
    <t>Syed Amjad Ali Shah Jillani</t>
  </si>
  <si>
    <t>Arif Mustafa Jatoi</t>
  </si>
  <si>
    <t>Abdul Rehman Rajpute</t>
  </si>
  <si>
    <t>Hasnain Ali Mirza</t>
  </si>
  <si>
    <t>Syed Ali Bux Shah</t>
  </si>
  <si>
    <t>Mir Manzoor Ahmed Talpur</t>
  </si>
  <si>
    <t>Maulana Abdullah Sindhi</t>
  </si>
  <si>
    <t>Ghulam Rasool Jamali</t>
  </si>
  <si>
    <t>Gazi Salahuddin</t>
  </si>
  <si>
    <t>Darya Khan</t>
  </si>
  <si>
    <t>Khuda Bakhash Mallah</t>
  </si>
  <si>
    <t>Pir Bakhash</t>
  </si>
  <si>
    <t>Muhammad Hashim</t>
  </si>
  <si>
    <t>Abdul Aziz Memon</t>
  </si>
  <si>
    <t>Khan Sahib Jamali</t>
  </si>
  <si>
    <t>Independent Candidates</t>
  </si>
  <si>
    <t>Muhammad Zunbair Anjum</t>
  </si>
  <si>
    <t>Naseer Muhammad Khan</t>
  </si>
  <si>
    <t>Nawabzada Khawaja Muhammad Khan Hoti (Toti Khan)</t>
  </si>
  <si>
    <t>Molana Shujah-ul-Mulk</t>
  </si>
  <si>
    <t>Ashfaq</t>
  </si>
  <si>
    <t>Shad Ali Khan</t>
  </si>
  <si>
    <t>Arshad Manan Yousaf Zai</t>
  </si>
  <si>
    <t>Syed Yousaf Shah</t>
  </si>
  <si>
    <t>Zahir Shah Mohmand</t>
  </si>
  <si>
    <t>Hajji Naseem-ur-Rehman</t>
  </si>
  <si>
    <t>Engineer Afridi</t>
  </si>
  <si>
    <t>Abdul Subhan</t>
  </si>
  <si>
    <t>Abdul Akbar</t>
  </si>
  <si>
    <t>=</t>
  </si>
  <si>
    <t>Iqbal Zaib Khan</t>
  </si>
  <si>
    <t>Ejaz Hussain</t>
  </si>
  <si>
    <t>Faiz Muhammad Khan</t>
  </si>
  <si>
    <t>Shaheen Zamir</t>
  </si>
  <si>
    <t>Nawab Zada Salahudin Saeed</t>
  </si>
  <si>
    <t>Rustam Khan</t>
  </si>
  <si>
    <t>Muhammad Akram Abbasi</t>
  </si>
  <si>
    <t>Muhammad Hussain Awan</t>
  </si>
  <si>
    <t>Rasheed Ahmed</t>
  </si>
  <si>
    <t>Malik Aamer Fida Paracha</t>
  </si>
  <si>
    <t>Salamat Akhtar</t>
  </si>
  <si>
    <t>Ejaz Khan Jazi</t>
  </si>
  <si>
    <t>Muhammad Sultan Alam</t>
  </si>
  <si>
    <t>Hafiz Muhammad-e Amal Pakistan</t>
  </si>
  <si>
    <t>Bilal Ijaz</t>
  </si>
  <si>
    <t>Ashfaq Ahmed Mattu</t>
  </si>
  <si>
    <t>Tariq Yaqoob Fateh Muhammad</t>
  </si>
  <si>
    <t>Haji Mudassar Qayyum Nahra</t>
  </si>
  <si>
    <t>Rana Farhat Ali</t>
  </si>
  <si>
    <t>Abdul Rehman Ludhanvi</t>
  </si>
  <si>
    <t>Zahid Akram Nutt</t>
  </si>
  <si>
    <t>Mutasim Elahi Zaheer</t>
  </si>
  <si>
    <t>Mirza Naeem Baig</t>
  </si>
  <si>
    <t>Sardar Khyzar Hayat Khan Ladhu Ka</t>
  </si>
  <si>
    <t>Asyia Javed</t>
  </si>
  <si>
    <t xml:space="preserve">Mian Masood Ahmad Akbar Sukhera </t>
  </si>
  <si>
    <t>Mian Jahangir Ahmad Mahar</t>
  </si>
  <si>
    <t>Mian Muhammad Javed Yasin Khan Watoo</t>
  </si>
  <si>
    <t>Rao Abdul Qayyum Khan</t>
  </si>
  <si>
    <t>Ihasn Kareem Qureshi</t>
  </si>
  <si>
    <t>Sultan Ahmad Khan</t>
  </si>
  <si>
    <t>Makhdoom Amad-ud-Din</t>
  </si>
  <si>
    <t>Jahangir Khan Tareen</t>
  </si>
  <si>
    <t>Muhtarma Ghanwa Bhutto</t>
  </si>
  <si>
    <t>Khair Bux Khosa</t>
  </si>
  <si>
    <t>Nasrullah Khan Bijarani</t>
  </si>
  <si>
    <t>Sikander Ali Mirani</t>
  </si>
  <si>
    <t>Sardar Ghulam Sarwar Khan</t>
  </si>
  <si>
    <t>Abdul Wahid Khosa</t>
  </si>
  <si>
    <t>Manzoor Ahmed Khan</t>
  </si>
  <si>
    <t>Noor Hussain Sakhani</t>
  </si>
  <si>
    <t>Abdul Hameed Rajput</t>
  </si>
  <si>
    <t>Shafi Muhammad Memon</t>
  </si>
  <si>
    <t>Qazi Mushtaque Ahmed</t>
  </si>
  <si>
    <t>Khizarul Islam</t>
  </si>
  <si>
    <t>Abdul Wahab Baloch</t>
  </si>
  <si>
    <t>Markazi Jamiat Ulema e Pakistan</t>
  </si>
  <si>
    <t>Syed Rizwan Ahmed</t>
  </si>
  <si>
    <t>Ehsanullah Reki</t>
  </si>
  <si>
    <t>Muhammad Akhtar</t>
  </si>
  <si>
    <t>Abdul Karim alias Khanan</t>
  </si>
  <si>
    <t>Akhundzada Badar-ud Din</t>
  </si>
  <si>
    <t>Fareed Ahmed</t>
  </si>
  <si>
    <t>Abdul Ahad Kakar</t>
  </si>
  <si>
    <t>Bakhtullah</t>
  </si>
  <si>
    <t>Abdul Wassay Kakar</t>
  </si>
  <si>
    <t>Akhunzdada Faisal Zaman</t>
  </si>
  <si>
    <t>Moulvi Ahmed khan</t>
  </si>
  <si>
    <t>Ataullah Khoso</t>
  </si>
  <si>
    <t>Hussain Bakhsh Panhwar</t>
  </si>
  <si>
    <t>Liaquat Ali Jamali</t>
  </si>
  <si>
    <t>Taj Muhammad Jamali</t>
  </si>
  <si>
    <t>Musharraf Ali Khan Koso</t>
  </si>
  <si>
    <t>Mir Zahoor Hussain Khan Khoso</t>
  </si>
  <si>
    <t>Haji Mitha Khan Jattak</t>
  </si>
  <si>
    <t>Nasrullah Jamote</t>
  </si>
  <si>
    <t>Mir Abdul Maajid Abro</t>
  </si>
  <si>
    <t>Haji Sohrab Khan Khosa</t>
  </si>
  <si>
    <t>Molvi Abdul Ghani</t>
  </si>
  <si>
    <t>Molana Abdul Majeed Jattak</t>
  </si>
  <si>
    <t>Muhammad Dooran Khoso</t>
  </si>
  <si>
    <t>Dr. Sahib Jan Lashari (ret)</t>
  </si>
  <si>
    <t>Muhammad Zia Ur Rehman Amazai</t>
  </si>
  <si>
    <t>Raja Faisal Iqbal Advocate</t>
  </si>
  <si>
    <t>Ch. Masood Akhtar Advocate</t>
  </si>
  <si>
    <t>Shazia Nasim Malik</t>
  </si>
  <si>
    <t>Ch. Abdul Wadood Ghazi</t>
  </si>
  <si>
    <t>Babar Ijaz</t>
  </si>
  <si>
    <t>Jamiat Ulama-e-Pakistan (Niazi)</t>
  </si>
  <si>
    <t>Jamiat Ulama-e-Pakistan Votes</t>
  </si>
  <si>
    <t>Sardar Habib-ur-Rehman Khan</t>
  </si>
  <si>
    <t>Rana Ihsan Ahmad Advocate</t>
  </si>
  <si>
    <t>Muhammad Nabil Daher</t>
  </si>
  <si>
    <t>Sardar Muhammad Arshad Khan Leghari</t>
  </si>
  <si>
    <t>Seraiki Sooba Movement Pakistan</t>
  </si>
  <si>
    <t>National Assembly</t>
  </si>
  <si>
    <t>Punjab</t>
  </si>
  <si>
    <t>Balochistan</t>
  </si>
  <si>
    <t>NWFP</t>
  </si>
  <si>
    <t>Sindh</t>
  </si>
  <si>
    <t>Province</t>
  </si>
  <si>
    <t>National Total</t>
  </si>
  <si>
    <t>(as % of total Assembly Seats)</t>
  </si>
  <si>
    <t>Anwer Ali Channa</t>
  </si>
  <si>
    <t>Dr. Inayatullah Soomro Bhai</t>
  </si>
  <si>
    <t>Dr. Suhrab Khan Sarki</t>
  </si>
  <si>
    <t>Imdad Ali Khan Sarki</t>
  </si>
  <si>
    <t>Mir Tahir Hussain Khan Khoso</t>
  </si>
  <si>
    <t>Muhammad Khan Khoso</t>
  </si>
  <si>
    <t>Moula Bux Khoso</t>
  </si>
  <si>
    <t>Syed Afzal Hussain Shah</t>
  </si>
  <si>
    <t>Ahsan Ali Abro</t>
  </si>
  <si>
    <t>Abdul Razzak</t>
  </si>
  <si>
    <t>Jawaid Abbasi</t>
  </si>
  <si>
    <t>Khalid Mehmood Shah</t>
  </si>
  <si>
    <t>Rajab Ali Noohpoto</t>
  </si>
  <si>
    <t>Muhammad Anwar Samoon</t>
  </si>
  <si>
    <t>Qadir Bux alias Mir Adeel Talpur</t>
  </si>
  <si>
    <t>Shahzado Saleem Nahiyoon</t>
  </si>
  <si>
    <t>Syed Taimoor Ali Shah</t>
  </si>
  <si>
    <t>Mufti Muhammad Ramzan Soomro</t>
  </si>
  <si>
    <t>Mashooque Ali Panhwar</t>
  </si>
  <si>
    <t>Mir Ali Nawaz Talpur</t>
  </si>
  <si>
    <t>Sayed Mohsin Shah Bukhari</t>
  </si>
  <si>
    <t>Mashooque Ali Memon</t>
  </si>
  <si>
    <t>Karim Ahmed Khuwaja</t>
  </si>
  <si>
    <t>Molvi Abdul Wahab Balouch</t>
  </si>
  <si>
    <t>Abdul Hameed Shaikh</t>
  </si>
  <si>
    <t>Syed Fayaz Ali Shah Sheerazi</t>
  </si>
  <si>
    <t>Abdul Jaleel Memon</t>
  </si>
  <si>
    <t>Abdul Hameed Soomro</t>
  </si>
  <si>
    <t>Noor Nabi s/o Rasool Bux Palijo</t>
  </si>
  <si>
    <t>Mohammad Dawood Autho</t>
  </si>
  <si>
    <t>Engineer Syed Sarfaraz Shah Sheerazi</t>
  </si>
  <si>
    <t>Muhammad Faiz Tamman</t>
  </si>
  <si>
    <t>Malik Muhammad Irfan Hussain</t>
  </si>
  <si>
    <t>Chaudhry Muhammad Suleman Gujar</t>
  </si>
  <si>
    <t>Mian Mazhar Ahmed Qureshi</t>
  </si>
  <si>
    <t>Syed Javed Hassnain Shah</t>
  </si>
  <si>
    <t>Chaudhry Farrukh Javaid Ghuman</t>
  </si>
  <si>
    <t>Sahibzada Muhammad Amin-ud-din Sialvi</t>
  </si>
  <si>
    <t>Haji Muhammad Saeed Arian</t>
  </si>
  <si>
    <t>Makhdoom Muhammad Javed Hashmi</t>
  </si>
  <si>
    <t>Mian Rehman Aziz Chan</t>
  </si>
  <si>
    <t>Mian Aziz-ur-Rehman Chan</t>
  </si>
  <si>
    <t>Mian Ikhlaq Ahmed Gudoo</t>
  </si>
  <si>
    <t>Babu Ahsar Jahangir</t>
  </si>
  <si>
    <t>Ch. Abdul Jabbar</t>
  </si>
  <si>
    <t>Mian Khursheed Mehmood Kasuri</t>
  </si>
  <si>
    <t>Dr. Azeem-ud-din Zahid Kakhvi</t>
  </si>
  <si>
    <t>Sardar Asif Ahmad Ali</t>
  </si>
  <si>
    <t>Bukhtiar Mehmood Kasuri</t>
  </si>
  <si>
    <t>Barakullah Anjum Lakhvi</t>
  </si>
  <si>
    <t>Sardar Haroon Ahmad Ali</t>
  </si>
  <si>
    <t>Nasir Mehmood Kasuri</t>
  </si>
  <si>
    <t>Makhdoom Shah Mehmood Qureshi</t>
  </si>
  <si>
    <t>Mian Aftab Ahmad Qureshi</t>
  </si>
  <si>
    <t>Sheikh Muhammad Tahir Rasheed</t>
  </si>
  <si>
    <t>Malik Salah-ud-Din Dogar</t>
  </si>
  <si>
    <t>Fasih-uz-Zaman</t>
  </si>
  <si>
    <t>Muhammad Jamshaid Ali Sahu</t>
  </si>
  <si>
    <t>Shahid Parvaiz Dogar Advocate</t>
  </si>
  <si>
    <t>Sikandar Hayat Khan Bossan</t>
  </si>
  <si>
    <t>Malik Majid Bucha</t>
  </si>
  <si>
    <t>Syed Yousaf Raza Gilani</t>
  </si>
  <si>
    <t>Muhammad Lateef Ansar Sial Professor Lajpaal</t>
  </si>
  <si>
    <t>Syed Ahmed Mujtaba Gillani</t>
  </si>
  <si>
    <t>Malik Amjid Hussain Uttera</t>
  </si>
  <si>
    <t>Muhammad Ajmal Khan Kanjoo</t>
  </si>
  <si>
    <t>Nawab Aman Ullah Khan</t>
  </si>
  <si>
    <t>Chaudhry Nazir Ahmed Jatt</t>
  </si>
  <si>
    <t>Mahmood Akhtar Ghuman</t>
  </si>
  <si>
    <t>Qurban Ali Chuhan</t>
  </si>
  <si>
    <t>Chaudhry Mukhtar Ahmed Jatt Advocate</t>
  </si>
  <si>
    <t>Ishaq Khan Khakwani</t>
  </si>
  <si>
    <t>Azeema Daultana</t>
  </si>
  <si>
    <t>Syed Sajid Mehdi</t>
  </si>
  <si>
    <t>Shaghufta Perveen Chudhary</t>
  </si>
  <si>
    <t>Muhammad Yasir Ghafran Gujjar</t>
  </si>
  <si>
    <t>Malik Muhammad Iqbal Lungrial</t>
  </si>
  <si>
    <t>Abdul Salam Ansari</t>
  </si>
  <si>
    <t>Dr. Saeed Ahmed Buzdar</t>
  </si>
  <si>
    <t>Mian Najeeb ud Din Awasi</t>
  </si>
  <si>
    <t>Munawar Hayat Abbasi</t>
  </si>
  <si>
    <t>Muhammad Yousaf Ali Ghallu</t>
  </si>
  <si>
    <t>Malik Aamir Yar Waran</t>
  </si>
  <si>
    <t>Allah Din alias Sh. Hakim Ali</t>
  </si>
  <si>
    <t>Lt. Col. (Ret) Syed Karim Haidar Bukhari</t>
  </si>
  <si>
    <t>Buner</t>
  </si>
  <si>
    <t>Abdul Matin Khan</t>
  </si>
  <si>
    <t>Irshad Alam</t>
  </si>
  <si>
    <t>Ali Sher Khan</t>
  </si>
  <si>
    <t>Barrister Gohar Ali Khan</t>
  </si>
  <si>
    <t>Sher Akbar Khan</t>
  </si>
  <si>
    <t>Dev Das</t>
  </si>
  <si>
    <t>Sarfaraz Rajar</t>
  </si>
  <si>
    <t>Ghulam Dastgir Rajar</t>
  </si>
  <si>
    <t>Hafiz Junaid Rajar</t>
  </si>
  <si>
    <t>Asghar Ali</t>
  </si>
  <si>
    <t>Jam Muhammad Farooq Ali</t>
  </si>
  <si>
    <t>Muhammad Waseem Qaim Khani</t>
  </si>
  <si>
    <t>Ch. Mushtaq Ahmad</t>
  </si>
  <si>
    <t>Ch. Muhammad Ilyas</t>
  </si>
  <si>
    <t>Ahmad Atiq Anwar</t>
  </si>
  <si>
    <t>Totals</t>
  </si>
  <si>
    <t>Independents</t>
  </si>
  <si>
    <t>Other Minor Parties</t>
  </si>
  <si>
    <t>CANDIDATE PERFORMANCE</t>
  </si>
  <si>
    <t>SEAT PERFORMANCE</t>
  </si>
  <si>
    <t>Constituencies Won</t>
  </si>
  <si>
    <t>Constituencies Won (Close-Margin)</t>
  </si>
  <si>
    <t>(as % of Constituencies Won)</t>
  </si>
  <si>
    <t>(as % of total Provincial Assembly Seats)</t>
  </si>
  <si>
    <t>Total Recorded Votes Received</t>
  </si>
  <si>
    <t>(as % of Total Votes Recorded)</t>
  </si>
  <si>
    <t>% of Candidates Who Won</t>
  </si>
  <si>
    <t>Runners-Up</t>
  </si>
  <si>
    <t>% of Candidates Who Were 2nd Place</t>
  </si>
  <si>
    <t>Third-Placing Candidates</t>
  </si>
  <si>
    <t>% of Candidates Who Were 3rd Place</t>
  </si>
  <si>
    <t xml:space="preserve"> % of Candidates Remaining</t>
  </si>
  <si>
    <t>Contesting Candidates</t>
  </si>
  <si>
    <t>(as % of Total Contesting Candidates)</t>
  </si>
  <si>
    <t>Habibullah Khan Kundi</t>
  </si>
  <si>
    <t>BNP Votes</t>
  </si>
  <si>
    <t>PQP Votes</t>
  </si>
  <si>
    <t>PAP Votes</t>
  </si>
  <si>
    <t>Jamait Ahle Hadith Pakistan Votes</t>
  </si>
  <si>
    <t>Azad Pakistan Candidate</t>
  </si>
  <si>
    <t>Azad Pakistan Party Votes</t>
  </si>
  <si>
    <t>Pakistan Bachoa Party Candidate</t>
  </si>
  <si>
    <t>Pakistan Bachao Party Votes</t>
  </si>
  <si>
    <t>Pakistan Tehrek-e-Inqalab Candidate</t>
  </si>
  <si>
    <t>Pakistan Tehrek-e-Inqalab Votes</t>
  </si>
  <si>
    <t>Chaudhry Nisar Ali Khan</t>
  </si>
  <si>
    <t>Khurram Pervaiz Raja</t>
  </si>
  <si>
    <t>Muhammad Idrees Haqani</t>
  </si>
  <si>
    <t>Raja Muhammad Ashraf</t>
  </si>
  <si>
    <t>Group Captain (ret.) Mushtaq Ahmed Kayani</t>
  </si>
  <si>
    <t>Muhammad Saghir Khokhar</t>
  </si>
  <si>
    <t>Jamiat Ulama e Pakistan Niazi Candidate</t>
  </si>
  <si>
    <t>Jamiat Ulama e Pakistan Niazi Votes</t>
  </si>
  <si>
    <t>Pakistan Citizen Movement Votes</t>
  </si>
  <si>
    <t>Pakistan Ittehad Tehreek Candidate</t>
  </si>
  <si>
    <t>Pakistan Ittehad Tehreek Votes</t>
  </si>
  <si>
    <t>Pakistan Gharib Party Candidate</t>
  </si>
  <si>
    <t>Pakistan Gharib Party Votes</t>
  </si>
  <si>
    <t>Pakistan Muhafiz Party</t>
  </si>
  <si>
    <t>Pakistan Muslim Alliance Candidate</t>
  </si>
  <si>
    <t>Pakistan Muhafiz Party Candidate</t>
  </si>
  <si>
    <t>Pakistan Muhafiz Party Votes</t>
  </si>
  <si>
    <t>Multiple Candidate</t>
  </si>
  <si>
    <t>Votes</t>
  </si>
  <si>
    <t>Other</t>
  </si>
  <si>
    <t>Islamabad and FATA</t>
  </si>
  <si>
    <t>Tribal Area 7</t>
  </si>
  <si>
    <t>Chaudhry Pervaiz Elahi</t>
  </si>
  <si>
    <t>Jamhoori Wattan Party Candidate</t>
  </si>
  <si>
    <t>Jamhoori Wattan Party Votes</t>
  </si>
  <si>
    <t>Pakistan Muslim Alliance</t>
  </si>
  <si>
    <t>Pakistan Muslim Alliance Votes</t>
  </si>
  <si>
    <t>Pakistan Democratic Party Candidate</t>
  </si>
  <si>
    <t>PDP Votes</t>
  </si>
  <si>
    <t>Labour Party Pakistan Candidate</t>
  </si>
  <si>
    <t>Labour Party Pakistan Votes</t>
  </si>
  <si>
    <t>Pakistan Quami League Candidate</t>
  </si>
  <si>
    <t>Pakistan Quami League Votes</t>
  </si>
  <si>
    <t>Abdul Salam Thaheem</t>
  </si>
  <si>
    <t>Aijaz Ali Rind</t>
  </si>
  <si>
    <t>Habib Baig Mujahid</t>
  </si>
  <si>
    <t>Mahi Khan Wassan</t>
  </si>
  <si>
    <t>Ghulam Mustafa Wassan</t>
  </si>
  <si>
    <t>Sain Bux Zardari</t>
  </si>
  <si>
    <t>Muhammad Issa Wassan</t>
  </si>
  <si>
    <t>Naeemuddin</t>
  </si>
  <si>
    <t>Zulfiqar Ali Zardari</t>
  </si>
  <si>
    <t>Noor Muhammad Dahri</t>
  </si>
  <si>
    <t>Syed Rais Ahmed Kazmi</t>
  </si>
  <si>
    <t>Syed Raza Haider</t>
  </si>
  <si>
    <t>Gul Raj Khan</t>
  </si>
  <si>
    <t>Maulana Rashid Ali</t>
  </si>
  <si>
    <t>Tahir Anis</t>
  </si>
  <si>
    <t>Raja Anwar</t>
  </si>
  <si>
    <t>Engineer Raja Qamar-ul-Islam</t>
  </si>
  <si>
    <t>Gul Hameed Rokhari</t>
  </si>
  <si>
    <t>PPP (Sherpao) Candidate</t>
  </si>
  <si>
    <t>PPP (Sherpao) Votes</t>
  </si>
  <si>
    <t>Pakistan Aman Party Candidate</t>
  </si>
  <si>
    <t>Pakistan Aman Party Votes</t>
  </si>
  <si>
    <t>Markazi Jamiat Ulema-e-Pakistan Candidate</t>
  </si>
  <si>
    <t>Markazi Jamiat Ulema-e-Pakistan Votes</t>
  </si>
  <si>
    <t>Jamhoori Watan Party Candidate</t>
  </si>
  <si>
    <t>Jamhoori Watan Party Votes</t>
  </si>
  <si>
    <t>Tehrik-e-Istaqlal Candidate</t>
  </si>
  <si>
    <t>Tehrik-e-Istaqlal Votes</t>
  </si>
  <si>
    <t>Pakistan Awami Party Candidate</t>
  </si>
  <si>
    <t>Pakistan Awami Party Votes</t>
  </si>
  <si>
    <t>Pakistan Quami Party</t>
  </si>
  <si>
    <t>Pakistan Quami Party Votes</t>
  </si>
  <si>
    <t>Pakistan Quami Party Candidate</t>
  </si>
  <si>
    <t>Labour Party Candidate</t>
  </si>
  <si>
    <t>Labour Party Votes</t>
  </si>
  <si>
    <t>Pakistan Freedom Party Candidate</t>
  </si>
  <si>
    <t>Bedar Pakistan Candidate</t>
  </si>
  <si>
    <t>Bedar Pakistan Votes</t>
  </si>
  <si>
    <t>Pasban Candidate</t>
  </si>
  <si>
    <t>Pasban Votes</t>
  </si>
  <si>
    <t>Rai Muhammad Ishaq</t>
  </si>
  <si>
    <t>Mian Nazam Abbas Bhatti</t>
  </si>
  <si>
    <t>Mohtarma Sobia Bhatti</t>
  </si>
  <si>
    <t>Zulfiqar Ali Bhatti</t>
  </si>
  <si>
    <t>Rai Haq Nawaz</t>
  </si>
  <si>
    <t>Mian Asad Abbas Bhatti</t>
  </si>
  <si>
    <t>Ch. Qamar Javed Gujjar</t>
  </si>
  <si>
    <t>Party</t>
  </si>
  <si>
    <t>Muhammad Rehan-ur-Rehman Khan Khosa</t>
  </si>
  <si>
    <t>Sardar Muhammad Khan Leghari (Retd)</t>
  </si>
  <si>
    <t>Sardar Muhammad Saif-ud-Din Khan Khosa</t>
  </si>
  <si>
    <t>Muhammad Sharif Jarahh</t>
  </si>
  <si>
    <t>Salah-ud-Din Khan Khosa</t>
  </si>
  <si>
    <t>Pakistan Freedom Party Votes</t>
  </si>
  <si>
    <t>Party Affiliation</t>
    <phoneticPr fontId="2" type="noConversion"/>
  </si>
  <si>
    <t>BNP Votes</t>
    <phoneticPr fontId="2" type="noConversion"/>
  </si>
  <si>
    <t>Not Contested</t>
    <phoneticPr fontId="2" type="noConversion"/>
  </si>
  <si>
    <t>N/A</t>
    <phoneticPr fontId="2" type="noConversion"/>
  </si>
  <si>
    <t>Not Contested</t>
    <phoneticPr fontId="2" type="noConversion"/>
  </si>
  <si>
    <t>National Party</t>
    <phoneticPr fontId="2" type="noConversion"/>
  </si>
  <si>
    <t>N/A</t>
    <phoneticPr fontId="2" type="noConversion"/>
  </si>
  <si>
    <t>Pakistan Freedom Party</t>
    <phoneticPr fontId="2" type="noConversion"/>
  </si>
  <si>
    <t>Labor Party Pakistan Candidate</t>
    <phoneticPr fontId="2" type="noConversion"/>
  </si>
  <si>
    <t>Party Affiliation</t>
    <phoneticPr fontId="2" type="noConversion"/>
  </si>
  <si>
    <t>Labor Party Pakistan Votes</t>
    <phoneticPr fontId="2" type="noConversion"/>
  </si>
  <si>
    <t>Azad Pakistan Party Candidate</t>
    <phoneticPr fontId="2" type="noConversion"/>
  </si>
  <si>
    <t>Party Affiliation</t>
    <phoneticPr fontId="2" type="noConversion"/>
  </si>
  <si>
    <t>Azad Pakistan Votes</t>
    <phoneticPr fontId="2" type="noConversion"/>
  </si>
  <si>
    <t>Azad Pakistan Party</t>
    <phoneticPr fontId="2" type="noConversion"/>
  </si>
  <si>
    <t>PML-F Votes</t>
  </si>
  <si>
    <t>JUP Votes</t>
  </si>
  <si>
    <t>Khalil-U-Rehman Advocate</t>
  </si>
  <si>
    <t>Naseem ur Rehman Khan</t>
  </si>
  <si>
    <t>Naseebullah Bazai</t>
  </si>
  <si>
    <t>Samad Ali</t>
  </si>
  <si>
    <t>Syed Noor Yasin</t>
  </si>
  <si>
    <t>Malik Abdul Rehman Dewar</t>
  </si>
  <si>
    <t>Malik Anwar Kasi</t>
  </si>
  <si>
    <t>M. Bahrose Baluch</t>
  </si>
  <si>
    <t>Robina Jabeen Butt</t>
  </si>
  <si>
    <t>Zahid Yousaf</t>
  </si>
  <si>
    <t>Sardar Asmat Ullah Khan</t>
  </si>
  <si>
    <t>Molvi M. Sarwar</t>
  </si>
  <si>
    <t>Jalat Khan Esote</t>
  </si>
  <si>
    <t>Sirajud Din</t>
  </si>
  <si>
    <t>Asad Ullah Khan</t>
  </si>
  <si>
    <t>Sardar Ghulam Hyder</t>
  </si>
  <si>
    <t>Mir Attaullah Khan Buladai</t>
  </si>
  <si>
    <t>Haider Ali Jamali</t>
  </si>
  <si>
    <t>Juma Khan Nichari</t>
  </si>
  <si>
    <t>Ahsanullah Magsi Advocate</t>
  </si>
  <si>
    <t>Rustan Kham Jamali</t>
  </si>
  <si>
    <t>Faiz Muhammad Jamali</t>
  </si>
  <si>
    <t>Haji Muhammad Rafique Soomro</t>
  </si>
  <si>
    <t>Syed Azeem Shah</t>
  </si>
  <si>
    <t>Changez Jamali</t>
  </si>
  <si>
    <t>Abdul Rehman Khan Jamali</t>
  </si>
  <si>
    <t>Mir Hussain Sasooli</t>
  </si>
  <si>
    <t>Liaqat Ali Jamali</t>
  </si>
  <si>
    <t>Niaz Ahmed Lashari</t>
  </si>
  <si>
    <t>Muhammad Israr Khosa</t>
  </si>
  <si>
    <t>Zahoor Hussain Khosa</t>
  </si>
  <si>
    <t>Muhammad Rafiq Bhatti</t>
  </si>
  <si>
    <t>Asadullah Khosa</t>
  </si>
  <si>
    <t>Molana Abdul Majeed Jatak</t>
  </si>
  <si>
    <t>Dr. Azizullah Satankzai</t>
  </si>
  <si>
    <t>Jaffar Jamali</t>
  </si>
  <si>
    <t>Sunni Tehreek Candidate</t>
  </si>
  <si>
    <t>Sunni Tehreek Votes</t>
  </si>
  <si>
    <t>Total Votes Registered (2008)</t>
  </si>
  <si>
    <t>Total Votes Recorded</t>
  </si>
  <si>
    <t>National People's Party Candidate</t>
  </si>
  <si>
    <t>NPP Votes</t>
  </si>
  <si>
    <t>PPP-Sherpao Candidate</t>
  </si>
  <si>
    <t>PPP-Sherpao Votes</t>
  </si>
  <si>
    <t>PPP-Shaheed Bhutto Candidate</t>
  </si>
  <si>
    <t>PPP-Shaheed Bhutto Votes</t>
  </si>
  <si>
    <t>Sindh United Party Candidate</t>
  </si>
  <si>
    <t>Sindh United Party Votes</t>
  </si>
  <si>
    <t>Punjab National Party Candidate</t>
  </si>
  <si>
    <t>Punjab National Party Votes</t>
  </si>
  <si>
    <t>JUI-S Votes</t>
  </si>
  <si>
    <t>MQM Votes</t>
    <phoneticPr fontId="2" type="noConversion"/>
  </si>
  <si>
    <t>Not  Contested</t>
    <phoneticPr fontId="2" type="noConversion"/>
  </si>
  <si>
    <t>MQM</t>
    <phoneticPr fontId="2" type="noConversion"/>
  </si>
  <si>
    <t>PPP (Shaheed Bhutto) Candidate</t>
    <phoneticPr fontId="2" type="noConversion"/>
  </si>
  <si>
    <t>PPP (Shaheed Bhutto) Votes</t>
    <phoneticPr fontId="2" type="noConversion"/>
  </si>
  <si>
    <t>Independent Candidate</t>
    <phoneticPr fontId="2" type="noConversion"/>
  </si>
  <si>
    <t>Independent Votes Received</t>
    <phoneticPr fontId="2" type="noConversion"/>
  </si>
  <si>
    <t>Nowshera 1</t>
  </si>
  <si>
    <t>Muhammad Tariq Khattak</t>
  </si>
  <si>
    <t>Tariq Hameed Khattak</t>
  </si>
  <si>
    <t>Nowshera 2</t>
  </si>
  <si>
    <t>Masood Abbas Khattak</t>
  </si>
  <si>
    <t>Miam Jamshed-ud-Din</t>
  </si>
  <si>
    <t>Sarghoda 5</t>
  </si>
  <si>
    <t>Sardar Muhammad Shafqat Hayat Khan</t>
  </si>
  <si>
    <t>Khushab 1</t>
  </si>
  <si>
    <t>PML-N Votes</t>
    <phoneticPr fontId="2" type="noConversion"/>
  </si>
  <si>
    <t>Not Contested</t>
    <phoneticPr fontId="2" type="noConversion"/>
  </si>
  <si>
    <t xml:space="preserve">PPP (Sherpao) </t>
    <phoneticPr fontId="2" type="noConversion"/>
  </si>
  <si>
    <t>MMA</t>
    <phoneticPr fontId="2" type="noConversion"/>
  </si>
  <si>
    <t>N/A</t>
    <phoneticPr fontId="2" type="noConversion"/>
  </si>
  <si>
    <t>PPPP</t>
    <phoneticPr fontId="2" type="noConversion"/>
  </si>
  <si>
    <t>PDP Votes</t>
    <phoneticPr fontId="2" type="noConversion"/>
  </si>
  <si>
    <t>PDP</t>
    <phoneticPr fontId="2" type="noConversion"/>
  </si>
  <si>
    <t>PML</t>
    <phoneticPr fontId="2" type="noConversion"/>
  </si>
  <si>
    <t>MMA</t>
    <phoneticPr fontId="2" type="noConversion"/>
  </si>
  <si>
    <t>PML-N</t>
    <phoneticPr fontId="2" type="noConversion"/>
  </si>
  <si>
    <t>N/A</t>
    <phoneticPr fontId="2" type="noConversion"/>
  </si>
  <si>
    <t>Hazara Democratic Party</t>
    <phoneticPr fontId="2" type="noConversion"/>
  </si>
  <si>
    <t>Not Contested</t>
    <phoneticPr fontId="2" type="noConversion"/>
  </si>
  <si>
    <t>ANP</t>
    <phoneticPr fontId="2" type="noConversion"/>
  </si>
  <si>
    <t>MQM</t>
    <phoneticPr fontId="2" type="noConversion"/>
  </si>
  <si>
    <t>N/A</t>
    <phoneticPr fontId="2" type="noConversion"/>
  </si>
  <si>
    <t>Punjab National Party</t>
    <phoneticPr fontId="2" type="noConversion"/>
  </si>
  <si>
    <t>PPP-Shaheed Bhutto Candidate</t>
    <phoneticPr fontId="2" type="noConversion"/>
  </si>
  <si>
    <t>PPP-Shaheed Bhutto Votes</t>
    <phoneticPr fontId="2" type="noConversion"/>
  </si>
  <si>
    <t>PPP (Shaheed Bhutto)</t>
    <phoneticPr fontId="2" type="noConversion"/>
  </si>
  <si>
    <t>N/A</t>
    <phoneticPr fontId="2" type="noConversion"/>
  </si>
  <si>
    <t>PPPP</t>
    <phoneticPr fontId="2" type="noConversion"/>
  </si>
  <si>
    <t>Pakistan Bachao Party Votes</t>
    <phoneticPr fontId="2" type="noConversion"/>
  </si>
  <si>
    <t>Haji Muhammad Iqbal</t>
    <phoneticPr fontId="2" type="noConversion"/>
  </si>
  <si>
    <t>PML</t>
    <phoneticPr fontId="2" type="noConversion"/>
  </si>
  <si>
    <t>3rd Place Party</t>
  </si>
  <si>
    <t>3rd Place Vote %</t>
  </si>
  <si>
    <t>Yasmeen Beham Lang</t>
  </si>
  <si>
    <t>Makhdoomzada Muhammad Aftab Haider Shah</t>
  </si>
  <si>
    <t>No Data</t>
  </si>
  <si>
    <t>PPP Candidate</t>
  </si>
  <si>
    <t>Winning Party</t>
  </si>
  <si>
    <t>Winning Vote %</t>
  </si>
  <si>
    <t>Runner-Up Party</t>
  </si>
  <si>
    <t>Runner-Up Vote %</t>
  </si>
  <si>
    <t>3rd Place Candidate</t>
  </si>
  <si>
    <t>Party Affiliation</t>
  </si>
  <si>
    <t>PPP Votes</t>
  </si>
  <si>
    <t>PML Candidate</t>
  </si>
  <si>
    <t>PML Votes</t>
  </si>
  <si>
    <t>MMA Candidate</t>
  </si>
  <si>
    <t>Party Affiilaition</t>
  </si>
  <si>
    <t>MMA Votes</t>
  </si>
  <si>
    <t>Independent Candidate</t>
  </si>
  <si>
    <t>Independent Votes</t>
  </si>
  <si>
    <t>PML-N Candidate</t>
  </si>
  <si>
    <t>PML-N Votes</t>
  </si>
  <si>
    <t>Hazara Democratic Party Candidate</t>
  </si>
  <si>
    <t>Hazara Democratic Party Votes</t>
  </si>
  <si>
    <t>ANP Candidate</t>
  </si>
  <si>
    <t>ANP Votes</t>
  </si>
  <si>
    <t>MQM Candidate</t>
  </si>
  <si>
    <t>MQM Votes</t>
  </si>
  <si>
    <t>National Party Candidate</t>
  </si>
  <si>
    <t>National Party Votes</t>
  </si>
  <si>
    <t>Tribal Areas 9</t>
  </si>
  <si>
    <t>Syed Akhun Zada Chittan</t>
  </si>
  <si>
    <t>Shahab ud Din Khan</t>
  </si>
  <si>
    <t>Tribal Areas 10</t>
  </si>
  <si>
    <t>Noor Ul Haq Qadri</t>
  </si>
  <si>
    <t>Molana Muhammad Ahmed Ludhyanvi</t>
  </si>
  <si>
    <t>Jhang 5</t>
  </si>
  <si>
    <t>Saima Akhtar Bharwana</t>
  </si>
  <si>
    <t>Sahibzada Muhammad Nazir Sultan</t>
  </si>
  <si>
    <t>Jhang 6</t>
  </si>
  <si>
    <t>Muhammad Mehbook Sultan</t>
  </si>
  <si>
    <t>Atta Ullah Khan</t>
  </si>
  <si>
    <t>Toba Tek Singh 1</t>
  </si>
  <si>
    <t>Farkhanda Amjad Warraich</t>
  </si>
  <si>
    <t>Hamza</t>
  </si>
  <si>
    <t>Toba Tek Singh 2</t>
  </si>
  <si>
    <t>Islamabad 2</t>
  </si>
  <si>
    <t>Dr. Tariq Fazal Chaudry</t>
  </si>
  <si>
    <t>Syed Nayyer Hussain Bukhari</t>
  </si>
  <si>
    <t>Rawalpindi 1</t>
  </si>
  <si>
    <t>Shahid Khaqan Abbassi</t>
  </si>
  <si>
    <t>Markazi Jamiat Ulema e Pakistan Votes Received</t>
    <phoneticPr fontId="2" type="noConversion"/>
  </si>
  <si>
    <t>ANP Candidate</t>
    <phoneticPr fontId="2" type="noConversion"/>
  </si>
  <si>
    <t>ANP Votes</t>
    <phoneticPr fontId="2" type="noConversion"/>
  </si>
  <si>
    <t>N/A</t>
    <phoneticPr fontId="2" type="noConversion"/>
  </si>
  <si>
    <t>Not Contested</t>
    <phoneticPr fontId="2" type="noConversion"/>
  </si>
  <si>
    <t>Labour Party Pakistan</t>
    <phoneticPr fontId="2" type="noConversion"/>
  </si>
  <si>
    <t>Party Affiliation</t>
    <phoneticPr fontId="2" type="noConversion"/>
  </si>
  <si>
    <t>Punjab National Party Votes</t>
    <phoneticPr fontId="2" type="noConversion"/>
  </si>
  <si>
    <t>Punjab National Party Candidate</t>
    <phoneticPr fontId="2" type="noConversion"/>
  </si>
  <si>
    <t>Punjab National Party</t>
    <phoneticPr fontId="2" type="noConversion"/>
  </si>
  <si>
    <t>IND</t>
    <phoneticPr fontId="2" type="noConversion"/>
  </si>
  <si>
    <t>PPP (Sherpao) Votes</t>
    <phoneticPr fontId="2" type="noConversion"/>
  </si>
  <si>
    <t>Party Affiiliation</t>
    <phoneticPr fontId="2" type="noConversion"/>
  </si>
  <si>
    <t>Awami Himayat Tehreek Pakistan Votes Received</t>
    <phoneticPr fontId="2" type="noConversion"/>
  </si>
  <si>
    <t>ANP Votes Received</t>
    <phoneticPr fontId="2" type="noConversion"/>
  </si>
  <si>
    <t>MMA Candidate</t>
    <phoneticPr fontId="2" type="noConversion"/>
  </si>
  <si>
    <t>PML Candidate</t>
    <phoneticPr fontId="2" type="noConversion"/>
  </si>
  <si>
    <t>PML Votes Received</t>
    <phoneticPr fontId="2" type="noConversion"/>
  </si>
  <si>
    <t>PPP (Shaheed Bhutto)</t>
    <phoneticPr fontId="2" type="noConversion"/>
  </si>
  <si>
    <t>ANP</t>
    <phoneticPr fontId="2" type="noConversion"/>
  </si>
  <si>
    <t>National Party Candidate</t>
    <phoneticPr fontId="2" type="noConversion"/>
  </si>
  <si>
    <t>National Party Votes Received</t>
    <phoneticPr fontId="2" type="noConversion"/>
  </si>
  <si>
    <t>MMA</t>
    <phoneticPr fontId="2" type="noConversion"/>
  </si>
  <si>
    <t>PPP (Sherpao)</t>
    <phoneticPr fontId="2" type="noConversion"/>
  </si>
  <si>
    <t>MQM</t>
    <phoneticPr fontId="2" type="noConversion"/>
  </si>
  <si>
    <t>PPP (Shaheed Bhutto)</t>
    <phoneticPr fontId="2" type="noConversion"/>
  </si>
  <si>
    <t>Awami Himayat Tehreek Pakistan</t>
    <phoneticPr fontId="2" type="noConversion"/>
  </si>
  <si>
    <t>National Party</t>
    <phoneticPr fontId="2" type="noConversion"/>
  </si>
  <si>
    <t>National Party</t>
    <phoneticPr fontId="2" type="noConversion"/>
  </si>
  <si>
    <t>Not Contested</t>
    <phoneticPr fontId="2" type="noConversion"/>
  </si>
  <si>
    <t>Markazi Jamiat Ulema e Pakistan</t>
    <phoneticPr fontId="2" type="noConversion"/>
  </si>
  <si>
    <t>PPP (Sherpao)</t>
    <phoneticPr fontId="2" type="noConversion"/>
  </si>
  <si>
    <t>Not Contested</t>
    <phoneticPr fontId="2" type="noConversion"/>
  </si>
  <si>
    <t>N/A</t>
    <phoneticPr fontId="2" type="noConversion"/>
  </si>
  <si>
    <t>PML</t>
    <phoneticPr fontId="2" type="noConversion"/>
  </si>
  <si>
    <t>PML-N</t>
    <phoneticPr fontId="2" type="noConversion"/>
  </si>
  <si>
    <t>PML</t>
    <phoneticPr fontId="2" type="noConversion"/>
  </si>
  <si>
    <t>PPP (Sherpao)</t>
    <phoneticPr fontId="2" type="noConversion"/>
  </si>
  <si>
    <t>ANP</t>
    <phoneticPr fontId="2" type="noConversion"/>
  </si>
  <si>
    <t>MMA</t>
    <phoneticPr fontId="2" type="noConversion"/>
  </si>
  <si>
    <t>PPPP</t>
    <phoneticPr fontId="2" type="noConversion"/>
  </si>
  <si>
    <t>Not Contested</t>
    <phoneticPr fontId="2" type="noConversion"/>
  </si>
  <si>
    <t>PML-N</t>
    <phoneticPr fontId="2" type="noConversion"/>
  </si>
  <si>
    <t>PML-N</t>
    <phoneticPr fontId="2" type="noConversion"/>
  </si>
  <si>
    <t>PPP (Sherpao)</t>
    <phoneticPr fontId="2" type="noConversion"/>
  </si>
  <si>
    <t>MQM Candidate</t>
    <phoneticPr fontId="2" type="noConversion"/>
  </si>
  <si>
    <t>Party Affiliation</t>
    <phoneticPr fontId="2" type="noConversion"/>
  </si>
  <si>
    <t>Not Contested</t>
  </si>
  <si>
    <t>Not Contested</t>
    <phoneticPr fontId="2" type="noConversion"/>
  </si>
  <si>
    <t>PML</t>
    <phoneticPr fontId="2" type="noConversion"/>
  </si>
  <si>
    <t>N/A</t>
  </si>
  <si>
    <t>N/A</t>
    <phoneticPr fontId="2" type="noConversion"/>
  </si>
  <si>
    <t>PPP (Sherpao) Candidate</t>
    <phoneticPr fontId="2" type="noConversion"/>
  </si>
  <si>
    <t>MMA Votes Received</t>
    <phoneticPr fontId="2" type="noConversion"/>
  </si>
  <si>
    <t>PML-N Votes Received</t>
    <phoneticPr fontId="2" type="noConversion"/>
  </si>
  <si>
    <t>PPP Votes Received</t>
    <phoneticPr fontId="2" type="noConversion"/>
  </si>
  <si>
    <t>Muhammad Hashim Babar</t>
  </si>
  <si>
    <t>Peshawar 4</t>
  </si>
  <si>
    <t>Arbab Muhammad Zahir Khan</t>
  </si>
  <si>
    <t>Muhammad Azam Afridi</t>
  </si>
  <si>
    <t>Murtaza Javid Abbasi</t>
  </si>
  <si>
    <t>Muhammad Hamid Hameed</t>
  </si>
  <si>
    <t>Sarghoda 4</t>
  </si>
  <si>
    <t>Anwar Ali Cheema</t>
  </si>
  <si>
    <t>Dr. Zulfiqar Ali Bhatti</t>
  </si>
  <si>
    <t>Rana Abdul Sattar Bin Rana Shamim Ahmed Khan</t>
  </si>
  <si>
    <t>Ch. Shujat Hussain</t>
  </si>
  <si>
    <t>Sialkot 4</t>
  </si>
  <si>
    <t>Sahabzada Syden Murtaza Amin</t>
  </si>
  <si>
    <t>Ali Asjad Malhi</t>
  </si>
  <si>
    <t>Sialkot 5</t>
  </si>
  <si>
    <t>Zahid Hamid</t>
  </si>
  <si>
    <t xml:space="preserve">Ch. Abdul Sattar </t>
  </si>
  <si>
    <t>Narowal 1</t>
  </si>
  <si>
    <t>Sumaira Naz</t>
  </si>
  <si>
    <t>Muhammad Naseer Khan</t>
  </si>
  <si>
    <t>Narowal 2</t>
  </si>
  <si>
    <t>Amanatullah Khan Shadikhel</t>
  </si>
  <si>
    <t>Sumaira Malik</t>
  </si>
  <si>
    <t>Not Contested</t>
    <phoneticPr fontId="2" type="noConversion"/>
  </si>
  <si>
    <t>Yousaf Khan</t>
    <phoneticPr fontId="2" type="noConversion"/>
  </si>
  <si>
    <t>PPP (Sherpao)</t>
    <phoneticPr fontId="2" type="noConversion"/>
  </si>
  <si>
    <t>Not Contested</t>
    <phoneticPr fontId="2" type="noConversion"/>
  </si>
  <si>
    <t>N/A</t>
    <phoneticPr fontId="2" type="noConversion"/>
  </si>
  <si>
    <t>Pakistan Bachao Party</t>
    <phoneticPr fontId="2" type="noConversion"/>
  </si>
  <si>
    <t>Pakistan Bachao Party Candidate</t>
    <phoneticPr fontId="2" type="noConversion"/>
  </si>
  <si>
    <t>Party Affiliation</t>
    <phoneticPr fontId="2" type="noConversion"/>
  </si>
  <si>
    <t>Maulana Fazal ur Rehman</t>
  </si>
  <si>
    <t>D.I. Khan-come-Tank</t>
  </si>
  <si>
    <t>Atta ur Rehman</t>
  </si>
  <si>
    <t>Dawar Khan Kundi</t>
  </si>
  <si>
    <t>Bannu</t>
  </si>
  <si>
    <t>Maulana Fazal Ur Rehman</t>
  </si>
  <si>
    <t>Hamayun Saifullah Khan</t>
  </si>
  <si>
    <t>Dr. Muhammad Khalid Raza Pir Zakori Sharif</t>
  </si>
  <si>
    <t>Swat 1</t>
  </si>
  <si>
    <t>Tehrik-e-Istaqlal (Rehmat Khan Wardag)</t>
    <phoneticPr fontId="2" type="noConversion"/>
  </si>
  <si>
    <t>Tehrik-e-Istaqlal Votes</t>
    <phoneticPr fontId="2" type="noConversion"/>
  </si>
  <si>
    <t>MQM</t>
    <phoneticPr fontId="2" type="noConversion"/>
  </si>
  <si>
    <t>Tehrik-e-Istaqlal (Rehmat Khan Wardag)</t>
    <phoneticPr fontId="2" type="noConversion"/>
  </si>
  <si>
    <t>PPPP</t>
    <phoneticPr fontId="2" type="noConversion"/>
  </si>
  <si>
    <t>PML</t>
    <phoneticPr fontId="2" type="noConversion"/>
  </si>
  <si>
    <t>PML</t>
    <phoneticPr fontId="2" type="noConversion"/>
  </si>
  <si>
    <t>Tahir Iqbal</t>
    <phoneticPr fontId="2" type="noConversion"/>
  </si>
  <si>
    <t>Awami Himayat Tehreek Pakistan Candidate</t>
    <phoneticPr fontId="2" type="noConversion"/>
  </si>
  <si>
    <t>Party Affiliation</t>
    <phoneticPr fontId="2" type="noConversion"/>
  </si>
  <si>
    <t>Awami Himayat Tehreek Pakistan Votes</t>
    <phoneticPr fontId="2" type="noConversion"/>
  </si>
  <si>
    <t>Party Affiliation</t>
    <phoneticPr fontId="2" type="noConversion"/>
  </si>
  <si>
    <t>JUI-S</t>
    <phoneticPr fontId="2" type="noConversion"/>
  </si>
  <si>
    <t>Awami Himayat Tehreek Pakistan</t>
    <phoneticPr fontId="2" type="noConversion"/>
  </si>
  <si>
    <t>Sardar Shajehan Yousaf</t>
  </si>
  <si>
    <t>Lt Gen. Salah-ud-Din Trimzi</t>
  </si>
  <si>
    <t>Muzafer ul Mulk</t>
  </si>
  <si>
    <t>Main Gul Adnan Aurangzeb</t>
  </si>
  <si>
    <t>Swat 2</t>
  </si>
  <si>
    <t>Syed Allauddin</t>
  </si>
  <si>
    <t>Sujaat Ali Khan</t>
  </si>
  <si>
    <t>Shangla</t>
  </si>
  <si>
    <t>Amir Muqam</t>
  </si>
  <si>
    <t>Sadeed ur Rehman</t>
  </si>
  <si>
    <t>Chitral</t>
  </si>
  <si>
    <t>Sardar Muhammad Yaqoob</t>
  </si>
  <si>
    <t>PML</t>
  </si>
  <si>
    <t>Haripur</t>
  </si>
  <si>
    <t>Sardar Muhammad Mushtaq</t>
  </si>
  <si>
    <t>Raja Amir Zaman</t>
  </si>
  <si>
    <t>Total Voters Registered (2008)</t>
    <phoneticPr fontId="2" type="noConversion"/>
  </si>
  <si>
    <r>
      <t xml:space="preserve">Total </t>
    </r>
    <r>
      <rPr>
        <b/>
        <sz val="11"/>
        <color indexed="8"/>
        <rFont val="Calibri"/>
        <family val="2"/>
      </rPr>
      <t>Votes Recorded</t>
    </r>
    <phoneticPr fontId="2" type="noConversion"/>
  </si>
  <si>
    <t>Balochistan</t>
    <phoneticPr fontId="2" type="noConversion"/>
  </si>
  <si>
    <t>Islamabad and FATA</t>
    <phoneticPr fontId="2" type="noConversion"/>
  </si>
  <si>
    <t>Sheikh Jehanzada</t>
  </si>
  <si>
    <t>Makhdoom Syed Faisal Saleh Hayat</t>
  </si>
  <si>
    <t>Syeda Abida Hussain</t>
  </si>
  <si>
    <t>Jhang 4</t>
  </si>
  <si>
    <t>Sheikh Waqas Akram</t>
  </si>
  <si>
    <t>Peer Tariq Ahmed Shah</t>
  </si>
  <si>
    <t>Sheikhupura 7</t>
  </si>
  <si>
    <t>Saeed Ahmed Zafar</t>
  </si>
  <si>
    <t xml:space="preserve">Rai Mansab Ali Khan </t>
  </si>
  <si>
    <t>Kasur 1</t>
  </si>
  <si>
    <t>Rao Mazhar Hayyat Khan</t>
  </si>
  <si>
    <t>Sardar Tofail Ahmed Khan</t>
  </si>
  <si>
    <t>Kasur 2</t>
  </si>
  <si>
    <t>Waseem Akhtar Sheikh</t>
  </si>
  <si>
    <t>Ch. Manzoor Ahmed</t>
  </si>
  <si>
    <t>Muhammad Junaid Anwaar Chudhary</t>
  </si>
  <si>
    <t>Miam Muhammad Kashif Ashfaq</t>
  </si>
  <si>
    <t>Toba Tek Singh</t>
  </si>
  <si>
    <t>Riaz Fatiyana</t>
  </si>
  <si>
    <t>Haida Ali Khan Kharal</t>
  </si>
  <si>
    <t>Ghulam Murtaza Satti</t>
  </si>
  <si>
    <t>PPP Candidate</t>
    <phoneticPr fontId="2" type="noConversion"/>
  </si>
  <si>
    <t>Party Affiliation</t>
    <phoneticPr fontId="2" type="noConversion"/>
  </si>
  <si>
    <t>Party Affiliation</t>
    <phoneticPr fontId="2" type="noConversion"/>
  </si>
  <si>
    <t>PPP Votes</t>
    <phoneticPr fontId="2" type="noConversion"/>
  </si>
  <si>
    <t>MMA Candidate</t>
    <phoneticPr fontId="2" type="noConversion"/>
  </si>
  <si>
    <t>Party</t>
    <phoneticPr fontId="2" type="noConversion"/>
  </si>
  <si>
    <t>MMA Votes</t>
    <phoneticPr fontId="2" type="noConversion"/>
  </si>
  <si>
    <t>PML Candidate</t>
    <phoneticPr fontId="2" type="noConversion"/>
  </si>
  <si>
    <t>PML Votes</t>
    <phoneticPr fontId="2" type="noConversion"/>
  </si>
  <si>
    <t>Rawalpindi 5</t>
  </si>
  <si>
    <t>Malik Abrar Ahmad</t>
  </si>
  <si>
    <t>Zumarad Khan</t>
  </si>
  <si>
    <t>Rawalpindi 6</t>
  </si>
  <si>
    <t>Independent Votes</t>
    <phoneticPr fontId="2" type="noConversion"/>
  </si>
  <si>
    <t>PML-N Candidate</t>
    <phoneticPr fontId="2" type="noConversion"/>
  </si>
  <si>
    <t>Party Affiliation</t>
    <phoneticPr fontId="2" type="noConversion"/>
  </si>
  <si>
    <t>Charsadda 1</t>
  </si>
  <si>
    <t>Asfandiyar Wali Khan</t>
  </si>
  <si>
    <t>Charsadda 2</t>
  </si>
  <si>
    <t>Aftab Ahmad Khan Sherpao</t>
  </si>
  <si>
    <t>PPPP (Sherpao)</t>
  </si>
  <si>
    <t>Mohammad Ibrahim Koki Khel</t>
  </si>
  <si>
    <t>MQM Candidate</t>
    <phoneticPr fontId="2" type="noConversion"/>
  </si>
  <si>
    <t>MQM Votes</t>
    <phoneticPr fontId="2" type="noConversion"/>
  </si>
  <si>
    <t>Margin of Victory (Difference Between Winner and Runner-up as % of Votes Recorded)</t>
  </si>
  <si>
    <t>Winning Party</t>
    <phoneticPr fontId="2" type="noConversion"/>
  </si>
  <si>
    <t>ANP Candidate</t>
    <phoneticPr fontId="2" type="noConversion"/>
  </si>
  <si>
    <t>Party affiliation</t>
    <phoneticPr fontId="2" type="noConversion"/>
  </si>
  <si>
    <t>PPP Candidate</t>
    <phoneticPr fontId="2" type="noConversion"/>
  </si>
  <si>
    <t>Party affiliation</t>
    <phoneticPr fontId="2" type="noConversion"/>
  </si>
  <si>
    <t>PML-N Candidate</t>
    <phoneticPr fontId="2" type="noConversion"/>
  </si>
  <si>
    <t>Party affiliation</t>
    <phoneticPr fontId="2" type="noConversion"/>
  </si>
  <si>
    <t>Muhammad Nasir Raja</t>
  </si>
  <si>
    <t>Rawalpindi 4</t>
  </si>
  <si>
    <t>Ghulam Sarwar Khan</t>
  </si>
  <si>
    <t>Imtiaz Safdar Warraich</t>
  </si>
  <si>
    <t>Asif Aqeel</t>
  </si>
  <si>
    <t>Gujranwalla 5</t>
  </si>
  <si>
    <t>Rana Nazir Ahmad Khan</t>
  </si>
  <si>
    <t>Ch. Muhammad Abdullah Virk</t>
  </si>
  <si>
    <t>Gujranwalla 6</t>
  </si>
  <si>
    <t>Muhammad Hanif Abbasi</t>
  </si>
  <si>
    <t>Sardar Shaukat Hayat Khan</t>
  </si>
  <si>
    <t>Attock 1</t>
  </si>
  <si>
    <t>Sheikh Aftab Ahmad</t>
  </si>
  <si>
    <t>Malik Amin Aslam Khan</t>
  </si>
  <si>
    <t>Attock 2</t>
  </si>
  <si>
    <t>Pervaiz Ellahi</t>
  </si>
  <si>
    <t>Malik Sohail Khan</t>
  </si>
  <si>
    <t>Bashir Khan Umerzai</t>
  </si>
  <si>
    <t>Mardan 1</t>
  </si>
  <si>
    <t>Mardan 2</t>
  </si>
  <si>
    <t>Tribal Areas 11</t>
  </si>
  <si>
    <t>Hamidullah Jan Afridi</t>
  </si>
  <si>
    <t>Tribal Areas 12</t>
  </si>
  <si>
    <t>Zafar Baig Bhattani</t>
  </si>
  <si>
    <t>Dr. Nasim Afridi</t>
  </si>
  <si>
    <t>Islamabad 1</t>
  </si>
  <si>
    <t>Anjum Aqeel Khan</t>
  </si>
  <si>
    <t>Dr. Syed Israr Hussain</t>
  </si>
  <si>
    <t xml:space="preserve">Seat </t>
  </si>
  <si>
    <t>Location</t>
  </si>
  <si>
    <t>Peshawar 1</t>
  </si>
  <si>
    <t>Party affiliation</t>
  </si>
  <si>
    <t>ANP</t>
  </si>
  <si>
    <t>PPPP</t>
  </si>
  <si>
    <t>Peshawar 2</t>
  </si>
  <si>
    <t>Arbab Najeeb Ullah Khan Khalil</t>
  </si>
  <si>
    <t>Dr. Arbab Alamgir Khan</t>
  </si>
  <si>
    <t>Peshawar 3</t>
  </si>
  <si>
    <t>Noor Alam Khan</t>
  </si>
  <si>
    <t>Dr. Fardos Ashiq Awan</t>
  </si>
  <si>
    <t>Ch. Amir Hussain</t>
  </si>
  <si>
    <t>Sialkot</t>
  </si>
  <si>
    <t>Ch. Iftikhar Nazir</t>
  </si>
  <si>
    <t>Malik Ghulam Murtaza Maitla</t>
  </si>
  <si>
    <t>Sahiwal 1</t>
  </si>
  <si>
    <t>Syed Imran Ahmed Shah</t>
  </si>
  <si>
    <t>Ch. Nauraiz Shakoor Khan</t>
  </si>
  <si>
    <t>Sahiwal 2</t>
  </si>
  <si>
    <t>Ghulam Farid Kathia</t>
  </si>
  <si>
    <t>Ch. Muhammad Ashraf</t>
  </si>
  <si>
    <t>PDP</t>
  </si>
  <si>
    <t>Ch. Muhammad Tariq Anees</t>
  </si>
  <si>
    <t>Daniyal Aziz</t>
  </si>
  <si>
    <t>Narowal 3</t>
  </si>
  <si>
    <t>Ahsan Iqbal</t>
  </si>
  <si>
    <t>Rifat Javed Kahloon</t>
  </si>
  <si>
    <t>Lahore 1</t>
  </si>
  <si>
    <t>Muhammad Riaz</t>
  </si>
  <si>
    <t>Syed Asif Hashmi</t>
  </si>
  <si>
    <t>Lahore 2</t>
  </si>
  <si>
    <t>Muhammad Hamza Shehbaz Sharif</t>
  </si>
  <si>
    <t>Lahore 3</t>
  </si>
  <si>
    <t>Mianwali 2</t>
  </si>
  <si>
    <t>Humair Hayat Rokhari</t>
  </si>
  <si>
    <t>Umer Aslam Khan</t>
  </si>
  <si>
    <t>Khushab 2</t>
  </si>
  <si>
    <t>Malik Shakir Bashir Awan</t>
  </si>
  <si>
    <t>Malik Muhammad Ehsan Ullah Tiwana</t>
  </si>
  <si>
    <t>Mianwali 1</t>
  </si>
  <si>
    <t>Nawabzada Malik Amad Khan</t>
  </si>
  <si>
    <t>D.I. Khan</t>
  </si>
  <si>
    <t>Faisal Karim Kundi</t>
  </si>
  <si>
    <t>Faisalabad 1</t>
  </si>
  <si>
    <t>Tariq Mehmood Bajwa</t>
  </si>
  <si>
    <t>Lt Col. Ghulam Rasul Sahi</t>
  </si>
  <si>
    <t>Faisalabad 2</t>
  </si>
  <si>
    <t>Malik Nawab Sher Waseer</t>
  </si>
  <si>
    <t>Zahid Nazir</t>
  </si>
  <si>
    <t>Malik Nasir Khan</t>
  </si>
  <si>
    <t>Lakki Marwar</t>
  </si>
  <si>
    <t>Muhammad Asim Nazir</t>
  </si>
  <si>
    <t>Muhammad Talal Chaudhry</t>
  </si>
  <si>
    <t>Shahzada Muhyuddin</t>
  </si>
  <si>
    <t>Sardar Muhammad Khan</t>
  </si>
  <si>
    <t>Old Upper Dir</t>
  </si>
  <si>
    <t>Najum-din Khan</t>
  </si>
  <si>
    <t>Sahibzada Sibghatullalh</t>
  </si>
  <si>
    <t>Lower Dir</t>
  </si>
  <si>
    <t>Mansehra 1</t>
  </si>
  <si>
    <t>Ch. Muhammad Munir Azhar</t>
  </si>
  <si>
    <t>Pakpattan 1</t>
  </si>
  <si>
    <t>Sardar Mansab Ali Doggar</t>
  </si>
  <si>
    <t>Pir Muhammad Shah Khagga</t>
  </si>
  <si>
    <t>Pakpattan 2</t>
  </si>
  <si>
    <t>Syed Muhammad Salman Mohsin Gillani</t>
  </si>
  <si>
    <t>Mian Ahmad Raza Khan Maneka</t>
  </si>
  <si>
    <t>Pakpattan 3</t>
  </si>
  <si>
    <t>Rana Zahid Hussain Khan</t>
  </si>
  <si>
    <t>Dr. Juanid Mumtaz Joya</t>
  </si>
  <si>
    <t>Bilal Yaseen</t>
  </si>
  <si>
    <t>Jahangir Badar</t>
  </si>
  <si>
    <t>Dr. Sher Afghan Khan Niazi</t>
  </si>
  <si>
    <t>Bhakkar 1</t>
  </si>
  <si>
    <t>Abdul Majeed Khan Khanan Khel</t>
  </si>
  <si>
    <t>Muhammad Sana Ullah Khan Masti Khel</t>
  </si>
  <si>
    <t>Bhakkar 2</t>
  </si>
  <si>
    <t>Rasheed Akbar Khan</t>
  </si>
  <si>
    <t>Dr. Muhammad Afzal Khan Dhandla</t>
  </si>
  <si>
    <t>Sheikh Rohale Asghar</t>
  </si>
  <si>
    <t>Faisalabad 4</t>
  </si>
  <si>
    <t>Raheela Perveen</t>
  </si>
  <si>
    <t>Mian Rajab Ali Khan Baloch</t>
  </si>
  <si>
    <t>Chaudry Nasir Ahmed Bhutta</t>
  </si>
  <si>
    <t>Dr. Muhammad Riaz</t>
  </si>
  <si>
    <t>Faisalabad 3</t>
  </si>
  <si>
    <t>Rana Muhammad Farooq Saeed Khan</t>
  </si>
  <si>
    <t>Muhammad Safdar Shakir</t>
  </si>
  <si>
    <t>Faisalabad 6</t>
  </si>
  <si>
    <t>Asif Tauseef</t>
  </si>
  <si>
    <t>Miam Muhammad Qasim Farooq</t>
  </si>
  <si>
    <t>Malak Azmat Khan</t>
  </si>
  <si>
    <t>Muhammad Ayoub Khan</t>
  </si>
  <si>
    <t>Malakand P.A.</t>
  </si>
  <si>
    <t>Lal Muhammad Khan</t>
  </si>
  <si>
    <t>Nisar Muhammad</t>
  </si>
  <si>
    <t>Bilal Rehman</t>
  </si>
  <si>
    <t>Mansehra 2</t>
  </si>
  <si>
    <t>Zar Gul Khan</t>
  </si>
  <si>
    <t>Battagram</t>
  </si>
  <si>
    <t>Muhammad Nawaz Khan</t>
  </si>
  <si>
    <t>Qari Muhammad Yousaf</t>
  </si>
  <si>
    <t>Kohistan</t>
  </si>
  <si>
    <t>Mehboobullah</t>
  </si>
  <si>
    <t xml:space="preserve">Haji Misar Khan </t>
  </si>
  <si>
    <r>
      <t xml:space="preserve">Total Voters </t>
    </r>
    <r>
      <rPr>
        <b/>
        <sz val="11"/>
        <color indexed="8"/>
        <rFont val="Calibri"/>
        <family val="2"/>
      </rPr>
      <t xml:space="preserve">Registered </t>
    </r>
    <r>
      <rPr>
        <b/>
        <sz val="11"/>
        <color theme="1"/>
        <rFont val="Calibri"/>
        <family val="2"/>
        <scheme val="minor"/>
      </rPr>
      <t>(2008)</t>
    </r>
    <phoneticPr fontId="2" type="noConversion"/>
  </si>
  <si>
    <t>Muhammad Hamza Shehbaz Sharif</t>
    <phoneticPr fontId="2" type="noConversion"/>
  </si>
  <si>
    <t>PML-N</t>
    <phoneticPr fontId="2" type="noConversion"/>
  </si>
  <si>
    <t>Khyber-Paktunkhwa</t>
    <phoneticPr fontId="2" type="noConversion"/>
  </si>
  <si>
    <t>Province</t>
    <phoneticPr fontId="2" type="noConversion"/>
  </si>
  <si>
    <t>Khyber-Paktunkhwa</t>
    <phoneticPr fontId="2" type="noConversion"/>
  </si>
  <si>
    <t>Punjab</t>
    <phoneticPr fontId="2" type="noConversion"/>
  </si>
  <si>
    <t>Sindh</t>
    <phoneticPr fontId="2" type="noConversion"/>
  </si>
  <si>
    <t>Sardar Bahadur Ahmad Khan Seehar</t>
  </si>
  <si>
    <t>Sahibzada Faizal Hassan</t>
  </si>
  <si>
    <t>Layyah 2</t>
  </si>
  <si>
    <t xml:space="preserve">Syed Muhammad Saqlain Bukhari </t>
  </si>
  <si>
    <t>Malik Niaz Ahmad Jakhar</t>
  </si>
  <si>
    <t>Bahawalpur 1</t>
  </si>
  <si>
    <t>Aarif Aziz Sheikh</t>
  </si>
  <si>
    <t>Kasur 3</t>
  </si>
  <si>
    <t>Kasur 4</t>
  </si>
  <si>
    <t>Rana Muhammad Ishaq Khan</t>
  </si>
  <si>
    <t>Sardar Muhammad Asif Nakai</t>
  </si>
  <si>
    <t>Kasur 5</t>
  </si>
  <si>
    <t>Sardar Talib Hassan Nakai</t>
  </si>
  <si>
    <t>Rana Muhammad Hayat Khan</t>
  </si>
  <si>
    <t>Okara 1</t>
  </si>
  <si>
    <t>Capt. Rai Ghulam Mujtaba Kharral</t>
  </si>
  <si>
    <t>Muhammad Aslam Khan Kharral</t>
  </si>
  <si>
    <t>Okara 2</t>
  </si>
  <si>
    <t>Gujranwala 1</t>
  </si>
  <si>
    <t>Rawalpindi 2</t>
  </si>
  <si>
    <t>Raja Pervaiz Ashraf</t>
  </si>
  <si>
    <t>Raja Qasim Javaid Ikhlas</t>
  </si>
  <si>
    <t>Rawalpindi 3</t>
  </si>
  <si>
    <t>Muhammad Safdar</t>
  </si>
  <si>
    <t>Tribal Areas 8</t>
  </si>
  <si>
    <t>Shaukatullah Khan</t>
  </si>
  <si>
    <t>Rai Ijaz Ahmad Khan</t>
  </si>
  <si>
    <t>Sheikhupura 6</t>
  </si>
  <si>
    <t>Ch. Bilal Ahmed Virk</t>
  </si>
  <si>
    <t>Dr. Fahmida Mirza</t>
  </si>
  <si>
    <t>Bibi Yasmeen Shah</t>
  </si>
  <si>
    <t>Old Mirpurkhas 1</t>
  </si>
  <si>
    <t>Pir Aftab Hussain Shah Jillani</t>
  </si>
  <si>
    <t>Mukhdoom Syed Samu-ul-Hassan Gilani</t>
  </si>
  <si>
    <t>Bahawalpur 2</t>
  </si>
  <si>
    <t>Muhammad Baleegh-ur-Rehman</t>
  </si>
  <si>
    <t>Bahawalpur 3</t>
  </si>
  <si>
    <t>Muhammad Farooq Azam Malik</t>
  </si>
  <si>
    <t>Bahawlpur 4</t>
  </si>
  <si>
    <t>Mian Riaz Hussain Pirzada</t>
  </si>
  <si>
    <t>Syed Tasneem Nawaz Gardezi</t>
  </si>
  <si>
    <t>Bahawalpur 5</t>
  </si>
  <si>
    <t>Ch. Saud Majeed</t>
  </si>
  <si>
    <t>Ch. Pervaiz Elahi</t>
  </si>
  <si>
    <t>Bahawalnagar 1</t>
  </si>
  <si>
    <t>Muhammad Akhtar Khadim Alias Khadim Hussain</t>
  </si>
  <si>
    <t>Sajjad Ul Hassan</t>
  </si>
  <si>
    <t>Rao Sikander Iqbal</t>
  </si>
  <si>
    <t>Okara 3</t>
  </si>
  <si>
    <t>Usman Ibrahim</t>
  </si>
  <si>
    <t>Ch. Zeshan Ilyas</t>
  </si>
  <si>
    <t>Gujranwala 2</t>
  </si>
  <si>
    <t>Khawaja Muhammad Saleh</t>
  </si>
  <si>
    <t>Gujranwala 3</t>
  </si>
  <si>
    <t>Khuram Dastgir Khan</t>
  </si>
  <si>
    <t>Ch. Mehmood Bashir Virk</t>
  </si>
  <si>
    <t>Dr. Zafar Chaudhary</t>
  </si>
  <si>
    <t>Gujranwala 4</t>
  </si>
  <si>
    <t>Hamid Nasir Chatha</t>
  </si>
  <si>
    <t>Hafizabad 1</t>
  </si>
  <si>
    <t>Saira Afzal Tarar</t>
  </si>
  <si>
    <t>Mian Shahid Hussain Khan</t>
  </si>
  <si>
    <t>Gujrat 1</t>
  </si>
  <si>
    <t>Ch. Shoukat Ali Bhatti</t>
  </si>
  <si>
    <t>Ch. Liaqat Abbas Bhatti</t>
  </si>
  <si>
    <t>Hafizabad 2</t>
  </si>
  <si>
    <t>Attock 3</t>
  </si>
  <si>
    <t>Sardar Saleem Haider Khan</t>
  </si>
  <si>
    <t>Waseem Gulzar</t>
  </si>
  <si>
    <t>Chakwal 1</t>
  </si>
  <si>
    <t>Ayaz Amit</t>
  </si>
  <si>
    <t>Sasrdar Muhammad Nawab Khan</t>
  </si>
  <si>
    <t>Maulana Mohammad Qasim</t>
  </si>
  <si>
    <t>MMA</t>
  </si>
  <si>
    <t>Nawabzada Abdul Qadir Khan</t>
  </si>
  <si>
    <t>Mardan 3</t>
  </si>
  <si>
    <t>Khanzada Khan</t>
  </si>
  <si>
    <t>Swabi 1</t>
  </si>
  <si>
    <t>Usman Khan Tarkai</t>
  </si>
  <si>
    <t>Swabi 2</t>
  </si>
  <si>
    <t>Perviz Khan</t>
  </si>
  <si>
    <t>Liaqat Ahmed Khan</t>
  </si>
  <si>
    <t>PML-N</t>
  </si>
  <si>
    <t xml:space="preserve">Kohat </t>
  </si>
  <si>
    <t>Pir Dilawar Shah</t>
  </si>
  <si>
    <t>Malak Mohammad Asad Khan</t>
  </si>
  <si>
    <t>Karak</t>
  </si>
  <si>
    <t>Mufti Ajmal Khan</t>
  </si>
  <si>
    <t>Shams ur Rehman Khattak</t>
  </si>
  <si>
    <t>Hangu</t>
  </si>
  <si>
    <t>Syed Haidar Ali Shah</t>
  </si>
  <si>
    <t>Maulana Mian Hussain Jalali</t>
  </si>
  <si>
    <t>Abbottabad 1</t>
  </si>
  <si>
    <t>Sardar Mehtab Ahmed Khan</t>
  </si>
  <si>
    <t>Dr. Muhammad Azhar Khan Jadoon</t>
  </si>
  <si>
    <t>Abbottabad 2</t>
  </si>
  <si>
    <t>Muhammad Ibrahim Jatoi</t>
  </si>
  <si>
    <t>NPP</t>
  </si>
  <si>
    <t>Old Shikarpur 2</t>
  </si>
  <si>
    <t>Ghous Bux Khan Mahar</t>
  </si>
  <si>
    <t>Sardar Wahid Baksh Bhahiyo</t>
  </si>
  <si>
    <t>Old Larkana 1</t>
  </si>
  <si>
    <t>Sahiwal 3</t>
  </si>
  <si>
    <t>Ch. Zahid Iqbal</t>
  </si>
  <si>
    <t>Rai Aziz Ullah Khan</t>
  </si>
  <si>
    <t>Sahiwal 4</t>
  </si>
  <si>
    <t>Malik Naum Ahmed Langriyal</t>
  </si>
  <si>
    <t>Nawabzada Ghazanfar Ali Gul</t>
  </si>
  <si>
    <t>Gujrat 2</t>
  </si>
  <si>
    <t xml:space="preserve">Ch. Ahmed Mukhtar </t>
  </si>
  <si>
    <t>Ch. Shujaat Hussain</t>
  </si>
  <si>
    <t>Chakwal 2</t>
  </si>
  <si>
    <t>Sardar Mumtaz Khan</t>
  </si>
  <si>
    <t>Sardar Mansoor Hayat Tamman</t>
  </si>
  <si>
    <t>Jhelum 1</t>
  </si>
  <si>
    <t>Raja Muhammad Safdar</t>
  </si>
  <si>
    <t>Chaudhary Sohail Zafar</t>
  </si>
  <si>
    <t>Jhelum 2</t>
  </si>
  <si>
    <t>Raja Muhammad Asad Khan</t>
  </si>
  <si>
    <t>Shahbaz Hussain</t>
  </si>
  <si>
    <t>Sarghoda 1</t>
  </si>
  <si>
    <t>Nadeem Afzal Gondal</t>
  </si>
  <si>
    <t>Muhammad Farooq Baha-ul-Haq Shah</t>
  </si>
  <si>
    <t>Sarghoda 2</t>
  </si>
  <si>
    <t>Ghais Ahmed Mela</t>
  </si>
  <si>
    <t>Mahar Khliq Yar Khan Lak</t>
  </si>
  <si>
    <t>Sarghoda 3</t>
  </si>
  <si>
    <t>Tasneem Ahmed Qureshi</t>
  </si>
  <si>
    <t>Zahid Pervaiz aka Zahid Bashir</t>
  </si>
  <si>
    <t>Sialkot 2</t>
  </si>
  <si>
    <t>Pir Aslam Bodla</t>
  </si>
  <si>
    <t>Pir Haider Zaman Qureshi</t>
  </si>
  <si>
    <t>Khanewal 4</t>
  </si>
  <si>
    <t>Old Shikarpur 1</t>
  </si>
  <si>
    <t>Aftab Shahban Mirani</t>
  </si>
  <si>
    <t>Abdul Habib Memon</t>
  </si>
  <si>
    <t>Shahid Hussain Bhutto</t>
  </si>
  <si>
    <t>Old Larkana 2</t>
  </si>
  <si>
    <t>Nazir Ahmed Bughio</t>
  </si>
  <si>
    <t>Altaf Hussain Unar</t>
  </si>
  <si>
    <t>Old Larkana 3</t>
  </si>
  <si>
    <t>Mir Ami Ali Khan Magsi</t>
  </si>
  <si>
    <t>Sardar Khan Chandio</t>
  </si>
  <si>
    <t>Old Larkana 4</t>
  </si>
  <si>
    <t>Faryal Talpur</t>
  </si>
  <si>
    <t>Jacobabad 1</t>
  </si>
  <si>
    <t>Mir Aijaz Hussain Jakhrani</t>
  </si>
  <si>
    <t>Fahad Malik</t>
  </si>
  <si>
    <t>Jacobabad 2</t>
  </si>
  <si>
    <t>Mir Hazzar Khan Bijarani</t>
  </si>
  <si>
    <t>Mufti Ali Hassan Buriro</t>
  </si>
  <si>
    <t>Jacobabad 3</t>
  </si>
  <si>
    <t>Vehari 1</t>
  </si>
  <si>
    <t>Lahore 4</t>
  </si>
  <si>
    <t>Mian Margood Ahmad</t>
  </si>
  <si>
    <t>Aurangzeb Shaafa Burki</t>
  </si>
  <si>
    <t>Lahore 5</t>
  </si>
  <si>
    <t>Sardar Ayaz Sadiq</t>
  </si>
  <si>
    <t>Mian Omer Misbah-ul-Rehman</t>
  </si>
  <si>
    <t>Lahore 6</t>
  </si>
  <si>
    <t>Mian Hamid Miraj</t>
  </si>
  <si>
    <t>Lahore 7</t>
  </si>
  <si>
    <t>Umer Sohail Zia Butt</t>
  </si>
  <si>
    <t xml:space="preserve">Syed Hasnat Ahmed </t>
  </si>
  <si>
    <t>Lahore 10</t>
  </si>
  <si>
    <t>Malik Muhammad Afzal Khokhar</t>
  </si>
  <si>
    <t>Malik Karamat Ali Khokhar</t>
  </si>
  <si>
    <t>Lahore 12</t>
  </si>
  <si>
    <t>Tariq Shabbir</t>
  </si>
  <si>
    <t>Saeed Iqbal</t>
  </si>
  <si>
    <t>Dr. Nisar Ahmad Jat</t>
  </si>
  <si>
    <t>Faisalabad 7</t>
  </si>
  <si>
    <t>Faisalabad 8</t>
  </si>
  <si>
    <t>Sahibzada Haji Muhammad Fazal-e-Kareem</t>
  </si>
  <si>
    <t>Aezid Mahmood Khan</t>
  </si>
  <si>
    <t>Shahbaz Khan Mohmand</t>
  </si>
  <si>
    <t>Tribal Areas 1</t>
  </si>
  <si>
    <t>Tribal Areas 2</t>
  </si>
  <si>
    <t>Sajid Hussain Turi</t>
  </si>
  <si>
    <t>Dr. Syed Riaz Hussain</t>
  </si>
  <si>
    <t>Tribal Areas 3</t>
  </si>
  <si>
    <t>Munir Khan Orakzai</t>
  </si>
  <si>
    <t>Maulana Akhunzada Obaidullah Sharif</t>
  </si>
  <si>
    <t>Tribal Areas 4</t>
  </si>
  <si>
    <t>Jawad Hussain</t>
  </si>
  <si>
    <t>Dr. Gul Karim Khan</t>
  </si>
  <si>
    <t>Tribal Areas 5</t>
  </si>
  <si>
    <t>Muhammad Kamran Khan</t>
  </si>
  <si>
    <t>Abdul Qayyum</t>
  </si>
  <si>
    <t>Pakistan Citizen Movement</t>
  </si>
  <si>
    <t>Tribal Areas 6</t>
  </si>
  <si>
    <t>Zulfiqar Ali Behan</t>
  </si>
  <si>
    <t>Naushero Feroze 1</t>
  </si>
  <si>
    <t>Ghulam Murtaza Khan Jatoi</t>
  </si>
  <si>
    <t>Vehari 4</t>
  </si>
  <si>
    <t>Vehari 2</t>
  </si>
  <si>
    <t>Vehari 3</t>
  </si>
  <si>
    <t>Tehmina Daultana</t>
  </si>
  <si>
    <t>Khan Aftab Ahmad Khan Khichi</t>
  </si>
  <si>
    <t>Ayaz Imran</t>
  </si>
  <si>
    <t>Lahore 8</t>
  </si>
  <si>
    <t>Khawaja Saad Rafique</t>
  </si>
  <si>
    <t xml:space="preserve">Muhammad Naveed Ch. </t>
  </si>
  <si>
    <t>Lahore 9</t>
  </si>
  <si>
    <t>Lahore 11</t>
  </si>
  <si>
    <t>Rajanpur 1</t>
  </si>
  <si>
    <t>Sardar Muhammad Jafar Khan Leghari</t>
  </si>
  <si>
    <t>Sardar Nasrullh Khan Dreshak</t>
  </si>
  <si>
    <t>Rajanpur 2</t>
  </si>
  <si>
    <t>Meer Dost Muhammad Mazari</t>
  </si>
  <si>
    <t>Maj. Habib Ullah Warraich</t>
  </si>
  <si>
    <t>Lahore 13</t>
  </si>
  <si>
    <t>Samina Khalid Ghurki</t>
  </si>
  <si>
    <t>Sadia Shabir</t>
  </si>
  <si>
    <t>Sheikhupura 1</t>
  </si>
  <si>
    <t>Faisalabad 9</t>
  </si>
  <si>
    <t>Muhammad Ijaz Virk</t>
  </si>
  <si>
    <t>Mian Abdul Mannan</t>
  </si>
  <si>
    <t>Faisalabad 10</t>
  </si>
  <si>
    <t>Abid Ali</t>
  </si>
  <si>
    <t>Mehar Abdul Rashid</t>
  </si>
  <si>
    <t>Faisalabad 11</t>
  </si>
  <si>
    <t>Haji Muhammad Akram Ansari</t>
  </si>
  <si>
    <t>Shakeel Ahmed</t>
  </si>
  <si>
    <t>Jhang 1</t>
  </si>
  <si>
    <t>Syed Anayat Ali Shah</t>
  </si>
  <si>
    <t>Muhammad Tahir Shah</t>
  </si>
  <si>
    <t>Jhang 2</t>
  </si>
  <si>
    <t>Ghulam Bibi Bharwana</t>
  </si>
  <si>
    <t>Syeda Sughra Imam</t>
  </si>
  <si>
    <t>Jhang 3</t>
  </si>
  <si>
    <t>Khurram Munawar Manj</t>
  </si>
  <si>
    <t>Sheikhupura 5</t>
  </si>
  <si>
    <t>Choudhary Muhammad Barjees Tahir</t>
  </si>
  <si>
    <t>Sardar Ashiq Hussain Gopan</t>
  </si>
  <si>
    <t>Layyah 1</t>
  </si>
  <si>
    <t>Old Badin 1</t>
  </si>
  <si>
    <t>Ghulam Ali Nizamani</t>
  </si>
  <si>
    <t>Ali Akber Nizamani</t>
  </si>
  <si>
    <t>Old Badin 2</t>
  </si>
  <si>
    <t>Old Mirpurkhas 2</t>
  </si>
  <si>
    <t>Mir Munawar Ali Talpur</t>
  </si>
  <si>
    <t>Syed Qurban Ali Shah</t>
  </si>
  <si>
    <t>Old Mirpurkhas 3</t>
  </si>
  <si>
    <t>Nawab Mohammad Yousif Talpur</t>
  </si>
  <si>
    <t>Mohammad Qasim Soomro</t>
  </si>
  <si>
    <t>Tharparkar 1</t>
  </si>
  <si>
    <t>Arbab Zakaullah</t>
  </si>
  <si>
    <t>Mahesh Kumar Malhani</t>
  </si>
  <si>
    <t>Tharparkar 2</t>
  </si>
  <si>
    <t>Dr. Ghulam Hyder Samejo</t>
  </si>
  <si>
    <t>Imam Ali Samejo</t>
  </si>
  <si>
    <t>Old Dadu 1</t>
  </si>
  <si>
    <t>Nawab Abdul Ghani Talpur</t>
  </si>
  <si>
    <t>Syed Jalal Mehmood Shah</t>
  </si>
  <si>
    <t>Old Dadu 2</t>
  </si>
  <si>
    <t>Rafique Ahmed Jamali</t>
  </si>
  <si>
    <t>Liquat Ali Khan Jatoi</t>
  </si>
  <si>
    <t>Old Dadu 3</t>
  </si>
  <si>
    <t>Talat Iqbal Mahessar</t>
  </si>
  <si>
    <t>Shoulat Ali Joya Laleka</t>
  </si>
  <si>
    <t>Bahawalnagar 2</t>
  </si>
  <si>
    <t>Syed Sumsan Ali Shah Bukhari</t>
  </si>
  <si>
    <t>Syed Gulzar Sabtain Shah</t>
  </si>
  <si>
    <t>Okara 4</t>
  </si>
  <si>
    <t>Mian Manzoor Ahmad Khan Wattoo</t>
  </si>
  <si>
    <t>Rao Muhammad Ajmal Khan</t>
  </si>
  <si>
    <t>Gujranwalla 7</t>
  </si>
  <si>
    <t>Justice Iftikhar Ahmad Cheema</t>
  </si>
  <si>
    <t>Multan 2</t>
  </si>
  <si>
    <t>Multan 4</t>
  </si>
  <si>
    <t>Multan 5</t>
  </si>
  <si>
    <t>Liaqat Ali Khan</t>
  </si>
  <si>
    <t>Syed Mujahid Ali Shah</t>
  </si>
  <si>
    <t>Multan 6</t>
  </si>
  <si>
    <t>Chaudhary Wajahat Hussain</t>
  </si>
  <si>
    <t>Jam Mir Muhammad Yousuf</t>
  </si>
  <si>
    <t>Nasrullah Roonjha</t>
  </si>
  <si>
    <t>Kharan-cum-Panjgur</t>
  </si>
  <si>
    <t>Lt. Gen.(R) Abdul Qadir</t>
  </si>
  <si>
    <t>Mir Muhammad Shoaib Baloch</t>
  </si>
  <si>
    <t>Khursheed Ahmed Siddiqui</t>
  </si>
  <si>
    <t>Sardar Ali Khan</t>
  </si>
  <si>
    <t>Baz Muhammad Khan</t>
  </si>
  <si>
    <t>Adnan Khan</t>
  </si>
  <si>
    <t>Abbas Khan</t>
  </si>
  <si>
    <t>Muhammad Yousaf</t>
  </si>
  <si>
    <t>Rawalpindi 7</t>
  </si>
  <si>
    <t>Faisalabad 5</t>
  </si>
  <si>
    <t>IND</t>
  </si>
  <si>
    <t>Quetta 1</t>
  </si>
  <si>
    <t>Quetta 2</t>
  </si>
  <si>
    <t xml:space="preserve">Jan Ali Changazai </t>
  </si>
  <si>
    <t>Abdul Khaliq Hazara</t>
  </si>
  <si>
    <t>Hazara Democratic Party</t>
  </si>
  <si>
    <t>Quetta 3</t>
  </si>
  <si>
    <t>Muhammad Ismal Gujar</t>
  </si>
  <si>
    <t>Mir Liaquat Ali Lehri</t>
  </si>
  <si>
    <t>Quetta 4</t>
  </si>
  <si>
    <t>Ihsan Ali Jatoi</t>
  </si>
  <si>
    <t>Bahawalnagar 3</t>
  </si>
  <si>
    <t>Abdul Ghafoor Chaudhary</t>
  </si>
  <si>
    <t>Sayed Mumtaz Alam Gilani</t>
  </si>
  <si>
    <t>Dr. Mian Akhtar Ali Lalika</t>
  </si>
  <si>
    <t>Okara 5</t>
  </si>
  <si>
    <t>Muhammad Zafar Yasin Wattoo</t>
  </si>
  <si>
    <t>Multan 1</t>
  </si>
  <si>
    <t>Multan 3</t>
  </si>
  <si>
    <t>Rahimyar Khan 3</t>
  </si>
  <si>
    <t>Makhdoom Shahab ud Din</t>
  </si>
  <si>
    <t>Makhdoom Khusru Bakhtiar</t>
  </si>
  <si>
    <t>Rahimyar Khan 4</t>
  </si>
  <si>
    <t>PML-F</t>
  </si>
  <si>
    <t>Dewan Syed Ashiq Hussain Bukhari</t>
  </si>
  <si>
    <t>Rana Muhammad Qasim Noon</t>
  </si>
  <si>
    <t>Gujrat 3</t>
  </si>
  <si>
    <t>Qamar Zaman Kaira</t>
  </si>
  <si>
    <t>Syed Noor-ul-Hassan Shah</t>
  </si>
  <si>
    <t>Gujrat 4</t>
  </si>
  <si>
    <t>Muhammad Jamil Malik</t>
  </si>
  <si>
    <t>Rehman Naseer Ch.</t>
  </si>
  <si>
    <t>Muhammad Tariq Tarar</t>
  </si>
  <si>
    <t>Ijaz Ahmed Chaudhary</t>
  </si>
  <si>
    <t>M.B. Din 1</t>
  </si>
  <si>
    <t>M.B. Din 2</t>
  </si>
  <si>
    <t>Nazar Muhammad Gondal</t>
  </si>
  <si>
    <t>Nasir Iqbal Busal</t>
  </si>
  <si>
    <t>Sialkot 1</t>
  </si>
  <si>
    <t>Khawaja Muhammad Asif</t>
  </si>
  <si>
    <t>Khanewal 2</t>
  </si>
  <si>
    <t>Hamid Yar Hiraj</t>
  </si>
  <si>
    <t>Muhammad Khan Daha</t>
  </si>
  <si>
    <t>Khanewal 3</t>
  </si>
  <si>
    <t>Ali Mohammad Khan Mahar</t>
  </si>
  <si>
    <t>Sardar Ahmed Khan</t>
  </si>
  <si>
    <t>Dr. Nadeem Ehsan</t>
  </si>
  <si>
    <t>Saathi Ishaque</t>
  </si>
  <si>
    <t>Karachi 9</t>
  </si>
  <si>
    <t>Karachi 10</t>
  </si>
  <si>
    <t>Nabeel Ahmed Gabol</t>
  </si>
  <si>
    <t>Shaikh Maqsood Ahmed</t>
  </si>
  <si>
    <t>Dr. Muhammad Farooq Sattar</t>
  </si>
  <si>
    <t>Karachi 11</t>
  </si>
  <si>
    <t>Dr. Mirza Ikhtiar Baig</t>
  </si>
  <si>
    <t>Karachi 13</t>
  </si>
  <si>
    <t>Waseem Akhter</t>
  </si>
  <si>
    <t>Mushahiduallh Khan</t>
  </si>
  <si>
    <t>Karachi 14</t>
  </si>
  <si>
    <t>Abdul Rasheed Godil</t>
  </si>
  <si>
    <t>Syed Asghar Hussain</t>
  </si>
  <si>
    <t>Karachi 15</t>
  </si>
  <si>
    <t>Syed Haider Abbas Rizvi</t>
  </si>
  <si>
    <t>Syed Faisal Raza Abidi</t>
  </si>
  <si>
    <t>Karachi 16</t>
  </si>
  <si>
    <t>Dr. Muhammad Ayoub Shaikh</t>
  </si>
  <si>
    <t>Syed Sohail Abrar</t>
  </si>
  <si>
    <t>Karachi 17</t>
  </si>
  <si>
    <t>Syed Asif Hassnain</t>
  </si>
  <si>
    <t>Haji Nafees Ahmed Usmani</t>
  </si>
  <si>
    <t>Karachi 18</t>
  </si>
  <si>
    <t>Iqbal Muhammad Ali Khan</t>
  </si>
  <si>
    <t>Mirza Maqbool Ahmed</t>
  </si>
  <si>
    <t>Lodhran 2</t>
  </si>
  <si>
    <t>Hayat Ullah Khan Tareen</t>
  </si>
  <si>
    <t>Muhammad Akhtar Khan Kanjoo</t>
  </si>
  <si>
    <t>Khanewal 1</t>
  </si>
  <si>
    <t>Muhammad Raza Hayat Hiraj</t>
  </si>
  <si>
    <t>Syed Fakhar Imam</t>
  </si>
  <si>
    <t>Syed Khursheed Ahmed Shah</t>
  </si>
  <si>
    <t>Taj  Mohammad Shaikh</t>
  </si>
  <si>
    <t>Ghotki 1</t>
  </si>
  <si>
    <t>Mian Abdul Haq</t>
  </si>
  <si>
    <t>Khalid Ahmad Khan Lund</t>
  </si>
  <si>
    <t>Ghotki 2</t>
  </si>
  <si>
    <t>Sufyan Yousuf</t>
  </si>
  <si>
    <t>Sohail Ansari</t>
  </si>
  <si>
    <t>Mir Shah Jahan Khethran</t>
  </si>
  <si>
    <t>Old Zhob 1</t>
  </si>
  <si>
    <t>Abdul Khaliq</t>
  </si>
  <si>
    <t>Imran Shah</t>
  </si>
  <si>
    <t>Old Zhob 2</t>
  </si>
  <si>
    <t>Sheikh Jaffer Khan Mandokhail</t>
  </si>
  <si>
    <t>Malik Sheikh Muhamamd Yar Khan</t>
  </si>
  <si>
    <t>Killa Saifullah</t>
  </si>
  <si>
    <t>Molana Abdul Wassay</t>
  </si>
  <si>
    <t>Karachi 12</t>
  </si>
  <si>
    <t>Khush Bakhat Shujaat</t>
  </si>
  <si>
    <t>Fateh Khan Khajak</t>
  </si>
  <si>
    <t>Sibi 1</t>
  </si>
  <si>
    <t>Sibi 2</t>
  </si>
  <si>
    <t>Sultan Muhammad Tareen</t>
  </si>
  <si>
    <t>Sardar Asad Khan Tareen</t>
  </si>
  <si>
    <t>Kohlu</t>
  </si>
  <si>
    <t>Mir Shah Nawaz Khan Marri</t>
  </si>
  <si>
    <t>Mir Gul Khan Marri</t>
  </si>
  <si>
    <t>Dera Bugti</t>
  </si>
  <si>
    <t>Tariq Hussain Massori Bugti</t>
  </si>
  <si>
    <t>Faqir Mohammad Massori Bugti</t>
  </si>
  <si>
    <t>Jaffarabad 1</t>
  </si>
  <si>
    <t>Jaffarabad 2</t>
  </si>
  <si>
    <t>Mir Saleem Ahmed Khosa</t>
  </si>
  <si>
    <t>Muhammad Doran Khosa</t>
  </si>
  <si>
    <t>Jaffarabad 3</t>
  </si>
  <si>
    <t>Muhammad Naeem</t>
  </si>
  <si>
    <t>Bolan 2</t>
  </si>
  <si>
    <t>Sardar Yar Muhammad Khan Rind</t>
  </si>
  <si>
    <t>Karachi 19</t>
  </si>
  <si>
    <t>Sajid Ahmed</t>
  </si>
  <si>
    <t xml:space="preserve">Mehmood Hayat Khan </t>
  </si>
  <si>
    <t>Aurangzaib Khan Khichi</t>
  </si>
  <si>
    <t>Dera Ghazi Khan 1</t>
  </si>
  <si>
    <t>Khawja Sheeraz Mehmood</t>
  </si>
  <si>
    <t>Amjad Farooq Khan Khosa</t>
  </si>
  <si>
    <t>Dera Ghazi Khan 2</t>
  </si>
  <si>
    <t>Farooq Ahmed Khan Leghari</t>
  </si>
  <si>
    <t>Hafiz Abdul Karim</t>
  </si>
  <si>
    <t>Sardar Muhammad Saif ul Din Khan Khosa</t>
  </si>
  <si>
    <t>Sardar Awais Ahmad Khan Leghari</t>
  </si>
  <si>
    <t>Khairpur 2</t>
  </si>
  <si>
    <t>Pir Syed Saddaruddin Shah Rashdi</t>
  </si>
  <si>
    <t>Sajid Ali Banbhan</t>
  </si>
  <si>
    <t>Khairpur 3</t>
  </si>
  <si>
    <t>Pir Syed Fazal Ali Shah Jeelani</t>
  </si>
  <si>
    <t>Muzaffargarh 1</t>
  </si>
  <si>
    <t>Brdg. Zulfiqar Ahmed Dhillon</t>
  </si>
  <si>
    <t>Rana Tanveer Hussain</t>
  </si>
  <si>
    <t>Syed Gayoor Abbas Bukhari</t>
  </si>
  <si>
    <t>Sheikhupura 2</t>
  </si>
  <si>
    <t>Sheikhupura 3</t>
  </si>
  <si>
    <t>Mian Javed Latif</t>
  </si>
  <si>
    <t>Ch. Muhammad Saeed Virk</t>
  </si>
  <si>
    <t>Sheikhupura 4</t>
  </si>
  <si>
    <t>Sardar Muhammad Irfan Dogar</t>
  </si>
  <si>
    <t>Muzaffargarh 4</t>
  </si>
  <si>
    <t>Muhammad Moazam Ali Khan Jatoi</t>
  </si>
  <si>
    <t>Muzaffargarh 5</t>
  </si>
  <si>
    <t>Abdul Qayyum Khan Jatoi</t>
  </si>
  <si>
    <t>Shamshad Sattar Bachani</t>
  </si>
  <si>
    <t>Adeeba Gul Magsi</t>
  </si>
  <si>
    <t>Muhammad Usman</t>
  </si>
  <si>
    <t>Molvi Qamar-ud-Din</t>
  </si>
  <si>
    <t>Awaran-cum-Lasbela</t>
  </si>
  <si>
    <t>Syed Ghulam Mustafa Shah</t>
  </si>
  <si>
    <t>Khan Muhammad Dhari</t>
  </si>
  <si>
    <t>Dera Ghazi Khan 3</t>
  </si>
  <si>
    <t>Quetta</t>
  </si>
  <si>
    <t>Syed Nasir Ali Shah</t>
  </si>
  <si>
    <t>Anwar ul Haq</t>
  </si>
  <si>
    <t>Quetta cum Chagai</t>
  </si>
  <si>
    <t>Sardar Al-Haaj Muhammad Umar Goragaje</t>
  </si>
  <si>
    <t>Khairpur 1</t>
  </si>
  <si>
    <t>Nawab Ali Wassan</t>
  </si>
  <si>
    <t>Syed Javed Ali Shah</t>
  </si>
  <si>
    <t>Killa Abdullah</t>
  </si>
  <si>
    <t>Haji Rozuddin</t>
  </si>
  <si>
    <t>Malik Muhammad Usman Achakzai</t>
  </si>
  <si>
    <t>Old Loralai</t>
  </si>
  <si>
    <t>Sardar Muhammad Yaqoob Khan Nasir</t>
  </si>
  <si>
    <t>Syed Kazim Ali Shah Lakyari</t>
  </si>
  <si>
    <t>Old Hyderabad 1</t>
  </si>
  <si>
    <t>Muhammad Mohsin Ali Qureshi</t>
  </si>
  <si>
    <t xml:space="preserve">Malik Ghulam Qasim Hinjra </t>
  </si>
  <si>
    <t>Hina Rabbani Khar</t>
  </si>
  <si>
    <t>Khalid Ahmad Gurmani</t>
  </si>
  <si>
    <t>Muzaffargarh 2</t>
  </si>
  <si>
    <t>Muzaffargarh 3</t>
  </si>
  <si>
    <t>Jamshed Ahmad Khan Dasti</t>
  </si>
  <si>
    <t>Nawab Zada Iftikhar Ahmad Khan Babar</t>
  </si>
  <si>
    <t>Syed Ameer Shah Jamot</t>
  </si>
  <si>
    <t>Hussaini Shahbuddin Shah</t>
  </si>
  <si>
    <t>Old Hyderabad 5</t>
  </si>
  <si>
    <t>Syed Naveed Qamar</t>
  </si>
  <si>
    <t>Pir Sajjad Jan Sirhandi</t>
  </si>
  <si>
    <t>Old Hyderabad 6</t>
  </si>
  <si>
    <t>Khuzdar</t>
  </si>
  <si>
    <t>Attaullah Baloch</t>
  </si>
  <si>
    <t>Lasbela 1</t>
  </si>
  <si>
    <t>Lasbela 2</t>
  </si>
  <si>
    <t>Muhamamd Aslam Bhootani</t>
  </si>
  <si>
    <t>Abdul Kareem Lasi</t>
  </si>
  <si>
    <t>Kharan 1</t>
  </si>
  <si>
    <t>Mir Shoaib Nosherwani</t>
  </si>
  <si>
    <t>Yaqoob Bizenjo</t>
  </si>
  <si>
    <t>Zubeda Jalal</t>
  </si>
  <si>
    <t>Zabid Ali Raki</t>
  </si>
  <si>
    <t>Kech 1</t>
  </si>
  <si>
    <t>Syed Ahsan Shah</t>
  </si>
  <si>
    <t>Dr. Muhammad Haider Baloch</t>
  </si>
  <si>
    <t>Kech 2</t>
  </si>
  <si>
    <t>Zahoor Ahmed</t>
  </si>
  <si>
    <t>Kech 3</t>
  </si>
  <si>
    <t>Muhammad Asghar</t>
  </si>
  <si>
    <t>Dr. Barkat Ali</t>
  </si>
  <si>
    <t>Gwadar</t>
  </si>
  <si>
    <t>Mir Hammal Kalmati</t>
  </si>
  <si>
    <t>Ashraf</t>
  </si>
  <si>
    <t>Raja Fayyaz Sarwar</t>
  </si>
  <si>
    <t>Raja Muhammad Shafqat Khan</t>
  </si>
  <si>
    <t>Raja Muhammad Ali</t>
  </si>
  <si>
    <t>Raja Tariq Kiani</t>
  </si>
  <si>
    <t>Iftikhar Ahmed Warsi</t>
  </si>
  <si>
    <t>Tahir Bashir Cheema</t>
  </si>
  <si>
    <t>Bahawalnagar 4</t>
  </si>
  <si>
    <t>Muhammad Afzal Sindhu</t>
  </si>
  <si>
    <t>Muhammad Ijaz Ul Haq</t>
  </si>
  <si>
    <t>Syed Hamid Saeed Kazmi</t>
  </si>
  <si>
    <t>Makhdoom Syed Ahmad Alam Anwar</t>
  </si>
  <si>
    <t>Rahimyar Khan 1</t>
  </si>
  <si>
    <t>Rana Mahmood ul Hassan</t>
  </si>
  <si>
    <t>Syed Abdul Qadir Gillani</t>
  </si>
  <si>
    <t>Thatta 1</t>
  </si>
  <si>
    <t>Rahimyar Khan 2</t>
  </si>
  <si>
    <t>Mian Abdul Sattar</t>
  </si>
  <si>
    <t>Sheikh Muhammad Anwar</t>
  </si>
  <si>
    <t>Syed Ayaz Ali Shah Sheerazi</t>
  </si>
  <si>
    <t>Arbab Wazir Ahmed Memon</t>
  </si>
  <si>
    <t>Karachi 1</t>
  </si>
  <si>
    <t>Abdul Qadir Patel</t>
  </si>
  <si>
    <t>Dr. K.S. Mujahid Khan Baloch</t>
  </si>
  <si>
    <t>Karachi 2</t>
  </si>
  <si>
    <t>Rahimyar Khan 5</t>
  </si>
  <si>
    <t>Lodhran 1</t>
  </si>
  <si>
    <t>Muhammad Saddique Khan Baluch</t>
  </si>
  <si>
    <t>Mirza Muhammad Nasir Baig</t>
  </si>
  <si>
    <t>Malik Shamshair Haider Watto</t>
  </si>
  <si>
    <t>Khalid Mahmood Wattoo</t>
  </si>
  <si>
    <t>Shahid Khalil Noor</t>
  </si>
  <si>
    <t>Haji Maqbool Ahmad Fatiana</t>
  </si>
  <si>
    <t>Qasim Zia</t>
  </si>
  <si>
    <t>Rao Kashif Raheem Khan</t>
  </si>
  <si>
    <t>Shaukat Aziz Bhatti</t>
  </si>
  <si>
    <t>Muhammad Younas Mullazai</t>
  </si>
  <si>
    <t>Sanghar 1</t>
  </si>
  <si>
    <t>Muhammad Jadam Mangrio</t>
  </si>
  <si>
    <t>Ghulam Muhammad Junejo</t>
  </si>
  <si>
    <t>Sanghar 2</t>
  </si>
  <si>
    <t>Sanghar 3</t>
  </si>
  <si>
    <t>Roshan Din Junejo</t>
  </si>
  <si>
    <t>Jam Mashooque Ali</t>
  </si>
  <si>
    <t>Haji Ali Mada Jattak</t>
  </si>
  <si>
    <t>Molana Shareef Ullah Bangulzai</t>
  </si>
  <si>
    <t>Quetta 6</t>
  </si>
  <si>
    <t>Ainullah Shams</t>
  </si>
  <si>
    <t>Malik Atta Muhammad Shahwani</t>
  </si>
  <si>
    <t>Ziarat</t>
  </si>
  <si>
    <t>M. Abdul Samad Akund Zada</t>
  </si>
  <si>
    <t>Noor Muhammad Dumar</t>
  </si>
  <si>
    <t>Dr. Abdul Wahid Soomro</t>
  </si>
  <si>
    <t>Syed Riaz Hussain Shah Sheerazi</t>
  </si>
  <si>
    <t>Thatta 2</t>
  </si>
  <si>
    <t>Abdul Wahid Saddiqui</t>
  </si>
  <si>
    <t>Pishin 3</t>
  </si>
  <si>
    <t>Moulana Syed Abdul Bari Agha</t>
  </si>
  <si>
    <t>Syed Haji Muhammad Hanif</t>
  </si>
  <si>
    <t>Khawaja Sohail Mansoor</t>
  </si>
  <si>
    <t>Abdullah Bloch</t>
  </si>
  <si>
    <t>Javed Iqbal Warraich</t>
  </si>
  <si>
    <t xml:space="preserve">Mian Imtiaz Ahmad </t>
  </si>
  <si>
    <t>Rahimyar Khan 6</t>
  </si>
  <si>
    <t>Sardar Muhammad Arshad Khan Laghari</t>
  </si>
  <si>
    <t>Rais Munir Ahmad</t>
  </si>
  <si>
    <t>Old Sukkur 1</t>
  </si>
  <si>
    <t>Nauman Islam Shaikh</t>
  </si>
  <si>
    <t>Tahir Hussain Shah</t>
  </si>
  <si>
    <t>Old Sukkur 2</t>
  </si>
  <si>
    <t>Karachi 6</t>
  </si>
  <si>
    <t>Shaikh Salahuddin</t>
  </si>
  <si>
    <t>Ghulam Qadir</t>
  </si>
  <si>
    <t>Karachi 7</t>
  </si>
  <si>
    <t>Farhat Muhammad Khan</t>
  </si>
  <si>
    <t>Qazi Muhammad Bashir</t>
  </si>
  <si>
    <t>Karachi 8</t>
  </si>
  <si>
    <t>Nasreen Rehman Khan Khethran</t>
  </si>
  <si>
    <t>Pir Shaukat Hussain Shah</t>
  </si>
  <si>
    <t>Chakwal 3</t>
  </si>
  <si>
    <t>Khuram Nawab</t>
  </si>
  <si>
    <t>Pir Nisar Qasim Joji</t>
  </si>
  <si>
    <t>Chakwal 4</t>
  </si>
  <si>
    <t>Malik Muhammad Zahoor Anwar</t>
  </si>
  <si>
    <t>Chaudhary Muhammad Saqlain</t>
  </si>
  <si>
    <t>Dr. Abdul Qayyum Chaudhary</t>
  </si>
  <si>
    <t>Mulvi Abdul Qadir</t>
  </si>
  <si>
    <t>Mir Muhammad Bakhtiar Khan Domki</t>
  </si>
  <si>
    <t>Jhelum 3</t>
  </si>
  <si>
    <t>Jhelum 4</t>
  </si>
  <si>
    <t>Nawabzada Syed Shamas Haider</t>
  </si>
  <si>
    <t>Chaudhry Nazar Hussain Gondal</t>
  </si>
  <si>
    <t>Dr. Malik Mukhtar Ahmed Bharath</t>
  </si>
  <si>
    <t>Haji Mushtaq Ahmed Gondal</t>
  </si>
  <si>
    <t>Mehr Rab Nawaz Lak</t>
  </si>
  <si>
    <t>Khaliq Dad Parhar</t>
  </si>
  <si>
    <t>Tahir Ahmed Sidhu</t>
  </si>
  <si>
    <t>Nafees Ahmed Herl</t>
  </si>
  <si>
    <t>Ch. Muhammad Awais Aslam Madhana</t>
  </si>
  <si>
    <t>Manazar Hussain Ranjah</t>
  </si>
  <si>
    <t>Ch. Aamar Sultan Cheema</t>
  </si>
  <si>
    <t>Naushero Feroze 2</t>
  </si>
  <si>
    <t>Zaffar Ali Shah</t>
  </si>
  <si>
    <t>Sayed Murad Ali Shah</t>
  </si>
  <si>
    <t>Nawabshah 1</t>
  </si>
  <si>
    <t>Azra Fazal Pecheho</t>
  </si>
  <si>
    <t>Syed Zahid Hussain Shah</t>
  </si>
  <si>
    <t>Nawabshah 2</t>
  </si>
  <si>
    <t>Jhang 9</t>
  </si>
  <si>
    <t>Iftikhar Ahmed Khan</t>
  </si>
  <si>
    <t>Chiragh Akbar</t>
  </si>
  <si>
    <t>Jhang 10</t>
  </si>
  <si>
    <t>Muhammad Fayyaz</t>
  </si>
  <si>
    <t>Qurban Hussain</t>
  </si>
  <si>
    <t>Ch.Nadeem Khadim</t>
  </si>
  <si>
    <t>Khan Abdul Qudous Khan</t>
  </si>
  <si>
    <t>Najaf Abbas Khan Sial</t>
  </si>
  <si>
    <t>Muhammad Adan Abbas</t>
  </si>
  <si>
    <t>Ch. Bilal Asghar Warraich</t>
  </si>
  <si>
    <t>Usman Ali Cheema</t>
  </si>
  <si>
    <t>Haji Muhammad Ishaq</t>
  </si>
  <si>
    <t>Mian Tariq Mahmood</t>
  </si>
  <si>
    <t>Toba Tek Singh 3</t>
  </si>
  <si>
    <t>Neelam Jabbar Chaudhary</t>
  </si>
  <si>
    <t>Chaudhary Amjad Ali Javed</t>
  </si>
  <si>
    <t>Toba Tek Singh 4</t>
  </si>
  <si>
    <t>Mian Muhammad Khalid Kalyar</t>
  </si>
  <si>
    <t>Sarghoda 6</t>
  </si>
  <si>
    <t>Ch. Abdul Razzaq Dhillon</t>
  </si>
  <si>
    <t>Sarghoda 7</t>
  </si>
  <si>
    <t>Noor Ahmed Jamot</t>
  </si>
  <si>
    <t>Nasirabad 1</t>
  </si>
  <si>
    <t>Riaz Hussain Lund Balouch</t>
  </si>
  <si>
    <t>Karachi 20</t>
  </si>
  <si>
    <t>Sher Muhammad Balcoh</t>
  </si>
  <si>
    <t>Nisar Ahmed Shar</t>
  </si>
  <si>
    <t>Mir Muhammad Saddiq Umrani</t>
  </si>
  <si>
    <t>Izhar Hussain Khosa</t>
  </si>
  <si>
    <t>Nasirabad 2</t>
  </si>
  <si>
    <t>Mir Muhammad Amin Umrani</t>
  </si>
  <si>
    <t>Mir Abdul Ghafoor Lehri</t>
  </si>
  <si>
    <t>Bolan 1</t>
  </si>
  <si>
    <t>Mir Mohammad Asim Kurd Gailo</t>
  </si>
  <si>
    <t>Mir Gahwar Khan Satakzai</t>
  </si>
  <si>
    <t>Jhal Magsi</t>
  </si>
  <si>
    <t>Sardar Fateh Muhammad Muhammad Hassani</t>
  </si>
  <si>
    <t>Pishin cum Ziarat</t>
  </si>
  <si>
    <t>Molvi Agha Muhammad</t>
  </si>
  <si>
    <t>Muhammad Sarwar Khan Kakar</t>
  </si>
  <si>
    <t>Sardar Muhammad Aslam Bizenjo</t>
  </si>
  <si>
    <t>Mir Younus Aziz Zehri</t>
  </si>
  <si>
    <t>Khuzdar 3</t>
  </si>
  <si>
    <t>Abdul Rehman</t>
  </si>
  <si>
    <t>Sardar Mir Baz Muhammad Khan Khethran</t>
  </si>
  <si>
    <t>Makhdoom Muhammad Ameen Faheem</t>
  </si>
  <si>
    <t>Makhdoom Shah Nawaz Qureshi</t>
  </si>
  <si>
    <t>Old Hyderabad 2</t>
  </si>
  <si>
    <t>Syed Tayyab Hussain</t>
  </si>
  <si>
    <t>MQM</t>
  </si>
  <si>
    <t>Ali Muhammad Sehto</t>
  </si>
  <si>
    <t>Old Hyderabad 3</t>
  </si>
  <si>
    <t>Salahuddin</t>
  </si>
  <si>
    <t>Irfan Qureshi</t>
  </si>
  <si>
    <t>Old Hyderabad 4</t>
  </si>
  <si>
    <t>Old Kachhi</t>
  </si>
  <si>
    <t>Mir Hamayun Aziz Kurd</t>
  </si>
  <si>
    <t>Sardar Yar Muhammad Rind</t>
  </si>
  <si>
    <t xml:space="preserve">Kalat </t>
  </si>
  <si>
    <t>Dr. Ayatullah Durrani</t>
  </si>
  <si>
    <t>Sardar Sanaullah Zehri</t>
  </si>
  <si>
    <t>National Party</t>
  </si>
  <si>
    <t>Naeem Ullah Khan Shahani</t>
  </si>
  <si>
    <t>Haji Liaqat Ali</t>
  </si>
  <si>
    <t>Muhammad Afzal Sahi</t>
  </si>
  <si>
    <t>Zafar Zulkarnain Sahi</t>
  </si>
  <si>
    <t>Dr. Muhammad Shafique Chadhry</t>
  </si>
  <si>
    <t>Major (R) Abdul Rehman Rana</t>
  </si>
  <si>
    <t>Ghulam Haider Bari</t>
  </si>
  <si>
    <t>Rai Muhammad Shah Jahan Khan Kharal</t>
  </si>
  <si>
    <t>Lt. Gen.(R) Abdul Qadir.</t>
  </si>
  <si>
    <t>Kharan 2</t>
  </si>
  <si>
    <t>Mir Habib-ur-Rehman Muhammad Hasani</t>
  </si>
  <si>
    <t>Rana Muhammad Idress Khan</t>
  </si>
  <si>
    <t>Rai Ejaz Hussain</t>
  </si>
  <si>
    <t>Sardar Sikandar Hayat Jatoi</t>
  </si>
  <si>
    <t>Maulana Malik Muhammad Khan Sherani</t>
  </si>
  <si>
    <t>Old Sibi</t>
  </si>
  <si>
    <t>Mir Ahmadan Khan Bugti</t>
  </si>
  <si>
    <t>Mir Dostain Khan Domki</t>
  </si>
  <si>
    <t>Old Nasirabad</t>
  </si>
  <si>
    <t>Chagai 2</t>
  </si>
  <si>
    <t>Aurangzaib</t>
  </si>
  <si>
    <t>Awaran</t>
  </si>
  <si>
    <t>Mir Qamber Ali Ghicki</t>
  </si>
  <si>
    <t>Abdul Quddoos Bezenjo</t>
  </si>
  <si>
    <t>Panjgur 1</t>
  </si>
  <si>
    <t>Ghulam Jan</t>
  </si>
  <si>
    <t>Nasir Ali</t>
  </si>
  <si>
    <t>Panjgur 2</t>
  </si>
  <si>
    <t>Assadullah Baloch</t>
  </si>
  <si>
    <t>Malik Adil Hussain Utra</t>
  </si>
  <si>
    <t>Ajaz Ahmad Saman</t>
  </si>
  <si>
    <t>Malik Fiaz Ahmed</t>
  </si>
  <si>
    <t>Haji Rai Riasat Ali</t>
  </si>
  <si>
    <t>Ch. Muhammad Asad Ullah</t>
  </si>
  <si>
    <t>Ch. Shaukat Ali Bhatti</t>
  </si>
  <si>
    <t>Hafizabad 3</t>
  </si>
  <si>
    <t>Khalid Javed Asghar Ghural</t>
  </si>
  <si>
    <t>Nawabzada Muzaffar Ali Khan</t>
  </si>
  <si>
    <t>Ch. Azhar Hussain</t>
  </si>
  <si>
    <t>Zahir ud Din</t>
  </si>
  <si>
    <t>Haji Imran Zafar</t>
  </si>
  <si>
    <t>Mian Imran Masud</t>
  </si>
  <si>
    <t>Gujrat 5</t>
  </si>
  <si>
    <t>Tanvir Ashraf Kaira</t>
  </si>
  <si>
    <t>Ch. Liaqat Ali Bhaddar</t>
  </si>
  <si>
    <t>Mian Tariq Mehmood</t>
  </si>
  <si>
    <t>Ch. Jafar Iqbal</t>
  </si>
  <si>
    <t>Gujrat 6</t>
  </si>
  <si>
    <t>Gujrat 7</t>
  </si>
  <si>
    <t>Sardar Dildar Ahmad Cheema</t>
  </si>
  <si>
    <t>Ch. Gul Ahmad Mahota</t>
  </si>
  <si>
    <t>Faisalabad 12</t>
  </si>
  <si>
    <t>Ch. Raza Nasrullah Ghuman</t>
  </si>
  <si>
    <t>Rai Ahsan Raza Kharal</t>
  </si>
  <si>
    <t>Faisalabad 13</t>
  </si>
  <si>
    <t>Aftab Ahmed Khan</t>
  </si>
  <si>
    <t>Mir Abid Hussain Lehri</t>
  </si>
  <si>
    <t>Quetta 5</t>
  </si>
  <si>
    <t>Faisalabad 14</t>
  </si>
  <si>
    <t>Jehanzeb Imtiaz Gill</t>
  </si>
  <si>
    <t>Raja Riaz Ahmed</t>
  </si>
  <si>
    <t>Ch. Zafar Iqbal</t>
  </si>
  <si>
    <t>Ch. Sarfraz Afzal</t>
  </si>
  <si>
    <t>Muhammad Basharat Raja</t>
  </si>
  <si>
    <t>Muhammad Shafiq Khan</t>
  </si>
  <si>
    <t>Mrs. Umar Farooq</t>
  </si>
  <si>
    <t>Rawalpindi 8</t>
  </si>
  <si>
    <t>Aamir Iqbal Khan</t>
  </si>
  <si>
    <t>Rawalpindi 9</t>
  </si>
  <si>
    <t>Pishin 1</t>
  </si>
  <si>
    <t>Syed Matiullah Agha</t>
  </si>
  <si>
    <t>Haji Nizamuddin</t>
  </si>
  <si>
    <t>Pishin 2</t>
  </si>
  <si>
    <t>Sher Yar Riaz</t>
  </si>
  <si>
    <t>Zulfiqar Ahsan Malik</t>
  </si>
  <si>
    <t>Rawalpindi 13</t>
  </si>
  <si>
    <t>Killa Abdullah 1</t>
  </si>
  <si>
    <t>Captain(R) Abdul Khan Achakzai</t>
  </si>
  <si>
    <t>Haji Molvi Muhammad Hanif</t>
  </si>
  <si>
    <t>Karachi 3</t>
  </si>
  <si>
    <t>S. A. Iqbal Qadiri</t>
  </si>
  <si>
    <t>Zarbali Syed</t>
  </si>
  <si>
    <t>Karachi 4</t>
  </si>
  <si>
    <t>Dr. Abdul Qadir Khanzada</t>
  </si>
  <si>
    <t>Muhammad Afaque Khan</t>
  </si>
  <si>
    <t>Karachi 5</t>
  </si>
  <si>
    <t>Abdul Waseem</t>
  </si>
  <si>
    <t>Zafar Ahmed Siddiqui</t>
  </si>
  <si>
    <t>JUP</t>
  </si>
  <si>
    <t>Molvi Najam-ud-Din</t>
  </si>
  <si>
    <t>Muhammad Khan Toor</t>
  </si>
  <si>
    <t>Molvi Amir Zaman Bukhari</t>
  </si>
  <si>
    <t>Loralai 4</t>
  </si>
  <si>
    <t>Loralai 3</t>
  </si>
  <si>
    <t>Tanvir Aslam Malik</t>
  </si>
  <si>
    <t>Hafiz Muhammad Qamar Hayat Kathiya</t>
  </si>
  <si>
    <t>Khalid Ghani Chudhary</t>
  </si>
  <si>
    <t>Jhang 7</t>
  </si>
  <si>
    <t>Jhang 8</t>
  </si>
  <si>
    <t>Muhammad Masood Lali</t>
  </si>
  <si>
    <t>Ghulam Muhammad Lali</t>
  </si>
  <si>
    <t>Haji Muhammad Shakeel Ansari</t>
  </si>
  <si>
    <t>Faisalabad 15</t>
  </si>
  <si>
    <t>Faisalabad 16</t>
  </si>
  <si>
    <t>Rana Muhammad Afzal Khan</t>
  </si>
  <si>
    <t>Muhammad Riaz Shahid</t>
  </si>
  <si>
    <t>Faisalabad 17</t>
  </si>
  <si>
    <t>Dr. Asad Muazzam</t>
  </si>
  <si>
    <t>Ch. Muhammad Ayyaz</t>
  </si>
  <si>
    <t>Rawalpindi 10</t>
  </si>
  <si>
    <t>Malik Iftikhar Ahmed</t>
  </si>
  <si>
    <t>Rawalpindi 11</t>
  </si>
  <si>
    <t>Zia Ullah Shah</t>
  </si>
  <si>
    <t>Malik Khalid Nawaz Bobby</t>
  </si>
  <si>
    <t>Rawalpindi 12</t>
  </si>
  <si>
    <t>Malik Asghar Ali Qaisar</t>
  </si>
  <si>
    <t>Faisalabad 20</t>
  </si>
  <si>
    <t>Rana Sanaullah Khan</t>
  </si>
  <si>
    <t>Rawalpindi 14</t>
  </si>
  <si>
    <t>Rashid Naseem Abbassi</t>
  </si>
  <si>
    <t>Killa Abdullah 2</t>
  </si>
  <si>
    <t>Zamarak Khan</t>
  </si>
  <si>
    <t>Molvi Fateh Muhammad</t>
  </si>
  <si>
    <t>Killa Abdullah 3</t>
  </si>
  <si>
    <t>Haji Muhammad Nawaz</t>
  </si>
  <si>
    <t>Haji Wali Muhammad</t>
  </si>
  <si>
    <t>Loralai 1</t>
  </si>
  <si>
    <t>Masood Ali Khan</t>
  </si>
  <si>
    <t>Abdul Qadir Luni</t>
  </si>
  <si>
    <t>Loralai 2</t>
  </si>
  <si>
    <t>Attock 5</t>
  </si>
  <si>
    <t>Malik Itbar Khan</t>
  </si>
  <si>
    <t>Iffat Liaqat Ali Khan</t>
  </si>
  <si>
    <t>Ijaz Hussain Farhat</t>
  </si>
  <si>
    <t>Mian Zahoor Sajid</t>
  </si>
  <si>
    <t>Qari Zulifqar Ali Sialvi</t>
  </si>
  <si>
    <t>Sialkot 11</t>
  </si>
  <si>
    <t>Liaqat Ali Ghuman</t>
  </si>
  <si>
    <t>Ch.Muhammad Azeem Noori Ghumman</t>
  </si>
  <si>
    <t>Awais Qasim Khan</t>
  </si>
  <si>
    <t>Syed Saeed ul Hassan Shah</t>
  </si>
  <si>
    <t>Muhammad Abbas Chaudhary</t>
  </si>
  <si>
    <t>Yasin Khan</t>
  </si>
  <si>
    <t>Narowal 4</t>
  </si>
  <si>
    <t>Samina Wasim Butt</t>
  </si>
  <si>
    <t>Jhang 11</t>
  </si>
  <si>
    <t>Sami Ullah Khan</t>
  </si>
  <si>
    <t>Dr. Asad Ashraf</t>
  </si>
  <si>
    <t>Ch. Abdul Qadir</t>
  </si>
  <si>
    <t>Khawaja Imran Nazir</t>
  </si>
  <si>
    <t>Ch. Muhammad Asghar</t>
  </si>
  <si>
    <t>Lieutenant Colonel (R) Sardar Muhammad Ayyub Khan</t>
  </si>
  <si>
    <t>Javed Akram</t>
  </si>
  <si>
    <t>Toba Tek Singh 5</t>
  </si>
  <si>
    <t>Nazia Raheel</t>
  </si>
  <si>
    <t>Ashifa Riaz Fatyana</t>
  </si>
  <si>
    <t>Toba Tek Singh 6</t>
  </si>
  <si>
    <t>Makhdoom Syed Ali Raza Shah</t>
  </si>
  <si>
    <t>Syed Assad Abbas Shah</t>
  </si>
  <si>
    <t>Toba Tek Singh 7</t>
  </si>
  <si>
    <t>Mian Muhammad Rafique</t>
  </si>
  <si>
    <t>Ch. Saeed Ahmad Saeedi</t>
  </si>
  <si>
    <t>Imran Khalid Butt</t>
  </si>
  <si>
    <t>Rana Faisal Rauf Khan</t>
  </si>
  <si>
    <t>Dr. Muhammad Ashraf Chohan</t>
  </si>
  <si>
    <t>Sarghoda 8</t>
  </si>
  <si>
    <t>Sardar Kamil Gujjar</t>
  </si>
  <si>
    <t>Ch. Faisal Farooq Cheema</t>
  </si>
  <si>
    <t>Sarghoda 9</t>
  </si>
  <si>
    <t>Rana Munawar Hussain</t>
  </si>
  <si>
    <t>Ch. Faisal Javaid Ghuman</t>
  </si>
  <si>
    <t>Sarghoda 10</t>
  </si>
  <si>
    <t>Ghulam Nizam-ud-Din Sialvi</t>
  </si>
  <si>
    <t>Khuzdar 1</t>
  </si>
  <si>
    <t>Muhammad Rahim</t>
  </si>
  <si>
    <t>Khuzdar 2</t>
  </si>
  <si>
    <t>Malik Hassan Nawaz Gunjial</t>
  </si>
  <si>
    <t>Khushab 3</t>
  </si>
  <si>
    <t>Mir Atta-ur-Rehman Mengal</t>
  </si>
  <si>
    <t>Kalat 1</t>
  </si>
  <si>
    <t>Agha Irfan Karim</t>
  </si>
  <si>
    <t>Mir Khalid Humayun Langove</t>
  </si>
  <si>
    <t>Old Zhob</t>
  </si>
  <si>
    <t>Maulvi Asmatullah</t>
  </si>
  <si>
    <t>Zahid Zulfiqar Khan</t>
  </si>
  <si>
    <t>Muhammad Naveed Anjum</t>
  </si>
  <si>
    <t>Malik Shahid Imtiaz</t>
  </si>
  <si>
    <t>Muhammad Amir Ghani</t>
  </si>
  <si>
    <t>Muhammad Ibraheem Khan</t>
  </si>
  <si>
    <t>Allah Rakha</t>
  </si>
  <si>
    <t>Haji Muhammad Ijaz</t>
  </si>
  <si>
    <t>Mohsin Latif</t>
  </si>
  <si>
    <t>Ijaz Qayyum Butt</t>
  </si>
  <si>
    <t>Lala Shakeel-ur-Rehman</t>
  </si>
  <si>
    <t>Ch. Muhammad Tariq Gujjar</t>
  </si>
  <si>
    <t>Ch. Ashraf Ali Ansarai</t>
  </si>
  <si>
    <t>Muhammad Saeed Mughal</t>
  </si>
  <si>
    <t>Muhammad Tariq Ali</t>
  </si>
  <si>
    <t>Gujranwala 5</t>
  </si>
  <si>
    <t>Muhammad Ali Raza Lahri</t>
  </si>
  <si>
    <t>Shahzadi Umerzadi Tiwana</t>
  </si>
  <si>
    <t>Muhammad Munir Qureshi</t>
  </si>
  <si>
    <t>Malik Muhammad Javed Iqbal Awan</t>
  </si>
  <si>
    <t>Faisal Aziz</t>
  </si>
  <si>
    <t>Karam Ellahi Bandial</t>
  </si>
  <si>
    <t>Mian Ghulam Sarwar</t>
  </si>
  <si>
    <t>Ch. Muhammad Nasir Cheema</t>
  </si>
  <si>
    <t>Gujranwala 8</t>
  </si>
  <si>
    <t>Muhammad Arqam Khan</t>
  </si>
  <si>
    <t>Muhammad Asif Malik</t>
  </si>
  <si>
    <t>Khushab 4</t>
  </si>
  <si>
    <t>Malik Muhammad Waris Kalo</t>
  </si>
  <si>
    <t>Syed Zulqarnain Shah</t>
  </si>
  <si>
    <t>Abdul Hafeez Khan</t>
  </si>
  <si>
    <t>Kalat 2</t>
  </si>
  <si>
    <t>Mir Zafar Ullah Khan</t>
  </si>
  <si>
    <t>Mir Muhammad Farooq</t>
  </si>
  <si>
    <t>Old Mastung</t>
  </si>
  <si>
    <t>Nawab Muhammad Aslam Khan Raisani</t>
  </si>
  <si>
    <t>Nawab Muhammad Khan Shahwani</t>
  </si>
  <si>
    <t>Chagai 1</t>
  </si>
  <si>
    <t>Mir Amanullah</t>
  </si>
  <si>
    <t>Sardar Atif Ali Khan Sanjrani</t>
  </si>
  <si>
    <t>Amir Muhammad Khan</t>
  </si>
  <si>
    <t>Mian Muhammad Shahbaz Sharif</t>
  </si>
  <si>
    <t>Bhakkar 3</t>
  </si>
  <si>
    <t>Saeed Akbar Khan</t>
  </si>
  <si>
    <t>Ghazanfar Abbas Chheena</t>
  </si>
  <si>
    <t>Bhakkar 4</t>
  </si>
  <si>
    <t>Ijaz Ahmad Sahool</t>
  </si>
  <si>
    <t>Sheikhpura 2</t>
  </si>
  <si>
    <t>Khuram Ijaz</t>
  </si>
  <si>
    <t>Rana Ijaz Hussain</t>
  </si>
  <si>
    <t>Peer Muhammad Ashraf Rasool</t>
  </si>
  <si>
    <t>Ali Abbas</t>
  </si>
  <si>
    <t>Sheikhpura 3</t>
  </si>
  <si>
    <t>Ch.Ali Asghar Manda</t>
  </si>
  <si>
    <t>Maj(R) Javaid Nasarullah</t>
  </si>
  <si>
    <t>Sheikhpura 4</t>
  </si>
  <si>
    <t>Sheikhpura 5</t>
  </si>
  <si>
    <t>Chaudhary Abdullah Yousaf</t>
  </si>
  <si>
    <t>Maj. (Rtd) Moeen Nawaz Warriach</t>
  </si>
  <si>
    <t>Ch. Moonis Elahi</t>
  </si>
  <si>
    <t>Ch. Nasir Samman</t>
  </si>
  <si>
    <t>Sheikhpura 9</t>
  </si>
  <si>
    <t>Sheikhpura 10</t>
  </si>
  <si>
    <t>Rana Tanveer Ahmad Nasir</t>
  </si>
  <si>
    <t>Abid Hussain Chatha</t>
  </si>
  <si>
    <t>Ch. Muhammad Arshad</t>
  </si>
  <si>
    <t>Raja Naeem Nawaz</t>
  </si>
  <si>
    <t>Ch. Irfan ud Din Ahmad</t>
  </si>
  <si>
    <t>Ch. Muhamad Naseer Abbas</t>
  </si>
  <si>
    <t>Gujrat 8</t>
  </si>
  <si>
    <t>Mandi Bahuddin 1</t>
  </si>
  <si>
    <t>Tariq Mehmood Sahi</t>
  </si>
  <si>
    <t>Faiza Mustaq</t>
  </si>
  <si>
    <t>Mandi Bahuddin 2</t>
  </si>
  <si>
    <t>Asif Bashir Bhaghat</t>
  </si>
  <si>
    <t>Basma Chaudhry</t>
  </si>
  <si>
    <t>Mandi Bahuddin 3</t>
  </si>
  <si>
    <t>Zafar Iqbal Nagra</t>
  </si>
  <si>
    <t>Rai Muhammad Aslam Khan</t>
  </si>
  <si>
    <t>Agha Ali Haidar</t>
  </si>
  <si>
    <t>Mandi Bahuddin 4</t>
  </si>
  <si>
    <t>Mukhdoom Mureed Hussain Qureshi</t>
  </si>
  <si>
    <t>Khanewal 8</t>
  </si>
  <si>
    <t>Munawar Hussain Munj</t>
  </si>
  <si>
    <t>Khalid Mehmood Virk</t>
  </si>
  <si>
    <t>Ch. Ghulam Nabi</t>
  </si>
  <si>
    <t>Sheikhpura 6</t>
  </si>
  <si>
    <t>Ch.Altaf Hussain Virk</t>
  </si>
  <si>
    <t>Sheikhpura 7</t>
  </si>
  <si>
    <t>Sheikhpura 8</t>
  </si>
  <si>
    <t>Shahzad Saeed Cheema</t>
  </si>
  <si>
    <t>Haji Waheed Asghar Dogar</t>
  </si>
  <si>
    <t>Muhammad Javed Bhatti</t>
  </si>
  <si>
    <t>Ch. Sajjad Haider Gujjar</t>
  </si>
  <si>
    <t>Asif Jillani</t>
  </si>
  <si>
    <t>Sheikhpura 11</t>
  </si>
  <si>
    <t>Shah Jehan Ahmad Bhatti</t>
  </si>
  <si>
    <t>Malik Zulqarnain Dogar</t>
  </si>
  <si>
    <t>Sheikhpura 12</t>
  </si>
  <si>
    <t>Syed Abrar Hussain Shah</t>
  </si>
  <si>
    <t>Javed Manzoor Gill</t>
  </si>
  <si>
    <t>Sheikhpura 13</t>
  </si>
  <si>
    <t>Pakpattan 4</t>
  </si>
  <si>
    <t>Muhammad Yaqoob Nadeem Sethi</t>
  </si>
  <si>
    <t>Masood Ahmad Bhatti</t>
  </si>
  <si>
    <t>Malik Akhtar Hussain Naul</t>
  </si>
  <si>
    <t>Sardar Asad Ullah Khan</t>
  </si>
  <si>
    <t>Waseem Afzal Gondal</t>
  </si>
  <si>
    <t>Major(R) Ehsan Elahi Ch</t>
  </si>
  <si>
    <t>Mandi Bahuddin 5</t>
  </si>
  <si>
    <t>Tariq Mehmood Alloana</t>
  </si>
  <si>
    <t>Mohammad Arif Gondal Chhimmoana</t>
  </si>
  <si>
    <t>Faqir Hussain Dogar</t>
  </si>
  <si>
    <t>Faisalabad 18</t>
  </si>
  <si>
    <t>Shafiq Ahmad Gujjar</t>
  </si>
  <si>
    <t>Faiz Ullah Kamoka</t>
  </si>
  <si>
    <t>Faisalabad 19</t>
  </si>
  <si>
    <t>Khalid Imtiaz Khan Baluch</t>
  </si>
  <si>
    <t>Rana Abdul Sattar Bin Rana Shahmim Ahmed Khan</t>
  </si>
  <si>
    <t>Ch. Tahir Mehmood Hundli</t>
  </si>
  <si>
    <t>Malik Muhammad Nawaz</t>
  </si>
  <si>
    <t>Haleem Aslam</t>
  </si>
  <si>
    <t>Faisalabad 21</t>
  </si>
  <si>
    <t>Khawaja Muhammad Islam</t>
  </si>
  <si>
    <t>Syed Ejaz Hussain Bukhari</t>
  </si>
  <si>
    <t>Shujah Khanzada</t>
  </si>
  <si>
    <t>Dr. Muhammad Naeem Awan</t>
  </si>
  <si>
    <t>Sher Ali Khan</t>
  </si>
  <si>
    <t>Haji Ishtaq Ahmed Khan</t>
  </si>
  <si>
    <t>Attock 4</t>
  </si>
  <si>
    <t>Mehr Sultan Sikandar Bharwana</t>
  </si>
  <si>
    <t>Nawab Khurram Abbas Sial</t>
  </si>
  <si>
    <t>Haji Muhammad Yaqub Sheikh</t>
  </si>
  <si>
    <t>Zafar Abbas Adil</t>
  </si>
  <si>
    <t>Khalid Mehmood Sargana</t>
  </si>
  <si>
    <t>Okara 7</t>
  </si>
  <si>
    <t>Malik Ali Abbas Khokhar</t>
  </si>
  <si>
    <t>Mian Sana Ullah Daula</t>
  </si>
  <si>
    <t>Okara 8</t>
  </si>
  <si>
    <t>Muhammad Mueen Wattoo</t>
  </si>
  <si>
    <t>Dewan Akhlaq Ahmad</t>
  </si>
  <si>
    <t>Okara 9</t>
  </si>
  <si>
    <t>Khizar Ilyas Virk</t>
  </si>
  <si>
    <t>Narowal 5</t>
  </si>
  <si>
    <t>Lt. Col(R) Shujait Ahmed Khan</t>
  </si>
  <si>
    <t>Abida Raza Saqlain Bukhari</t>
  </si>
  <si>
    <t>Rana Muhammad Iqbal Khan</t>
  </si>
  <si>
    <t>Muhammad Javed Saddique</t>
  </si>
  <si>
    <t>Malik Muhammad Ammir Dogar</t>
  </si>
  <si>
    <t>Mian Shahzad Maqbool Bhutta</t>
  </si>
  <si>
    <t>Muhammad Ajasim Sharif</t>
  </si>
  <si>
    <t>Dr. Fakhar ud Din Choudhary</t>
  </si>
  <si>
    <t>Khawja Salman Rafique</t>
  </si>
  <si>
    <t>Zameer Ahmad Khokhar</t>
  </si>
  <si>
    <t>Ch. Shahbaz Ahmed</t>
  </si>
  <si>
    <t>Mian Mohammad Bilal Asghar</t>
  </si>
  <si>
    <t>Waseem Qadir</t>
  </si>
  <si>
    <t>Al-Hajj Muhammad Ilyas Chinioti</t>
  </si>
  <si>
    <t>Ali Hassan Raza Qazi</t>
  </si>
  <si>
    <t>Syed Hassan Murtaza</t>
  </si>
  <si>
    <t>Moulana Muhammad Rehmat Ullah</t>
  </si>
  <si>
    <t>Muhammad Saqlain Anwar Sipra</t>
  </si>
  <si>
    <t>Mehr Muhammad Nawaz Bharwana</t>
  </si>
  <si>
    <t>Muhammad Rizwan</t>
  </si>
  <si>
    <t>Rana Muhammad Afzal</t>
  </si>
  <si>
    <t>Jamil Ashraf</t>
  </si>
  <si>
    <t>Sialkot 9</t>
  </si>
  <si>
    <t>Ch.Ansar Iqbal Baryar</t>
  </si>
  <si>
    <t>Sialkot 10</t>
  </si>
  <si>
    <t>Yahya Gul Nawaz</t>
  </si>
  <si>
    <t>Abdul Sattar</t>
  </si>
  <si>
    <t>Sardar Dost Muhammad Khan Khosa</t>
  </si>
  <si>
    <t>Syed Abdul Aleem Shah</t>
  </si>
  <si>
    <t>Sardar Muhammad Khan Leghari</t>
  </si>
  <si>
    <t>Sardar Muhammad Yousaf Khan Leghari</t>
  </si>
  <si>
    <t>Aamir Saeed Ansari</t>
  </si>
  <si>
    <t>Mian Manzoor Qadir Qadri</t>
  </si>
  <si>
    <t>Abdul Waheed Chaudhry</t>
  </si>
  <si>
    <t>Haji Akhtar Hussain Bhutta</t>
  </si>
  <si>
    <t>Haji Ihsan ud Din Qureshi</t>
  </si>
  <si>
    <t>Hasnain Bahadar Dreashak</t>
  </si>
  <si>
    <t>Sardar Muhammmad Aman Ullah Khan Dreshak</t>
  </si>
  <si>
    <t>Syed Nazim Hussain Shah</t>
  </si>
  <si>
    <t>Makhdoom Syed Abbas Akbar</t>
  </si>
  <si>
    <t>Ahmed Hussain Deharr</t>
  </si>
  <si>
    <t>Muhammad Husnain Khan Bosan</t>
  </si>
  <si>
    <t>Multan 7</t>
  </si>
  <si>
    <t>Multan 8</t>
  </si>
  <si>
    <t>Malik Muhammad Abbas Raan</t>
  </si>
  <si>
    <t>Malik Mazhar Abbas Raan</t>
  </si>
  <si>
    <t>Dr. Muhammad Akhtar Malik</t>
  </si>
  <si>
    <t>Rai Mansab Ali</t>
  </si>
  <si>
    <t>Multan 9</t>
  </si>
  <si>
    <t>Begum Tehmina Dasti</t>
  </si>
  <si>
    <t>Multan 10</t>
  </si>
  <si>
    <t>Rana Ejaz Ahmad Noon</t>
  </si>
  <si>
    <t>Khurram Fareed Khan</t>
  </si>
  <si>
    <t>Multan 11</t>
  </si>
  <si>
    <t>Mehdi Abbas Khan</t>
  </si>
  <si>
    <t>Hafiz Mian Muhammad Naauman</t>
  </si>
  <si>
    <t>Mian Muhammad Aslam Iqbal</t>
  </si>
  <si>
    <t>Rana Mashood Ahmad Khan</t>
  </si>
  <si>
    <t>Pir Syed Nazim Hussain Shah</t>
  </si>
  <si>
    <t>Ijaz Ahmed Khan</t>
  </si>
  <si>
    <t>Lahore 15</t>
  </si>
  <si>
    <t>Shazia Ashfaq Mattu</t>
  </si>
  <si>
    <t>Mian Saood Hasan Dar</t>
  </si>
  <si>
    <t>Gujranwala 6</t>
  </si>
  <si>
    <t>Sh. Mumtaz Ahmad</t>
  </si>
  <si>
    <t>Ch. Muhammad Shabir Mehar</t>
  </si>
  <si>
    <t>Gujranwala 7</t>
  </si>
  <si>
    <t>Syed Muhammad Masoom Hussain</t>
  </si>
  <si>
    <t>Mian Naseer Ahmed</t>
  </si>
  <si>
    <t>Muhammad Yasin Sohail</t>
  </si>
  <si>
    <t>Lahore 19</t>
  </si>
  <si>
    <t>Lahore 20</t>
  </si>
  <si>
    <t>Ch. Muhammad Iqbal</t>
  </si>
  <si>
    <t>Gujranwala 9</t>
  </si>
  <si>
    <t>Amanatullah Khan Shadi Khel</t>
  </si>
  <si>
    <t>Ali Haidar Noor Khan Niazi</t>
  </si>
  <si>
    <t>Ahmed Khan</t>
  </si>
  <si>
    <t>Mianwali 3</t>
  </si>
  <si>
    <t>Mianwali 4</t>
  </si>
  <si>
    <t>Muhammad Feroz Joyia</t>
  </si>
  <si>
    <t>Muhammad Sibtain Khan</t>
  </si>
  <si>
    <t>Gujranwala 12</t>
  </si>
  <si>
    <t>Gujranwala 13</t>
  </si>
  <si>
    <t>Hamid Nasir Chattha</t>
  </si>
  <si>
    <t>Chohdary Shaukat Hayat Chattha</t>
  </si>
  <si>
    <t>Gujranwala 14</t>
  </si>
  <si>
    <t>Shoukat Manzoor Cheema</t>
  </si>
  <si>
    <t>Nawabzada Abdul Razzaq Khan Niazi</t>
  </si>
  <si>
    <t>Khanewal 7</t>
  </si>
  <si>
    <t>Lahore 17</t>
  </si>
  <si>
    <t>Zulfiqar Ali Badar</t>
  </si>
  <si>
    <t>Lahore 18</t>
  </si>
  <si>
    <t>Syed Zaeem Hussain Qadri</t>
  </si>
  <si>
    <t>Ahmed Khan Balouch</t>
  </si>
  <si>
    <t>Captan(R) Izat Javid Khan</t>
  </si>
  <si>
    <t>Lodhran 5</t>
  </si>
  <si>
    <t>Haji Ghulam Jaffar Sargana</t>
  </si>
  <si>
    <t>Malik Asif Jehangir</t>
  </si>
  <si>
    <t>Lahore 21</t>
  </si>
  <si>
    <t>Muhammad Tajamal Hussain</t>
  </si>
  <si>
    <t>Gujranwala 10</t>
  </si>
  <si>
    <t>Zulfiqar Ali Bhindar</t>
  </si>
  <si>
    <t>Ch. Shamshad Ahmad Khan</t>
  </si>
  <si>
    <t>Gujranwala 11</t>
  </si>
  <si>
    <t>Ch. Khalid Parvaiz Virk</t>
  </si>
  <si>
    <t>Ch. Amanaat Ali Virk</t>
  </si>
  <si>
    <t>Ch. Irfan Bashir Gujjar</t>
  </si>
  <si>
    <t>Ch. Rafaqat Hussain Gujjar</t>
  </si>
  <si>
    <t>Lahore 24</t>
  </si>
  <si>
    <t>Lahore 25</t>
  </si>
  <si>
    <t>Ch. Abdul Ghafoor Khan</t>
  </si>
  <si>
    <t>Col.(R) Rana Muhammad Tariq</t>
  </si>
  <si>
    <t>Muhammad Khuram Gulfam</t>
  </si>
  <si>
    <t>Sheikhpura 1</t>
  </si>
  <si>
    <t>Malik Jehan Zeb Warn</t>
  </si>
  <si>
    <t>Malik Khalid Mahmood Baber Warn</t>
  </si>
  <si>
    <t>Shah Rukh Malik</t>
  </si>
  <si>
    <t>Mian Saif Ullah Awasi</t>
  </si>
  <si>
    <t>Bahawalpur 4</t>
  </si>
  <si>
    <t>Zulifiqar Ali</t>
  </si>
  <si>
    <t>Malik Muhammad Iqbal Channer</t>
  </si>
  <si>
    <t>Ejaz Safdar</t>
  </si>
  <si>
    <t>Malik Nadeem Kamran</t>
  </si>
  <si>
    <t>Muhammad Zaki Chaudhry</t>
  </si>
  <si>
    <t>Malik Jalal ud Din Dhakku</t>
  </si>
  <si>
    <t>Syed Amjad Hussain Shah</t>
  </si>
  <si>
    <t>Muhammad Hafeez Akhtar Chaudhry</t>
  </si>
  <si>
    <t>Muhammad Arshad Khan Lodhi</t>
  </si>
  <si>
    <t>Sahiwal 5</t>
  </si>
  <si>
    <t>Khalil Ahmed</t>
  </si>
  <si>
    <t>Bahawalpur 8</t>
  </si>
  <si>
    <t>Mehboob Nasir Chaudhry</t>
  </si>
  <si>
    <t>Bahawalpur 9</t>
  </si>
  <si>
    <t>Rai Muhammad Murtaza Iqbal</t>
  </si>
  <si>
    <t>Sahiwal 6</t>
  </si>
  <si>
    <t>Sahiwal 7</t>
  </si>
  <si>
    <t>Malik Iqbal Ahmed Langriyal</t>
  </si>
  <si>
    <t>Jamshed Alam Ch.</t>
  </si>
  <si>
    <t>Mian Atta Muhammad Khan Maneka</t>
  </si>
  <si>
    <t>Khalid Saeed Khan</t>
  </si>
  <si>
    <t>Ch. Javed Ahmad</t>
  </si>
  <si>
    <t>Pir Mehr Mueen-ud-Din Chishti</t>
  </si>
  <si>
    <t>Dr. Farukh Javed</t>
  </si>
  <si>
    <t>Bahawalnagar 5</t>
  </si>
  <si>
    <t>Muhammad Naeem Ibrahim</t>
  </si>
  <si>
    <t>Pir Kashif Ali Chishty</t>
  </si>
  <si>
    <t>Khan Amir Hamaza Rath</t>
  </si>
  <si>
    <t>Pakpattan 5</t>
  </si>
  <si>
    <t>Haji Muhammad Naeem Safdar Ansari</t>
  </si>
  <si>
    <t>Syed Muzzafar Hassan Kazmi</t>
  </si>
  <si>
    <t>Ahmad Ali Tolu</t>
  </si>
  <si>
    <t>Sardar Muhammad Hussain Dogar</t>
  </si>
  <si>
    <t>Mohammad Ajmal Cheema</t>
  </si>
  <si>
    <t>Muhammad Akhlaq</t>
  </si>
  <si>
    <t>Raja Amer Khan</t>
  </si>
  <si>
    <t>Sialkot 3</t>
  </si>
  <si>
    <t>Imran Ashraf</t>
  </si>
  <si>
    <t>Khawaja Awais Mushtaq</t>
  </si>
  <si>
    <t>Major(R) Peer Ijaz Ahmad</t>
  </si>
  <si>
    <t>Kasur 9</t>
  </si>
  <si>
    <t>Rana Sarfraz Ahmed Khan</t>
  </si>
  <si>
    <t>Kasur 10</t>
  </si>
  <si>
    <t>Rai Farooq Umer Khan Kharral</t>
  </si>
  <si>
    <t>Ch. Khush Akhtar Subhani</t>
  </si>
  <si>
    <t>Dr. Tahir Ali Javed</t>
  </si>
  <si>
    <t>Muhammad Ghias-ud-Din</t>
  </si>
  <si>
    <t>Sujjah Ullah Khan</t>
  </si>
  <si>
    <t>Faisalabad 22</t>
  </si>
  <si>
    <t>Ghulam Murtaza</t>
  </si>
  <si>
    <t>Bahawalnagar 7</t>
  </si>
  <si>
    <t>Bahawalnagar 8</t>
  </si>
  <si>
    <t>Ghanzafar Ali Khan</t>
  </si>
  <si>
    <t>Muhmmad Iqbal Rais</t>
  </si>
  <si>
    <t>Shaher Yar Ali Khan</t>
  </si>
  <si>
    <t>Ch. Fiaz Ahmed Waraich</t>
  </si>
  <si>
    <t>Peer Ghulam Mohy-Ud-Din Chishti</t>
  </si>
  <si>
    <t>Sardar Khalid Saleem Bhatti</t>
  </si>
  <si>
    <t>Dr. Nazeer Ahmad Mithu Dogar</t>
  </si>
  <si>
    <t>Ahsan Raza Khan</t>
  </si>
  <si>
    <t>Kasur 6</t>
  </si>
  <si>
    <t>Sardar Hassan Akhtar Mokal</t>
  </si>
  <si>
    <t>Sheikh Alaud Din</t>
  </si>
  <si>
    <t>Kasur 7</t>
  </si>
  <si>
    <t>Kanwar Mumtaz Hussain</t>
  </si>
  <si>
    <t>Amjad Ali Mayo</t>
  </si>
  <si>
    <t>Kasur 8</t>
  </si>
  <si>
    <t>Mian Majid Nawaz</t>
  </si>
  <si>
    <t>Vehari 8</t>
  </si>
  <si>
    <t>Vehari 9</t>
  </si>
  <si>
    <t>Malik Sajid Abbas Bhatti</t>
  </si>
  <si>
    <t>Javed Allowdin Sajid</t>
  </si>
  <si>
    <t>Lahore 14</t>
  </si>
  <si>
    <t>Mehr Ishtiaq Ahmad</t>
  </si>
  <si>
    <t>Asif Mahmood Nagira</t>
  </si>
  <si>
    <t>Sialkot 6</t>
  </si>
  <si>
    <t>Tanveer-ul-Islam</t>
  </si>
  <si>
    <t>Syed Akhtar Hussain Rizvi</t>
  </si>
  <si>
    <t>Sialkot 7</t>
  </si>
  <si>
    <t>Munawar Ahmed Gill</t>
  </si>
  <si>
    <t>Armghan Subhani</t>
  </si>
  <si>
    <t>Sialkot 8</t>
  </si>
  <si>
    <t>Ch.Nadeem Abbas Rabera Kharral</t>
  </si>
  <si>
    <t>Rao Khalid Khan</t>
  </si>
  <si>
    <t>Muhammad Ashraf Khan Sohna</t>
  </si>
  <si>
    <t>Mian Muhammad Munir</t>
  </si>
  <si>
    <t>Okara 6</t>
  </si>
  <si>
    <t>Mian Yawar Zaman</t>
  </si>
  <si>
    <t>Syed Zahir Ali Shah</t>
  </si>
  <si>
    <t>Haroon Bilour</t>
  </si>
  <si>
    <t>Bashir Ahmed Bilour</t>
  </si>
  <si>
    <t>Muhammad Iqbal</t>
  </si>
  <si>
    <t>Syed Aqil Shah</t>
  </si>
  <si>
    <t>Muhammad Ibarhim Khan Qasmi</t>
  </si>
  <si>
    <t>Peshawar 5</t>
  </si>
  <si>
    <t>Peshawar 6</t>
  </si>
  <si>
    <t>Ateef ur Rehman</t>
  </si>
  <si>
    <t>Shakir Ullah</t>
  </si>
  <si>
    <t>Muhammad Almgir Khalil</t>
  </si>
  <si>
    <t>Major (Retd) Muhammad Rashid Kamran Malana</t>
  </si>
  <si>
    <t>Dera Ghazi Khan 7</t>
  </si>
  <si>
    <t>Sardar Sher Ali Khan Gorchani</t>
  </si>
  <si>
    <t>Ghazali Rahim Khan</t>
  </si>
  <si>
    <t>Sardar Athar Hassan Khan Gorchani</t>
  </si>
  <si>
    <t>Khushdil Khan</t>
  </si>
  <si>
    <t>Sajjad Raza</t>
  </si>
  <si>
    <t>Saqibullah Khan Chamkani</t>
  </si>
  <si>
    <t>Rajanpur 3</t>
  </si>
  <si>
    <t>Rajanpur 4</t>
  </si>
  <si>
    <t>Malik Ahmed Yar Hinjra</t>
  </si>
  <si>
    <t>Malik Muhammad Yousaf Hinjra</t>
  </si>
  <si>
    <t>Malik Bilal Ahmad Khar</t>
  </si>
  <si>
    <t>Tariq Ahmad Gurmani</t>
  </si>
  <si>
    <t>Ch. Ehsanul Haq Ahsan Nolatia</t>
  </si>
  <si>
    <t>Malik Ghulam Murtaza Raheem Khar</t>
  </si>
  <si>
    <t>Irshad Ahmad Khan</t>
  </si>
  <si>
    <t>Sardar Nawazish Ali Khan Kalandrani</t>
  </si>
  <si>
    <t>Muhammad Imran Qureshi</t>
  </si>
  <si>
    <t>Nawabzada Mansoor Ahmed Khan</t>
  </si>
  <si>
    <t>Muzaffargarh 6</t>
  </si>
  <si>
    <t>Malik Ahmad Qaswar Karim Langrial</t>
  </si>
  <si>
    <t>Malik Ghulam Abbas Khakhi</t>
  </si>
  <si>
    <t>Multan 12</t>
  </si>
  <si>
    <t>Multan 13</t>
  </si>
  <si>
    <t>Mian Muhammad Shafiq Arain</t>
  </si>
  <si>
    <t>Sardar Hur Bukhari</t>
  </si>
  <si>
    <t>Lahore 16</t>
  </si>
  <si>
    <t>Dr. Saeed Elahi</t>
  </si>
  <si>
    <t>Ramzan Siddique</t>
  </si>
  <si>
    <t>Peshawar 10</t>
  </si>
  <si>
    <t>Peshawar 11</t>
  </si>
  <si>
    <t>Mian Iftikhar Hussain</t>
  </si>
  <si>
    <t>Khaliq ur Rehman</t>
  </si>
  <si>
    <t>Pervaz Khattak</t>
  </si>
  <si>
    <t>Mian Yahya Shah Kaka Khel</t>
  </si>
  <si>
    <t>Liaqat Ali Shabab</t>
  </si>
  <si>
    <t>Aftab Ahmad Khan</t>
  </si>
  <si>
    <t>Maj (R) Baseer Ahmad Khattak</t>
  </si>
  <si>
    <t>Khalil Abass Khan</t>
  </si>
  <si>
    <t>Malik Jawad Kamran Khar</t>
  </si>
  <si>
    <t>Mohammad Arshad Khan</t>
  </si>
  <si>
    <t>Arshad Abdullah</t>
  </si>
  <si>
    <t>Ihsan Ullah Khan</t>
  </si>
  <si>
    <t>Shakeel Bashir Umerzai</t>
  </si>
  <si>
    <t>Sardar Muhammad Aoun Hameed Dogar</t>
  </si>
  <si>
    <t>Muzaffargarh 7</t>
  </si>
  <si>
    <t>Muhammad Amir Iqbal Shah</t>
  </si>
  <si>
    <t>Muhammad Akram Khan Kanjoo</t>
  </si>
  <si>
    <t>Pirzada Mian Muhammad Kamal Bhutta</t>
  </si>
  <si>
    <t>Rana Muhammad Ijaz Noon</t>
  </si>
  <si>
    <t>Mehmood Nawaz Joyia</t>
  </si>
  <si>
    <t>Lodhran 3</t>
  </si>
  <si>
    <t>Syed Muhammad Rafi-ul-Din Bukhari</t>
  </si>
  <si>
    <t>Rana Muhammad Aslam Khan</t>
  </si>
  <si>
    <t>Lodhran 4</t>
  </si>
  <si>
    <t>Rai Safdar Abbas Bhatti</t>
  </si>
  <si>
    <t>Layyah 3</t>
  </si>
  <si>
    <t>Sardar Qaisar Abbas Khan Magassi</t>
  </si>
  <si>
    <t>Syed Muhammad Mukhtar Hussain Shah</t>
  </si>
  <si>
    <t>Abbas Zafar Hiraj</t>
  </si>
  <si>
    <t>Faisal Mumtaz</t>
  </si>
  <si>
    <t>Ghulam Habib Awan</t>
  </si>
  <si>
    <t>Sohail Shaukat Butt</t>
  </si>
  <si>
    <t>Lahore 22</t>
  </si>
  <si>
    <t>Lahore 23</t>
  </si>
  <si>
    <t>Farooq Yousaf Ghurki</t>
  </si>
  <si>
    <t>Chaudhry Muhammad Mansha Sindhu</t>
  </si>
  <si>
    <t>Syed Muhammad Hussnain Shah</t>
  </si>
  <si>
    <t>Amir Hiyat Hiraj</t>
  </si>
  <si>
    <t>Shehzad Khakwani</t>
  </si>
  <si>
    <t>Khanewal 5</t>
  </si>
  <si>
    <t>Rana Babar Hussain</t>
  </si>
  <si>
    <t>Pir Zahoor Hussain Qureshi</t>
  </si>
  <si>
    <t>Khanewal 6</t>
  </si>
  <si>
    <t>Muhammad Jamil Shah</t>
  </si>
  <si>
    <t>Rafat ur Rehman Rehmani</t>
  </si>
  <si>
    <t>Amir Rehman</t>
  </si>
  <si>
    <t>Mukhtiar Ali</t>
  </si>
  <si>
    <t>Awal Sher Khan Yousafzai</t>
  </si>
  <si>
    <t>Sardar Ali</t>
  </si>
  <si>
    <t>Abdul Kareem</t>
  </si>
  <si>
    <t>Sikandar Irfan</t>
  </si>
  <si>
    <t>Maulana Fazal Ali</t>
  </si>
  <si>
    <t>Sarfaz Khan</t>
  </si>
  <si>
    <t>Amir Saeed</t>
  </si>
  <si>
    <t>Swabi 3</t>
  </si>
  <si>
    <t>Swabi 4</t>
  </si>
  <si>
    <t>Swabi 5</t>
  </si>
  <si>
    <t>Swabi 6</t>
  </si>
  <si>
    <t>Kohat 1</t>
  </si>
  <si>
    <t>Amjad Khan Afridi</t>
  </si>
  <si>
    <t>Syed Qalb-e- Hassan</t>
  </si>
  <si>
    <t>Bahawalpur 6</t>
  </si>
  <si>
    <t>Mian Muhammad Kazim Ali Pirzada</t>
  </si>
  <si>
    <t>Syed Irfan Ahmed Gardezi</t>
  </si>
  <si>
    <t>Bahawalpur 7</t>
  </si>
  <si>
    <t>Muhammad Safdar Gill</t>
  </si>
  <si>
    <t>Attiqur Rehman</t>
  </si>
  <si>
    <t>Syed Hussain Ali Shah</t>
  </si>
  <si>
    <t>Mufti Syed Janan</t>
  </si>
  <si>
    <t>Ch. Mumtaz Ahmed Jajja</t>
  </si>
  <si>
    <t>Dr. Muhammad Afzal</t>
  </si>
  <si>
    <t>Bahawalpur 10</t>
  </si>
  <si>
    <t>Muhammad Tariq Amin Hotyana</t>
  </si>
  <si>
    <t>Syed Nazar Mehmood Shah</t>
  </si>
  <si>
    <t>Rana Abdul Rauf</t>
  </si>
  <si>
    <t>Rao Ejaz Ali Khan</t>
  </si>
  <si>
    <t>Asif Manzoor Mohal</t>
  </si>
  <si>
    <t>Mian Zia Ahkmed Matiana</t>
  </si>
  <si>
    <t>Mian Muhammad Ali Laleka</t>
  </si>
  <si>
    <t>Farid Khan Toofan</t>
  </si>
  <si>
    <t>Malik Qasim Khan Khattak</t>
  </si>
  <si>
    <t>Zafar Azam</t>
  </si>
  <si>
    <t>Karak 2</t>
  </si>
  <si>
    <t>Hangu 1</t>
  </si>
  <si>
    <t>Alhaj Mohammad Farid Mufaqir</t>
  </si>
  <si>
    <t>Hangu 2</t>
  </si>
  <si>
    <t>Inayatullah Khan Jadoon</t>
  </si>
  <si>
    <t>Shamroze Khan Jadoon</t>
  </si>
  <si>
    <t>Haji Qalandar Khan Lodhi</t>
  </si>
  <si>
    <t>Dr. Qazi Adnan Bashir</t>
  </si>
  <si>
    <t>Sardar Aurangzeb Khan Nalotha</t>
  </si>
  <si>
    <t>Sardar Muhammad Tatlah</t>
  </si>
  <si>
    <t>Bahawalnagar 6</t>
  </si>
  <si>
    <t>Shaukat Mahmood Basra</t>
  </si>
  <si>
    <t>Abbottabad 3</t>
  </si>
  <si>
    <t>Abbottabad 4</t>
  </si>
  <si>
    <t>Abbottabad 5</t>
  </si>
  <si>
    <t>Haripur 1</t>
  </si>
  <si>
    <t>Raja Faisal Zaman</t>
  </si>
  <si>
    <t>Raja Sheraz Haider Zaman</t>
  </si>
  <si>
    <t>Qazi Muhammad Asad Khan</t>
  </si>
  <si>
    <t>Qazi Ahmed Saeed</t>
  </si>
  <si>
    <t>Makhdoom Syed Muhammad Masood Alam</t>
  </si>
  <si>
    <t>Col.(Rtd) Naveed Iqbal Sajid</t>
  </si>
  <si>
    <t>Mahmood Ahmed</t>
  </si>
  <si>
    <t>Muhammad Afzal Karim Baitu</t>
  </si>
  <si>
    <t>Malik Nosher Khan Lungrial</t>
  </si>
  <si>
    <t>Khalid Mehmood Choohan</t>
  </si>
  <si>
    <t>Tahir Iqbal Chaudhry</t>
  </si>
  <si>
    <t>Nafeesa Rasheed</t>
  </si>
  <si>
    <t>Vehari 5</t>
  </si>
  <si>
    <t>Vehari 6</t>
  </si>
  <si>
    <t>Muahmmad Naeem Akhar Khan</t>
  </si>
  <si>
    <t>Muhammad Afzal Khan Khichi</t>
  </si>
  <si>
    <t>Vehari 7</t>
  </si>
  <si>
    <t>Asif Saeed Manais</t>
  </si>
  <si>
    <t>Ghuzanfar Abbas Ghallu</t>
  </si>
  <si>
    <t>Sardar Muhammad Khan Khichi</t>
  </si>
  <si>
    <t>Abdul Raouf</t>
  </si>
  <si>
    <t>Rahimyar Khan 9</t>
  </si>
  <si>
    <t>Javed Hassan Gujjar</t>
  </si>
  <si>
    <t>Ch. Naveed Akhtar</t>
  </si>
  <si>
    <t>Sardar Fatah Muhammad Khan Buzdar</t>
  </si>
  <si>
    <t>Khawja Muhammad Nizam-ul-Mehmood</t>
  </si>
  <si>
    <t>Dr. Azhar Mahmood Chaudhary</t>
  </si>
  <si>
    <t>Syed Raza Ali Gillani</t>
  </si>
  <si>
    <t>Mian Manzur Ahmad Khan Wattoo</t>
  </si>
  <si>
    <t>Robina Shaheen Wattoo</t>
  </si>
  <si>
    <t>Ch. Iftikhar Hussain Chachar</t>
  </si>
  <si>
    <t>Muhammad Amjad Farooq Khan Khosa</t>
  </si>
  <si>
    <t>Sardar Javaid Akhtar Khan Lund</t>
  </si>
  <si>
    <t>Dera Ghazi Khan 4</t>
  </si>
  <si>
    <t>Dera Ghazi Khan 5</t>
  </si>
  <si>
    <t>Dera Ghazi Khan 6</t>
  </si>
  <si>
    <t>Maulvi Obedullah</t>
  </si>
  <si>
    <t>Molana Dildar Ahmad</t>
  </si>
  <si>
    <t>Mehmood Alam</t>
  </si>
  <si>
    <t>Maulana Asmat Ullah</t>
  </si>
  <si>
    <t>Abdul Sattar Khan</t>
  </si>
  <si>
    <t>Ahmad Shah</t>
  </si>
  <si>
    <t>Kohistan 2</t>
  </si>
  <si>
    <t>Kohistan 3</t>
  </si>
  <si>
    <t>DI Khan 1</t>
  </si>
  <si>
    <t>Khalifa Abdul Qayyum</t>
  </si>
  <si>
    <t>Hafizullah Khan Alizai</t>
  </si>
  <si>
    <t>Ashfaq Ahmed Khalil</t>
  </si>
  <si>
    <t>Kiramat Ullah Khan</t>
  </si>
  <si>
    <t>Azhad Ullah</t>
  </si>
  <si>
    <t>Malik Tamash Khan</t>
  </si>
  <si>
    <t>Arbab Akbar Hayat</t>
  </si>
  <si>
    <t>Arbab Mohammad Ayyub Jan</t>
  </si>
  <si>
    <t>Iftikhar Ahmad Khan Jagra</t>
  </si>
  <si>
    <t>Bannu 1</t>
  </si>
  <si>
    <t>Ziyad Akram Durrani</t>
  </si>
  <si>
    <t>Hamid Khan</t>
  </si>
  <si>
    <t>Khalid Waqar Chamkani</t>
  </si>
  <si>
    <t>Peshawar 7</t>
  </si>
  <si>
    <t>Peshawar 8</t>
  </si>
  <si>
    <t>Peshawar 9</t>
  </si>
  <si>
    <t>Al-Haj Sana Ullah Khan Miankhel</t>
  </si>
  <si>
    <t>Maulana Lutuf-u-Rehman</t>
  </si>
  <si>
    <t>Israr Ullah Khan Gandapur</t>
  </si>
  <si>
    <t>Makhdumzada Syed Murid Kazim Shah</t>
  </si>
  <si>
    <t>Ekhtesham Javed Akbar Khan</t>
  </si>
  <si>
    <t>DI Khan 2</t>
  </si>
  <si>
    <t>DI Khan 3</t>
  </si>
  <si>
    <t>DI Khan 4</t>
  </si>
  <si>
    <t>DI Khan 5</t>
  </si>
  <si>
    <t>Tank</t>
  </si>
  <si>
    <t>Haji Sher Azam Khan Wazir</t>
  </si>
  <si>
    <t>Hamid Shah</t>
  </si>
  <si>
    <t>Akram Khan Durani</t>
  </si>
  <si>
    <t>Asad Yar Khan</t>
  </si>
  <si>
    <t>Bannu 2</t>
  </si>
  <si>
    <t>Bannu 3</t>
  </si>
  <si>
    <t>Bannu 4</t>
  </si>
  <si>
    <t>Lakki Marwat 1</t>
  </si>
  <si>
    <t>Anwar Saifullah Khan</t>
  </si>
  <si>
    <t>Zafrullah Khan</t>
  </si>
  <si>
    <t>Pervaiz Ahmad Khan</t>
  </si>
  <si>
    <t>Qurban Ali Khan</t>
  </si>
  <si>
    <t>Nowshera 3</t>
  </si>
  <si>
    <t>Nowshera 4</t>
  </si>
  <si>
    <t>Nowshera 5</t>
  </si>
  <si>
    <t>Fazle Shakoor Khan</t>
  </si>
  <si>
    <t>Anwar Kamal Khan</t>
  </si>
  <si>
    <t>Buner 1</t>
  </si>
  <si>
    <t>Lakki Marwat 2</t>
  </si>
  <si>
    <t>Sardar Hussain</t>
  </si>
  <si>
    <t>Jamshed Khan</t>
  </si>
  <si>
    <t>Alam Zeb Umerzai</t>
  </si>
  <si>
    <t>Muhammad Taimoor Khan</t>
  </si>
  <si>
    <t>Sikandar Hayat Khan Sherpao</t>
  </si>
  <si>
    <t>Syed Masoom Shah</t>
  </si>
  <si>
    <t>Muhammad Ali Khan</t>
  </si>
  <si>
    <t>Maqsood Akhtar</t>
  </si>
  <si>
    <t>Muzaffargarh 8</t>
  </si>
  <si>
    <t>Muzaffargarh 9</t>
  </si>
  <si>
    <t>Shehzad Rasool Khan</t>
  </si>
  <si>
    <t>Afzaal Mustafa Shah</t>
  </si>
  <si>
    <t>Muzaffargarh 10</t>
  </si>
  <si>
    <t>Sardar Aamir Talal Gopang</t>
  </si>
  <si>
    <t>Makhdoom Muhammad Raza Hussain Bukhari</t>
  </si>
  <si>
    <t>Muzaffargarh 11</t>
  </si>
  <si>
    <t>Ahmad Ali Aulakh</t>
  </si>
  <si>
    <t>Choudhary Muhammad Athar Maqbool</t>
  </si>
  <si>
    <t>Gul Nawaz Khan</t>
  </si>
  <si>
    <t>Moulana Taj-ul-Amin Jabal</t>
  </si>
  <si>
    <t>Ghulam Mohammad</t>
  </si>
  <si>
    <t>Sardar Shahab-ub-Din Khan</t>
  </si>
  <si>
    <t>Mehr Ijaz Ahmad Achlana</t>
  </si>
  <si>
    <t>Malik Noor Nabi Jakhar</t>
  </si>
  <si>
    <t>Hussain Jahanian Gardezi</t>
  </si>
  <si>
    <t>Nishat Ahmed Khan Daha</t>
  </si>
  <si>
    <t>Imran Perviaz Dhool</t>
  </si>
  <si>
    <t>Muhammad Yar Hiraj</t>
  </si>
  <si>
    <t>Iftikhar Ali Khitran Alias Babar Khan</t>
  </si>
  <si>
    <t>Razia Begum</t>
  </si>
  <si>
    <t>Layyah 5</t>
  </si>
  <si>
    <t>Makhdoom Syed Iftikhar Hussain Gillani</t>
  </si>
  <si>
    <t>Hassan Askri Sheikh</t>
  </si>
  <si>
    <t>Sahibzada Muhammad Gazain Abbasi</t>
  </si>
  <si>
    <t>Javed Iqbal Tarkai</t>
  </si>
  <si>
    <t>Muhammad Shah Zubair</t>
  </si>
  <si>
    <t>Upper Dir 3</t>
  </si>
  <si>
    <t>Lower Dir 1</t>
  </si>
  <si>
    <t>Mehmood Zaib Khan</t>
  </si>
  <si>
    <t>Mohamad Azam Khan</t>
  </si>
  <si>
    <t>Haji Hidayat Ullah Khan</t>
  </si>
  <si>
    <t>Rehmatullah Khan</t>
  </si>
  <si>
    <t>Mohammad Zamin Kha</t>
  </si>
  <si>
    <t>Naeem Jan</t>
  </si>
  <si>
    <t>Dr. Zakirullah Khan</t>
  </si>
  <si>
    <t>Mohammad Ishaq</t>
  </si>
  <si>
    <t>Syed Muhammad Ali Shah Bacha</t>
  </si>
  <si>
    <t>Shehbaz Gul</t>
  </si>
  <si>
    <t>Dr. Iqbal Din</t>
  </si>
  <si>
    <t>Shad Mohammad Khan</t>
  </si>
  <si>
    <t>Kohat 2</t>
  </si>
  <si>
    <t>Kohat 3</t>
  </si>
  <si>
    <t>Karak 1</t>
  </si>
  <si>
    <t>Mian Nisar Gul Kaka Khel</t>
  </si>
  <si>
    <t>Abdul Karim Soomro</t>
  </si>
  <si>
    <t>Sayed Muhammad Kamil Shah</t>
  </si>
  <si>
    <t>Hyderabad 11</t>
  </si>
  <si>
    <t>Hyderabad 12</t>
  </si>
  <si>
    <t>Nek Amal Khan</t>
  </si>
  <si>
    <t>MPA 1</t>
  </si>
  <si>
    <t>Lower Dir 2</t>
  </si>
  <si>
    <t>Lower Dir 3</t>
  </si>
  <si>
    <t>Lower Dir 4</t>
  </si>
  <si>
    <t>Muhammad Humayun Khan</t>
  </si>
  <si>
    <t>Ghani Muhammad Khan</t>
  </si>
  <si>
    <t>MPA 2</t>
  </si>
  <si>
    <t>Sukkor 1</t>
  </si>
  <si>
    <t>Dr. Nasrullah</t>
  </si>
  <si>
    <t>Sukkor 2</t>
  </si>
  <si>
    <t>Anwar Ahmad Khan Mahar</t>
  </si>
  <si>
    <t>Abdul Ghani</t>
  </si>
  <si>
    <t>Syed Javed Hussain Shah</t>
  </si>
  <si>
    <t>Ghulam Shah Mardan</t>
  </si>
  <si>
    <t>Jam Mehtab Hussain Dahar</t>
  </si>
  <si>
    <t>Ahmed Yar Khan Shar Balouch</t>
  </si>
  <si>
    <t>Sukkor 4</t>
  </si>
  <si>
    <t>Sukkor 3</t>
  </si>
  <si>
    <t>Jam Ikramullah Khan Dharejo</t>
  </si>
  <si>
    <t>Ali Nawaz Khan Mahar</t>
  </si>
  <si>
    <t>Ghotki 3</t>
  </si>
  <si>
    <t>Ijaz Zar Khan Jadoon</t>
  </si>
  <si>
    <t>Muhammad Javed Abbasi</t>
  </si>
  <si>
    <t>Sardar Muhammad Idrees</t>
  </si>
  <si>
    <t>Raheem Bux Khan</t>
  </si>
  <si>
    <t>Mir Babar Ali Lund</t>
  </si>
  <si>
    <t>Agha Siraj Khan Durani</t>
  </si>
  <si>
    <t>Zulfiqar Ali Kamario</t>
  </si>
  <si>
    <t>Arshad Ayub Khan</t>
  </si>
  <si>
    <t>Gohar Nawaz Khan</t>
  </si>
  <si>
    <t>Zulfiqar Ahmad</t>
  </si>
  <si>
    <t>Syed M.Sabir Shah</t>
  </si>
  <si>
    <t>Faisal Zaman</t>
  </si>
  <si>
    <t>Haripur 2</t>
  </si>
  <si>
    <t>Haripur 3</t>
  </si>
  <si>
    <t>Haripur 4</t>
  </si>
  <si>
    <t>Muhammad Shuja Khan</t>
  </si>
  <si>
    <t>Sardar Zahoor Ahmed</t>
  </si>
  <si>
    <t>Mian Shafi Muhammad</t>
  </si>
  <si>
    <t>Qamar-ud- Din Khan</t>
  </si>
  <si>
    <t>Mian Muhammad Aslam</t>
  </si>
  <si>
    <t>Shahid Habib</t>
  </si>
  <si>
    <t>Muhammad Ejaz Shafi</t>
  </si>
  <si>
    <t>Muhammad Sohail Wahid</t>
  </si>
  <si>
    <t>Makhdoom Muhammad Irtaza</t>
  </si>
  <si>
    <t>Makhdoom Musharraf Hussain</t>
  </si>
  <si>
    <t>Rahimyar Khan 7</t>
  </si>
  <si>
    <t>Rahimyar Khan 8</t>
  </si>
  <si>
    <t>Makhdoom Syed Ahmad Mehmood</t>
  </si>
  <si>
    <t>Makhdoom Muhammad Adrees Hashmi</t>
  </si>
  <si>
    <t>Javid Akbar Dhilloon</t>
  </si>
  <si>
    <t>Sayed Hassan Ali Shah</t>
  </si>
  <si>
    <t>Dr. Ahmed Ali Shah</t>
  </si>
  <si>
    <t>Sayed Manzoor Hussain Shah</t>
  </si>
  <si>
    <t>Rahimyar Khan 10</t>
  </si>
  <si>
    <t>Rahimyar Khan 11</t>
  </si>
  <si>
    <t>Ch. Muhammad Shafique</t>
  </si>
  <si>
    <t>Shaukat Dawood</t>
  </si>
  <si>
    <t>Vehari 10</t>
  </si>
  <si>
    <t>Rahimyar Khan 12</t>
  </si>
  <si>
    <t>Rais Ibraheem Khalil Ahmad</t>
  </si>
  <si>
    <t>Sardar Arsalan Haider Khan</t>
  </si>
  <si>
    <t>Rahimyar Khan 13</t>
  </si>
  <si>
    <t>Aurangzeb Khan</t>
  </si>
  <si>
    <t>Zubair Khan</t>
  </si>
  <si>
    <t>Battagram 2</t>
  </si>
  <si>
    <t>Kohistan 1</t>
  </si>
  <si>
    <t>Qurban Ali</t>
  </si>
  <si>
    <t>Naushero Feroze 3</t>
  </si>
  <si>
    <t>Naushero Feroze 4</t>
  </si>
  <si>
    <t>Naushero Feroze 5</t>
  </si>
  <si>
    <t>Tariq Masood Arain</t>
  </si>
  <si>
    <t>Abdul Rasheed (Rasheed Bhiya)</t>
  </si>
  <si>
    <t>Ahmed Ali Khan Jalbani</t>
  </si>
  <si>
    <t>Ali Nawaz Brohi</t>
  </si>
  <si>
    <t>Nawabshah 3</t>
  </si>
  <si>
    <t>Syed Faseeh Ahmed</t>
  </si>
  <si>
    <t>Mumtaz Ali Jamali</t>
  </si>
  <si>
    <t>Ghulam Qadir Chandio</t>
  </si>
  <si>
    <t>Masroor Ahmed Khan Jatoi</t>
  </si>
  <si>
    <t>Dadu 4</t>
  </si>
  <si>
    <t>Dadu 5</t>
  </si>
  <si>
    <t>Dadu 6</t>
  </si>
  <si>
    <t>Dadu 7</t>
  </si>
  <si>
    <t>Rana Abdul Sattar</t>
  </si>
  <si>
    <t>Abid Hussain Rind</t>
  </si>
  <si>
    <t>Qazi Shams Din</t>
  </si>
  <si>
    <t>Ali Hassan Hingorjo</t>
  </si>
  <si>
    <t>Jam Madad Ali Khan</t>
  </si>
  <si>
    <t>Suhrab Khan Mari</t>
  </si>
  <si>
    <t>Sanghar 5</t>
  </si>
  <si>
    <t>Sanghar 4</t>
  </si>
  <si>
    <t>Fida Hussain Dero</t>
  </si>
  <si>
    <t>Liaquat Ali</t>
  </si>
  <si>
    <t>Abdul Hafeez Unar</t>
  </si>
  <si>
    <t>Sardar Jam Tamachi Unar</t>
  </si>
  <si>
    <t>Dr. Bahadur Khan Dahri</t>
  </si>
  <si>
    <t>Syed Qaim Ali Shah</t>
  </si>
  <si>
    <t>Zafar Iqbal Bilal</t>
  </si>
  <si>
    <t>Nawabshah 5</t>
  </si>
  <si>
    <t>Nawabshah 4</t>
  </si>
  <si>
    <t>Pir Syed Muhammad Bachal Shah</t>
  </si>
  <si>
    <t>Shafqat Ali Mahessar</t>
  </si>
  <si>
    <t>Syed Sadaruddin Shah Rashidi</t>
  </si>
  <si>
    <t>Pir Syed Ahmed Raza Shah Jeelani</t>
  </si>
  <si>
    <t>Pir Syed Fayyaz</t>
  </si>
  <si>
    <t>Naeem Ahmed Kharal</t>
  </si>
  <si>
    <t>Imtiaz Ahmed Shaikh</t>
  </si>
  <si>
    <t>Khairpur 4</t>
  </si>
  <si>
    <t>Khairpur 5</t>
  </si>
  <si>
    <t>Khairpur 6</t>
  </si>
  <si>
    <t>Larkana 1</t>
  </si>
  <si>
    <t>Munawar Khan</t>
  </si>
  <si>
    <t>Muhammad Ayaz Soomro</t>
  </si>
  <si>
    <t>Amir Bux Bhutto</t>
  </si>
  <si>
    <t>Qaiser Wali Khan</t>
  </si>
  <si>
    <t>Buner 2</t>
  </si>
  <si>
    <t>Buner 3</t>
  </si>
  <si>
    <t>Lakki Marwat 3</t>
  </si>
  <si>
    <t>Said Rahim</t>
  </si>
  <si>
    <t>Shah Bakht Rawan</t>
  </si>
  <si>
    <t>Wajid Ali Khan</t>
  </si>
  <si>
    <t>Riaz Ahmad</t>
  </si>
  <si>
    <t>Swat 3</t>
  </si>
  <si>
    <t>Waqar Ahmad Khan</t>
  </si>
  <si>
    <t>Maulana Syed Irfanullah</t>
  </si>
  <si>
    <t>Charsadda 3</t>
  </si>
  <si>
    <t>Charsadda 4</t>
  </si>
  <si>
    <t>Charsadda 5</t>
  </si>
  <si>
    <t>Charsadda 6</t>
  </si>
  <si>
    <t>Ameer Haider Khan</t>
  </si>
  <si>
    <t>Arshad Ahmad Khan</t>
  </si>
  <si>
    <t>Ahmad Khan Bhadar</t>
  </si>
  <si>
    <t>Muzam Khan</t>
  </si>
  <si>
    <t>Ghani Daad Khan</t>
  </si>
  <si>
    <t>Maulana Israrul Haq Haqqani</t>
  </si>
  <si>
    <t>Sher Afghan Khan</t>
  </si>
  <si>
    <t>Haji Kishwar Khan</t>
  </si>
  <si>
    <t>Rahim Dad Khan</t>
  </si>
  <si>
    <t>Shahid Khan</t>
  </si>
  <si>
    <t>Hafiz Akhtar Ali</t>
  </si>
  <si>
    <t>Gohar Ali Shah</t>
  </si>
  <si>
    <t>Abdul Akbar Khan</t>
  </si>
  <si>
    <t>Ahmed Ali</t>
  </si>
  <si>
    <t>Suhail Yousuf Khan</t>
  </si>
  <si>
    <t>Abdul Jabbar Khan</t>
  </si>
  <si>
    <t>Askari Taqvi</t>
  </si>
  <si>
    <t>Saleem Zia</t>
  </si>
  <si>
    <t>Mohammad Jehanger</t>
  </si>
  <si>
    <t>Upper Dir 1</t>
  </si>
  <si>
    <t>Upper Dir 2</t>
  </si>
  <si>
    <t>Layyah 4</t>
  </si>
  <si>
    <t>Mardan 4</t>
  </si>
  <si>
    <t>Mardan 5</t>
  </si>
  <si>
    <t>Mardan 6</t>
  </si>
  <si>
    <t>Mardan 7</t>
  </si>
  <si>
    <t>Mardan 8</t>
  </si>
  <si>
    <t>Muhammad Zarshid</t>
  </si>
  <si>
    <t>Dr. Muhammad Saleem</t>
  </si>
  <si>
    <t>Muhammad Ali</t>
  </si>
  <si>
    <t>Hayat Khan</t>
  </si>
  <si>
    <t>Hyderabad 4</t>
  </si>
  <si>
    <t>Hyderabad 5</t>
  </si>
  <si>
    <t>Syed Ali Nawaz Shah Rizvi</t>
  </si>
  <si>
    <t>Mir Muhammad Ghulam</t>
  </si>
  <si>
    <t>Hyderabad 6</t>
  </si>
  <si>
    <t>Hyderabad 7</t>
  </si>
  <si>
    <t>Hyderabad 8</t>
  </si>
  <si>
    <t>Hyderabad 9</t>
  </si>
  <si>
    <t>Imdad Ali</t>
  </si>
  <si>
    <t>Dr. Irfan Gul Magsi</t>
  </si>
  <si>
    <t>Hyderabad 10</t>
  </si>
  <si>
    <t>Chitral 2</t>
  </si>
  <si>
    <t>Zubair Ahmed Khan</t>
  </si>
  <si>
    <t>Hyderabad 3</t>
  </si>
  <si>
    <t>Mohabbat Khan Niazi</t>
  </si>
  <si>
    <t>Choudry Faisal Zulfiqar Ali</t>
  </si>
  <si>
    <t>Sardar Muhammad Riaz Khan</t>
  </si>
  <si>
    <t>Sardar Mushtaq Ahmed</t>
  </si>
  <si>
    <t>Pir Amjad Hussain Shah Jeelani</t>
  </si>
  <si>
    <t>Mir Sher Muhammad Talpur</t>
  </si>
  <si>
    <t>Muhammad Abdul Rauf Siddiqui</t>
  </si>
  <si>
    <t>Irfanullah Khan Marwat</t>
  </si>
  <si>
    <t>Muhammad Raza Haroon</t>
  </si>
  <si>
    <t>Muhammad Mushaffay Ahmed</t>
  </si>
  <si>
    <t>Syed Sardar Ahmed</t>
  </si>
  <si>
    <t>Farid-ul-Hassan Abbasi</t>
  </si>
  <si>
    <t>Dr. Sagheer Ahmed</t>
  </si>
  <si>
    <t>Peer Abdul Rasheed</t>
  </si>
  <si>
    <t>Muhammad Muzammil Qureshi</t>
  </si>
  <si>
    <t>Qazi Iftikhar Ahmed Qureshi</t>
  </si>
  <si>
    <t>Dr. Nadeem Maqbool</t>
  </si>
  <si>
    <t>Ali Akber</t>
  </si>
  <si>
    <t>Badin 1</t>
  </si>
  <si>
    <t>Mir Muhammad Hassan Khan Talpur</t>
  </si>
  <si>
    <t>Muhammad Halepoto</t>
  </si>
  <si>
    <t>Bashir Ahmed Khan</t>
  </si>
  <si>
    <t>Abdul Razzaque</t>
  </si>
  <si>
    <t>Badin 2</t>
  </si>
  <si>
    <t>Dr. Sikandar Ali Mandhro</t>
  </si>
  <si>
    <t>Haji Sain Bux Jamali</t>
  </si>
  <si>
    <t>Badin 3</t>
  </si>
  <si>
    <t>Badin 4</t>
  </si>
  <si>
    <t>Jam Saifullah Khan Dharejo</t>
  </si>
  <si>
    <t>Sardar Haji Khan Chachar</t>
  </si>
  <si>
    <t>Wali Mohammad Rahimoon</t>
  </si>
  <si>
    <t>Arbab Zulfiqar Ali</t>
  </si>
  <si>
    <t>Pesso Mall Akrani</t>
  </si>
  <si>
    <t>Sharjeel Inam Memon</t>
  </si>
  <si>
    <t>Abdul Razak Rahimoon</t>
  </si>
  <si>
    <t>Dost Muhammad Rahimoon</t>
  </si>
  <si>
    <t>Sardar Ahmed Ali Khan Pitafi</t>
  </si>
  <si>
    <t>Sardar Nadir Akmal Khan Leghari</t>
  </si>
  <si>
    <t>Mirpurkhas 2</t>
  </si>
  <si>
    <t>Shikarpur 1</t>
  </si>
  <si>
    <t>Ghotki 4</t>
  </si>
  <si>
    <t>Shikarpur 2</t>
  </si>
  <si>
    <t>Muhammad Shaharyar Khan Mahar</t>
  </si>
  <si>
    <t>Kamran Mahar</t>
  </si>
  <si>
    <t>Agha Taimoor Khan</t>
  </si>
  <si>
    <t>Maqbool Ahmed Shaikh</t>
  </si>
  <si>
    <t>Abid Hussain Jatoi</t>
  </si>
  <si>
    <t>Agha Arslan Khan</t>
  </si>
  <si>
    <t>Shikarpur 3</t>
  </si>
  <si>
    <t>Shikarpur 4</t>
  </si>
  <si>
    <t>Ghulam Muhammad Shahliani</t>
  </si>
  <si>
    <t>Sardar Manzoor Ali Khan</t>
  </si>
  <si>
    <t>Syed Ahmad Hussain Shah</t>
  </si>
  <si>
    <t>Syed Mazhar Ali Qasim Shah</t>
  </si>
  <si>
    <t>Mufti Khafiat Ullah</t>
  </si>
  <si>
    <t>Shahzada Muhammad Gushtasp Khan</t>
  </si>
  <si>
    <t>Waji-Uz-Zaman Khan</t>
  </si>
  <si>
    <t>Moulana Nasir Mehmood</t>
  </si>
  <si>
    <t>Al Haj Habib ur Rehman Tanoli</t>
  </si>
  <si>
    <t>Muhammad Farooq Khan</t>
  </si>
  <si>
    <t>Namroz Khan</t>
  </si>
  <si>
    <t>Zareen Gul Khan</t>
  </si>
  <si>
    <t>Mansehra 3</t>
  </si>
  <si>
    <t>Mansehra 4</t>
  </si>
  <si>
    <t>Mansehra 5</t>
  </si>
  <si>
    <t>Mansehra 6</t>
  </si>
  <si>
    <t>Battagram 1</t>
  </si>
  <si>
    <t>Sadaqat Ali Jatoi</t>
  </si>
  <si>
    <t>Ali Ghulam</t>
  </si>
  <si>
    <t>Choudhary Abid Farooq</t>
  </si>
  <si>
    <t>Dr. Abdul Sattar Rajper</t>
  </si>
  <si>
    <t>Dadu 2</t>
  </si>
  <si>
    <t>Dadu 3</t>
  </si>
  <si>
    <t>Shah Hussain Khan</t>
  </si>
  <si>
    <t>Abdul Sattar Abbasi</t>
  </si>
  <si>
    <t>Mahboob Ali Khan Bijarani</t>
  </si>
  <si>
    <t>Asghar Ali Khan Bijarani</t>
  </si>
  <si>
    <t>Sardar Mir Ghulam Abid Khan Sundrani</t>
  </si>
  <si>
    <t>Raja Ghous Bux Khan</t>
  </si>
  <si>
    <t>Mir Ghalib Hussain Khan Domki</t>
  </si>
  <si>
    <t>Munir Hussain</t>
  </si>
  <si>
    <t>Jacobabad 4</t>
  </si>
  <si>
    <t>Jacobabad 6</t>
  </si>
  <si>
    <t>Jacobabad 5</t>
  </si>
  <si>
    <t>Abdul Haque</t>
  </si>
  <si>
    <t>Fayaz Ahmed Butt</t>
  </si>
  <si>
    <t>Ameer Bux Junejo</t>
  </si>
  <si>
    <t>Saleem-ur-rehman</t>
  </si>
  <si>
    <t>Qazi Fazal Ullah</t>
  </si>
  <si>
    <t>Muhammad Ishaq</t>
  </si>
  <si>
    <t>Javed Iqbal</t>
  </si>
  <si>
    <t>Haji Abdul Jalil Jan</t>
  </si>
  <si>
    <t>SaifUllah</t>
  </si>
  <si>
    <t>Abdullah Jan</t>
  </si>
  <si>
    <t>Aurangzeb</t>
  </si>
  <si>
    <t>Jawad Aziz</t>
  </si>
  <si>
    <t>Awami Himayat Tehreek Pakistan</t>
  </si>
  <si>
    <t>Kakagi Muhammad Zahoor</t>
  </si>
  <si>
    <t>PPP (Shaheed Bhutto)</t>
  </si>
  <si>
    <t>Fakhri Alam Khan Paracha</t>
  </si>
  <si>
    <t>Ashoni Kumar</t>
  </si>
  <si>
    <t>Maulana Rehmat Ullah</t>
  </si>
  <si>
    <t>Asif Ullah Qasmi</t>
  </si>
  <si>
    <t>Syed Zahoor Shah</t>
  </si>
  <si>
    <t>Malik Najab Gul Khalil</t>
  </si>
  <si>
    <t>Sanghar 6</t>
  </si>
  <si>
    <t>Sassui Palijo</t>
  </si>
  <si>
    <t>Syed Ameer Hyder Shah Sheerazi</t>
  </si>
  <si>
    <t>Shah Hussain Shah Sheerazi</t>
  </si>
  <si>
    <t>Syed Masood Mustafa Shah</t>
  </si>
  <si>
    <t>Muhammad Ali Malkani</t>
  </si>
  <si>
    <t>Ghulam Qadir Malkani</t>
  </si>
  <si>
    <t>Haji Mohammad Usman Jalbani</t>
  </si>
  <si>
    <t>Syed Karim Dino Shah Sheerazi</t>
  </si>
  <si>
    <t>Thatta 3</t>
  </si>
  <si>
    <t>Thatta 4</t>
  </si>
  <si>
    <t>Thatta 5</t>
  </si>
  <si>
    <t>Akhtar Hussain Jadoon</t>
  </si>
  <si>
    <t>Muhammad Rafique Banbhan</t>
  </si>
  <si>
    <t>Zahid Ali</t>
  </si>
  <si>
    <t>Manzoor Hussain Wassan</t>
  </si>
  <si>
    <t>Liaquat Ali Khan</t>
  </si>
  <si>
    <t>Abdul Haseeb</t>
  </si>
  <si>
    <t>Shabbir Qureshi</t>
  </si>
  <si>
    <t>Ameer Nawab</t>
  </si>
  <si>
    <t>Sallahudin</t>
  </si>
  <si>
    <t>Ghulam Sarwar Khan Siyal</t>
  </si>
  <si>
    <t>Altaf Hussain Uner</t>
  </si>
  <si>
    <t>Nisar Ahmed Khuhro</t>
  </si>
  <si>
    <t>Javed Ali Mithani</t>
  </si>
  <si>
    <t>Larkana 3</t>
  </si>
  <si>
    <t>Muhammad Adil Khan</t>
  </si>
  <si>
    <t>Baboo Abdul Khalique Mirza</t>
  </si>
  <si>
    <t>Haji Munawar Ali Abbasi</t>
  </si>
  <si>
    <t>Syed Rafay Akber Rashdi</t>
  </si>
  <si>
    <t>Ghulam Mujadid Isran</t>
  </si>
  <si>
    <t>Nawabzada Sardar Khan Chandio</t>
  </si>
  <si>
    <t>Nawabzada Mir Nadir Ali Khan Magsi</t>
  </si>
  <si>
    <t>Meer Abdul Waheed Brohi</t>
  </si>
  <si>
    <t>Aziz Ahmed Jatoi</t>
  </si>
  <si>
    <t>Abdul Ghaffar Brohi</t>
  </si>
  <si>
    <t>Najamuddin Abro</t>
  </si>
  <si>
    <t>Burhan Khan Chandio</t>
  </si>
  <si>
    <t>Mohammad Ayub Khan</t>
  </si>
  <si>
    <t>Mohammad Anwar Zaman</t>
  </si>
  <si>
    <t>Swat 4</t>
  </si>
  <si>
    <t>Swat 5</t>
  </si>
  <si>
    <t>Swat 6</t>
  </si>
  <si>
    <t>Jafer Shah</t>
  </si>
  <si>
    <t>Ameer Muqam</t>
  </si>
  <si>
    <t>Dr. Haider Ali</t>
  </si>
  <si>
    <t>Qamus Khan</t>
  </si>
  <si>
    <t>Swat 7</t>
  </si>
  <si>
    <t>Shangla 1</t>
  </si>
  <si>
    <t>Muhammad Yar</t>
  </si>
  <si>
    <t>Fazalullah</t>
  </si>
  <si>
    <t>Anwar Ali</t>
  </si>
  <si>
    <t>Shangla 2</t>
  </si>
  <si>
    <t>Chitral 1</t>
  </si>
  <si>
    <t>Saleem Khan</t>
  </si>
  <si>
    <t>Moulana Abdur Rehman</t>
  </si>
  <si>
    <t>Atif Mushtaq Balouch</t>
  </si>
  <si>
    <t>Imam-Ud-din Shahzad</t>
  </si>
  <si>
    <t>Muhammad Tahir Khan</t>
  </si>
  <si>
    <t>Dr.Syed Muhammad Ali Shah</t>
  </si>
  <si>
    <t>Ali Asghar</t>
  </si>
  <si>
    <t>Larkana 2</t>
  </si>
  <si>
    <t>Larkana 4</t>
  </si>
  <si>
    <t>Larkana 5</t>
  </si>
  <si>
    <t>Larkana 6</t>
  </si>
  <si>
    <t>Larkana 7</t>
  </si>
  <si>
    <t>Larkana 8</t>
  </si>
  <si>
    <t>Hyderabad 1</t>
  </si>
  <si>
    <t>Makhdoom Jameel-uz-Zaman</t>
  </si>
  <si>
    <t>Syed Shah Muhammad Shah</t>
  </si>
  <si>
    <t>Muhammad Akram</t>
  </si>
  <si>
    <t>A.B.Pasha</t>
  </si>
  <si>
    <t>Syed Wasim Hussain</t>
  </si>
  <si>
    <t>Syed Fayyaz Ali Shah</t>
  </si>
  <si>
    <t>Hyderabad 2</t>
  </si>
  <si>
    <t>Zahid Ali Bhurgari</t>
  </si>
  <si>
    <t>Aziz Ahmed Soomro</t>
  </si>
  <si>
    <t>Azmat Ali Khan Bangash</t>
  </si>
  <si>
    <t>Moqueem Alam</t>
  </si>
  <si>
    <t>Syed Najmi Alam</t>
  </si>
  <si>
    <t>Ghulam Mustafa Sumsam Qureshi</t>
  </si>
  <si>
    <t>Barrister Sulman Hameed Afridi SQK</t>
  </si>
  <si>
    <t>Maulana Nusrat Amin Afridi Adam Khel</t>
  </si>
  <si>
    <t>Qazi Muhammad Azhar</t>
  </si>
  <si>
    <t>Qari Syed Abdul Rahim Shah</t>
  </si>
  <si>
    <t>Raja Khan</t>
  </si>
  <si>
    <t>Sakandar Azam</t>
  </si>
  <si>
    <t>Lt Col. Abdul Ghaffar Javid</t>
  </si>
  <si>
    <t>Umar Ayub Khan</t>
  </si>
  <si>
    <t>Syed Waqar Hussain Shah</t>
  </si>
  <si>
    <t>Dr Riaz Baig</t>
  </si>
  <si>
    <t>Ghayas-ud-din Khan</t>
  </si>
  <si>
    <t>Naveed Akhter Khan</t>
  </si>
  <si>
    <t>Nishat Muhammad Zia Qadri</t>
  </si>
  <si>
    <t>Ahmed Waseem Alvi</t>
  </si>
  <si>
    <t>Waseem Ahmed</t>
  </si>
  <si>
    <t>Zahid Muhammad</t>
  </si>
  <si>
    <t>Syed Khalid Ahmed</t>
  </si>
  <si>
    <t>Siraj Ahmed</t>
  </si>
  <si>
    <t>Shaikh Mohammad Afzal</t>
  </si>
  <si>
    <t>Dr. Shakeel Ahmed</t>
  </si>
  <si>
    <t>Muhammad Alim ur Rehman</t>
  </si>
  <si>
    <t>Ghulam Mustafa Memon</t>
  </si>
  <si>
    <t>Muhammad Moin Amir Pirzada</t>
  </si>
  <si>
    <t>Syed Ghous Bux Shah</t>
  </si>
  <si>
    <t>Syed Faisal Ali Sabzwari</t>
  </si>
  <si>
    <t>Abdul Hakeem Baloch</t>
  </si>
  <si>
    <t>Nisar Ahmed Panhwar</t>
  </si>
  <si>
    <t>Muhammad Nawaz Chandio</t>
  </si>
  <si>
    <t>Badin 5</t>
  </si>
  <si>
    <t>Arbab Ghulam Rahim</t>
  </si>
  <si>
    <t>Muhammad Alam Jamot</t>
  </si>
  <si>
    <t>Muhammad Sajid Jokhio</t>
  </si>
  <si>
    <t>Yousuf Munir Shaikh</t>
  </si>
  <si>
    <t>Tharparkar 3</t>
  </si>
  <si>
    <t>Tharparkar 4</t>
  </si>
  <si>
    <t>Faheem Ahmed</t>
  </si>
  <si>
    <t>Naveed Buland</t>
  </si>
  <si>
    <t>Mirpurkhas 1</t>
  </si>
  <si>
    <t>Ali Nawaz Shah</t>
  </si>
  <si>
    <t>Syed Zulfiqar Ali Shah</t>
  </si>
  <si>
    <t>Karachi 29</t>
  </si>
  <si>
    <t>Karachi 30</t>
  </si>
  <si>
    <t>Karachi 31</t>
  </si>
  <si>
    <t>Mirpurkhas 3</t>
  </si>
  <si>
    <t>Mir Haji Muhammad Hayat Khan Talpur</t>
  </si>
  <si>
    <t>Mir Waqar Ahmed Talpur</t>
  </si>
  <si>
    <t>Mir Mehboob Ali</t>
  </si>
  <si>
    <t>Jamil Ahmed Bhurghari</t>
  </si>
  <si>
    <t>Muhammad Taimur Talpur</t>
  </si>
  <si>
    <t>Dr. Dost Muhammad Memon</t>
  </si>
  <si>
    <t>Ali Murad Rajar</t>
  </si>
  <si>
    <t>Muzaffar Hussain Shah</t>
  </si>
  <si>
    <t>Syed Ali Mardan Shah</t>
  </si>
  <si>
    <t>Rajveer Singh</t>
  </si>
  <si>
    <t>Abdul Raheem Khan Khoso</t>
  </si>
  <si>
    <t>Mir Raja Khan Jakhrani</t>
  </si>
  <si>
    <t>Mir Hassan Khoso</t>
  </si>
  <si>
    <t>Sardar Umar Farooaq Khan Mian Khel</t>
  </si>
  <si>
    <t>Mati Ullah Baloch</t>
  </si>
  <si>
    <t>Abdur Rahim Khan Kundi</t>
  </si>
  <si>
    <t>Umar Amin Khan</t>
  </si>
  <si>
    <t>Karachi 21</t>
  </si>
  <si>
    <t>Karachi 22</t>
  </si>
  <si>
    <t>Karachi 24</t>
  </si>
  <si>
    <t>Karachi 23</t>
  </si>
  <si>
    <t>Karachi 25</t>
  </si>
  <si>
    <t>Karachi 26</t>
  </si>
  <si>
    <t>Karachi 27</t>
  </si>
  <si>
    <t>Karachi 28</t>
  </si>
  <si>
    <t>Karachi 35</t>
  </si>
  <si>
    <t>Karachi 36</t>
  </si>
  <si>
    <t>Karachi 37</t>
  </si>
  <si>
    <t>Karachi 38</t>
  </si>
  <si>
    <t>Karachi 39</t>
  </si>
  <si>
    <t>Karachi 40</t>
  </si>
  <si>
    <t>Karachi 41</t>
  </si>
  <si>
    <t>Karachi 42</t>
  </si>
  <si>
    <t>Ayub Shah</t>
  </si>
  <si>
    <t>Haji Ghulam Ahmed Bilour</t>
  </si>
  <si>
    <t>Dadu 1</t>
  </si>
  <si>
    <t>Dr. Sikandar Ali Shoro</t>
  </si>
  <si>
    <t>SUP</t>
  </si>
  <si>
    <t>Mirpurkhas 4</t>
  </si>
  <si>
    <t>Mirpurkhas 5</t>
  </si>
  <si>
    <t>Mirpurkhas 6</t>
  </si>
  <si>
    <t>Mirpurkhas 7</t>
  </si>
  <si>
    <t>Dr. Daya Ram</t>
  </si>
  <si>
    <t>Malik Changez Khan</t>
  </si>
  <si>
    <t>Murad Ali Shah</t>
  </si>
  <si>
    <t>Liaqat Ali Jatoi</t>
  </si>
  <si>
    <t>Pir Mazhar ul Haq</t>
  </si>
  <si>
    <t>Syed Muhammad Shah</t>
  </si>
  <si>
    <t>Syed Ghulam Shah</t>
  </si>
  <si>
    <t>Dr. Bandah Ali Leghari</t>
  </si>
  <si>
    <t>Imran Zafar Leghari</t>
  </si>
  <si>
    <t>Molana Fazal Azim</t>
  </si>
  <si>
    <t>Dr. Bahramand Khan</t>
  </si>
  <si>
    <t>Maulana Said Jalal</t>
  </si>
  <si>
    <t>Shamsul Qamar Khan</t>
  </si>
  <si>
    <t>Dr.Bahramand Khan</t>
  </si>
  <si>
    <t>Sahibzada Khalid Jan</t>
  </si>
  <si>
    <t>Ahmadullah</t>
  </si>
  <si>
    <t>Sajjad Ahmad</t>
  </si>
  <si>
    <t>Maulana Ghulam Mohammad Sadiq</t>
  </si>
  <si>
    <t>Farooq Afzal</t>
  </si>
  <si>
    <t>Muhammad Naseer</t>
  </si>
  <si>
    <t>Fazal Manan Mohmand</t>
  </si>
  <si>
    <t>Asghar Khan</t>
  </si>
  <si>
    <t>Hafiz Mohabat Khan</t>
  </si>
  <si>
    <t>Dr. Taj Muhammad Khan</t>
  </si>
  <si>
    <t>Muhammad Atteq ur Rehman</t>
  </si>
  <si>
    <t>Haji Aftab Muhammad</t>
  </si>
  <si>
    <t>Aziz ud Din</t>
  </si>
  <si>
    <t>Iqbal Zafar Jaghra</t>
  </si>
  <si>
    <t>Muhammad Intikhab Khan</t>
  </si>
  <si>
    <t>Taimoor Khan</t>
  </si>
  <si>
    <t>Arbab Roohullah Khan</t>
  </si>
  <si>
    <t>Ajmal Khan Afridi</t>
  </si>
  <si>
    <t>Ameer Maqam</t>
  </si>
  <si>
    <t>Maulana Nisar Khan</t>
  </si>
  <si>
    <t>Syed Kamal Badshah</t>
  </si>
  <si>
    <t>Arbab Muhammad Nawaz Khan</t>
  </si>
  <si>
    <t>Khalid Ikram</t>
  </si>
  <si>
    <t>Niaz Ullah</t>
  </si>
  <si>
    <t>Mufti Muhammad Sajjad</t>
  </si>
  <si>
    <t>Ishtiaq Ahmed</t>
  </si>
  <si>
    <t>Sajid</t>
  </si>
  <si>
    <t>Astaghfir Ullah</t>
  </si>
  <si>
    <t>Muhammad Asif Khan</t>
  </si>
  <si>
    <t>Nadeem Ahmed Bhutto</t>
  </si>
  <si>
    <t>Ishfaq Ahmed Mangi</t>
  </si>
  <si>
    <t>Muhammad Hanif Shaikh</t>
  </si>
  <si>
    <t>Kalim Akbar</t>
  </si>
  <si>
    <t>Anwar ul Habib</t>
  </si>
  <si>
    <t>Syed Zakir Shah Bacha</t>
  </si>
  <si>
    <t>Syed Manzar Imam</t>
  </si>
  <si>
    <t>Syed Muhammad Zia Alam</t>
  </si>
  <si>
    <t>Mazahir Ameer Khan</t>
  </si>
  <si>
    <t>Siddique Akber</t>
  </si>
  <si>
    <t>Muhammad Shoaib Khan</t>
  </si>
  <si>
    <t>Muhammed Moin Khan</t>
  </si>
  <si>
    <t>Dr. Muhammad Nasir Khan</t>
  </si>
  <si>
    <t>Khawaja Izhar-ul-Hasan</t>
  </si>
  <si>
    <t>Sohail Sami Dehlvi</t>
  </si>
  <si>
    <t>Muhammad Adil Siddiqi</t>
  </si>
  <si>
    <t>Abdul Qadoos</t>
  </si>
  <si>
    <t>Abdul Moid Siddiqui</t>
  </si>
  <si>
    <t>Malak Noor Ahmad Shah Orakzai</t>
  </si>
  <si>
    <t>Abdul Hameed Khan</t>
  </si>
  <si>
    <t>Doctor Gul Manan</t>
  </si>
  <si>
    <t>Malik Atiq ur Rehman Orakzai</t>
  </si>
  <si>
    <t>Mian Syed Muhammad Hussain</t>
  </si>
  <si>
    <t>Muhammad Saeed Khan Aurakzai</t>
  </si>
  <si>
    <t>Mian Muzaffar Shah</t>
  </si>
  <si>
    <t>Alamzaib Umerzai</t>
  </si>
  <si>
    <t>PPP (Sherpao)</t>
  </si>
  <si>
    <t>Doctor Syed Ghazi Gulab Jamal</t>
  </si>
  <si>
    <t>Dr. Gulab Akbar</t>
  </si>
  <si>
    <t>Hanif Khan</t>
  </si>
  <si>
    <t>Aurang Zeb Khan</t>
  </si>
  <si>
    <t>Mohammad Farooq Khan</t>
  </si>
  <si>
    <t>Naseem Mhammad Khan</t>
  </si>
  <si>
    <t>Jalal Khan Khattak</t>
  </si>
  <si>
    <t>PQP</t>
  </si>
  <si>
    <t>Umar Farooq Khan Shawa</t>
  </si>
  <si>
    <t>Said Mukhtar Ahmed</t>
  </si>
  <si>
    <t>Raziq Dad</t>
  </si>
  <si>
    <t>PAP</t>
  </si>
  <si>
    <t>Maulana Atta-ul-Haq</t>
  </si>
  <si>
    <t>Fazal Wadood</t>
  </si>
  <si>
    <t>Muhammad Asad</t>
  </si>
  <si>
    <t>Ishaq Ahmed</t>
  </si>
  <si>
    <t>Syed Iftikhar Hussain Gilani</t>
  </si>
  <si>
    <t>Molana Abdul Hai</t>
  </si>
  <si>
    <t>Abdul Rauf</t>
  </si>
  <si>
    <t>Rehan Zafar</t>
  </si>
  <si>
    <t>Dr. Mehboob Ahmed</t>
  </si>
  <si>
    <t>Khalid Bin Waliyat</t>
  </si>
  <si>
    <t>Anwar Alam</t>
  </si>
  <si>
    <t>Jan Alam</t>
  </si>
  <si>
    <t>Syed Sohaib Ahmed Bukhari</t>
  </si>
  <si>
    <t>Ghazi Ghulam Mustafa Ali</t>
  </si>
  <si>
    <t>Muhammad Saleem Hingoro</t>
  </si>
  <si>
    <t>Muhammad Hanif Chhattani</t>
  </si>
  <si>
    <t>Mohammad Rafiq</t>
  </si>
  <si>
    <t>Sultan Bahadur Khan</t>
  </si>
  <si>
    <t>Muhmmad Shoaib</t>
  </si>
  <si>
    <t>Habib Jan</t>
  </si>
  <si>
    <t>Muhammad Tahir Qureshi</t>
  </si>
  <si>
    <t>Dr. Niaz Badshah SQK</t>
  </si>
  <si>
    <t>Muhammad Safdar Sheikh</t>
  </si>
  <si>
    <t>Ch. Wahid Ahmad</t>
  </si>
  <si>
    <t>Rana Farhat Ali Advocate</t>
  </si>
  <si>
    <t>Kh. Tahir Zia</t>
  </si>
  <si>
    <t>Amanullah Khan Jandoon</t>
  </si>
  <si>
    <t>Raja Aurangzeb Khan</t>
  </si>
  <si>
    <t>Ch. Abu Bakar Siddique Bungoo.</t>
  </si>
  <si>
    <t>Nisar Akbar Khan.</t>
  </si>
  <si>
    <t>Allma Muhammad Saeed Ahmad Asad.</t>
  </si>
  <si>
    <t>Rana Zahid Mahmood.</t>
  </si>
  <si>
    <t>Mohammad Hanif Afridi Sepah</t>
  </si>
  <si>
    <t>Malak Haji Baz Gul Khan Afridi</t>
  </si>
  <si>
    <t>Malik Noor Zaman</t>
  </si>
  <si>
    <t>Maulana Sher Samad</t>
  </si>
  <si>
    <t>Rehman Afridi</t>
  </si>
  <si>
    <t>Muhammad Azam</t>
  </si>
  <si>
    <t>Muhammad Sadiq Khan Sherani</t>
  </si>
  <si>
    <t>Mohib Ullah Sherani</t>
  </si>
  <si>
    <t>Abid Rehman</t>
  </si>
  <si>
    <t>Rizwan Sadiq Khan</t>
  </si>
  <si>
    <t>Azeem Chaudhry</t>
  </si>
  <si>
    <t>Ali Asghar Shah</t>
  </si>
  <si>
    <t>Niaz Muhammad Khan</t>
  </si>
  <si>
    <t>Ihsanullah Khan</t>
  </si>
  <si>
    <t>Imran Khan</t>
  </si>
  <si>
    <t>Muhammad Israr ul Haq Haqqani</t>
  </si>
  <si>
    <t>Ajmal Khan</t>
  </si>
  <si>
    <t>Saranzaib Khan</t>
  </si>
  <si>
    <t>Jehanzeb Khan</t>
  </si>
  <si>
    <t>Molvi Karimdad</t>
  </si>
  <si>
    <t>Abdur Rehman</t>
  </si>
  <si>
    <t>Didar Khan</t>
  </si>
  <si>
    <t>Abdul Aziz Khan</t>
  </si>
  <si>
    <t>HizbUllah Gandapur</t>
  </si>
  <si>
    <t>Ahmad Kundi</t>
  </si>
  <si>
    <t>Muhammad Rafiq</t>
  </si>
  <si>
    <t>Amanullah Khan Masood</t>
  </si>
  <si>
    <t>Sardar Khan</t>
  </si>
  <si>
    <t>Haji Muzafar Ali Shujra</t>
  </si>
  <si>
    <t>Lala Robin Daniel.</t>
  </si>
  <si>
    <t>Mian Muhammad Asif Raza.</t>
  </si>
  <si>
    <t>Sheikh Muhammad Aqeel Haider.</t>
  </si>
  <si>
    <t>Alamgir Khan</t>
  </si>
  <si>
    <t>Pakistan Tehrek-e-Inqalab</t>
  </si>
  <si>
    <t>Ch. Hamid Ali Wahla</t>
  </si>
  <si>
    <t>Naila Joseph Dayal</t>
  </si>
  <si>
    <t>Dr. Abid Rauf Orakzai</t>
  </si>
  <si>
    <t>Muhammad Usman Ikram Bajwa</t>
  </si>
  <si>
    <t>Muhammad Farooq Rajput</t>
  </si>
  <si>
    <t>Jamhoori Wattan Party</t>
  </si>
  <si>
    <t>Mustafa Nawaz Khokhar</t>
  </si>
  <si>
    <t>Malik Tabarak Hussain</t>
  </si>
  <si>
    <t>M.Iqbal Haider</t>
  </si>
  <si>
    <t>Raja Ishtiaq Ahmed</t>
  </si>
  <si>
    <t>Raja Abdul Ghaffar</t>
  </si>
  <si>
    <t>Zafar Alam Sarwar</t>
  </si>
  <si>
    <t>Sajid Zaman</t>
  </si>
  <si>
    <t>Mufti Ameer Zeb</t>
  </si>
  <si>
    <t>Javed Iqbal Satti</t>
  </si>
  <si>
    <t>Masood Ahmad Abbassi</t>
  </si>
  <si>
    <t>Ch. Muhammad Riaz</t>
  </si>
  <si>
    <t>Saleem Akram</t>
  </si>
  <si>
    <t>Yehya Faiz</t>
  </si>
  <si>
    <t>Al-Haaj Ikram Ullah Khan Gandapur</t>
  </si>
  <si>
    <t>Mohammad Zubair Anjum</t>
  </si>
  <si>
    <t>Al-Haj Sardar Umar Farooq Mian Khel</t>
  </si>
  <si>
    <t>Nawabzada Mohammad Saifullah Khan</t>
  </si>
  <si>
    <t>Hizbullah Gandapur</t>
  </si>
  <si>
    <t>Fahimullah Gandapur</t>
  </si>
  <si>
    <t>Irfanullah Khan Kundi</t>
  </si>
  <si>
    <t>Lt: Col (R) Alhaj Inamullah Wazir</t>
  </si>
  <si>
    <t>Karachi 32</t>
  </si>
  <si>
    <t>Karachi 33</t>
  </si>
  <si>
    <t>Karachi 34</t>
  </si>
  <si>
    <t>Maulana Hidayatullah</t>
  </si>
  <si>
    <t>Manzoor Ahmad</t>
  </si>
  <si>
    <t>Imran Nawab</t>
  </si>
  <si>
    <t>Salim Rehman</t>
  </si>
  <si>
    <t>Fazal Rahman</t>
  </si>
  <si>
    <t>Maulana Sadiq Ahmad</t>
  </si>
  <si>
    <t>Riaz Ahmad Khan</t>
  </si>
  <si>
    <t>Maryam Bibi</t>
  </si>
  <si>
    <t>Rizwana Latif</t>
  </si>
  <si>
    <t>Sher Bahader</t>
  </si>
  <si>
    <t>Fanoos Gujar</t>
  </si>
  <si>
    <t>Mohammad Riyaz</t>
  </si>
  <si>
    <t>Mohmmad-ul-Mulk</t>
  </si>
  <si>
    <t>Farhad Ali Khan</t>
  </si>
  <si>
    <t>Shaheen Baig</t>
  </si>
  <si>
    <t>Major ( R ) Rana Abdul Ghafar Khan</t>
  </si>
  <si>
    <t>Sardar Aqil Omer</t>
  </si>
  <si>
    <t>Babar Iqbal Bhatti</t>
  </si>
  <si>
    <t>Malik Zaheer Abbas</t>
  </si>
  <si>
    <t>Malik Ifan Shafi Khokhar</t>
  </si>
  <si>
    <t xml:space="preserve">Kokab Bukhari </t>
  </si>
  <si>
    <t>Shahbaz Khan</t>
  </si>
  <si>
    <t>Fazal Abbas Cheema</t>
  </si>
  <si>
    <t>Rana Zulqarnain Khan</t>
  </si>
  <si>
    <t>Sardar Zia ul Haq</t>
  </si>
  <si>
    <t>Ulfat Rasul Warraich</t>
  </si>
  <si>
    <t>Raja Muhammad Imtiaz Kayani</t>
  </si>
  <si>
    <t>Raja Muhammad Iftikhar Kayani</t>
  </si>
  <si>
    <t>Ali-uz-Zaman</t>
  </si>
  <si>
    <t xml:space="preserve">PPPP </t>
  </si>
  <si>
    <t>Brig. (R) Mahmood Hussain Azad</t>
  </si>
  <si>
    <t>Haroon Ehsan Piracha</t>
  </si>
  <si>
    <t>Peerzada Muhammad Ibrahim Shah.</t>
  </si>
  <si>
    <t>Ataullah</t>
  </si>
  <si>
    <t>Khair Ullah</t>
  </si>
  <si>
    <t>Syed Sajjad Hussain</t>
  </si>
  <si>
    <t>Salah-u-Din</t>
  </si>
  <si>
    <t>S. Syed Hussain</t>
  </si>
  <si>
    <t>Syed Iqbal Hussain</t>
  </si>
  <si>
    <t>Rajab Ali</t>
  </si>
  <si>
    <t>Syed Mohammad</t>
  </si>
  <si>
    <t>Shafaat Hussain</t>
  </si>
  <si>
    <t>Qaim Hussain</t>
  </si>
  <si>
    <t>Habib Malik Orakzai</t>
  </si>
  <si>
    <t>Naveed Ahmad Khan</t>
  </si>
  <si>
    <t>Malak Mohammad Naseer Khan</t>
  </si>
  <si>
    <t>Iftikhar Ahmad Khan</t>
  </si>
  <si>
    <t>Fozia Behman</t>
  </si>
  <si>
    <t>Fareed Iqbal Awan</t>
  </si>
  <si>
    <t>Sardar Riaz-ul-Haq</t>
  </si>
  <si>
    <t>Rana Umar Nazir Ahmad Khan</t>
  </si>
  <si>
    <t>Maulana Zahoor Ahmad Ranjha</t>
  </si>
  <si>
    <t>Saleem Raza Gilani</t>
  </si>
  <si>
    <t>Mohsin Shah Nawaz Ranjah</t>
  </si>
  <si>
    <t>Mahar Muhammad Yar Khan Lak</t>
  </si>
  <si>
    <t>Ch. Tanveer Ahmed Madhana</t>
  </si>
  <si>
    <t>Begum Malik Shoaib Awan</t>
  </si>
  <si>
    <t>Dr.Liaqat Ali Khan</t>
  </si>
  <si>
    <t>Peer Mushtaq Ahmed Shah</t>
  </si>
  <si>
    <t>Muhammad Mumtaz Akhtar Kahlu</t>
  </si>
  <si>
    <t>Rana Sajid Mehmood Advocate</t>
  </si>
  <si>
    <t>Babar Hameed</t>
  </si>
  <si>
    <t>Aslam Katchela</t>
  </si>
  <si>
    <t>Shehzad Aslam</t>
  </si>
  <si>
    <t>Ch.Muhammad Ali Gujar, Advocate</t>
  </si>
  <si>
    <t>Mohsin Shah Nawaz Ranjha</t>
  </si>
  <si>
    <t>Ahtasham Murtaza</t>
  </si>
  <si>
    <t>Syed Arif Abbas Shah</t>
  </si>
  <si>
    <t>Malik Tanvir Sultan Awan</t>
  </si>
  <si>
    <t>Malik Irfan Ahmad Gheba</t>
  </si>
  <si>
    <t>Sardar Shujah Muhammad Khan</t>
  </si>
  <si>
    <t>Malik Sultan Mehmood Wadhal Tiwana</t>
  </si>
  <si>
    <t>Abdullah Shah</t>
  </si>
  <si>
    <t>Muhammad Ajmal Khan</t>
  </si>
  <si>
    <t>Dr. Muhammad Javed Abdul Ghani</t>
  </si>
  <si>
    <t>Syed Javed Hussain</t>
  </si>
  <si>
    <t>Sadiqullah Mufti</t>
  </si>
  <si>
    <t>Fazal-e-Subhan</t>
  </si>
  <si>
    <t>Maulana Ainullah Dawer</t>
  </si>
  <si>
    <t>Nisar Ali Khan Dawer</t>
  </si>
  <si>
    <t>Atta Ullah</t>
  </si>
  <si>
    <t>Tahir Iqbal</t>
  </si>
  <si>
    <t>Zair Ullah Khan</t>
  </si>
  <si>
    <t>Syed Naveed Ali Shah</t>
  </si>
  <si>
    <t>Saeed-ur-Rahman</t>
  </si>
  <si>
    <t>Haji Akbar Jan</t>
  </si>
  <si>
    <t>Mufti Israr Ahmad</t>
  </si>
  <si>
    <t>Inayat-ur-Rahman</t>
  </si>
  <si>
    <t>Habib Rasool safi</t>
  </si>
  <si>
    <t>Hayat Mohammad</t>
  </si>
  <si>
    <t>Gul Dad Khan</t>
  </si>
  <si>
    <t>Haji Rahat Yousaf</t>
  </si>
  <si>
    <t>Muhammad Fazil</t>
  </si>
  <si>
    <t>Zir Muhammad</t>
  </si>
  <si>
    <t>Maulana Fazal Manan</t>
  </si>
  <si>
    <t>Al Haj Mohammad Din Khan</t>
  </si>
  <si>
    <t>Qari Ubaidullah Haidri</t>
  </si>
  <si>
    <t>Javaid Ibrahim Paracha</t>
  </si>
  <si>
    <t>Pir Hafiz Khurshid Ali Khan</t>
  </si>
  <si>
    <t>Muhammad Ayub Khan Khattak</t>
  </si>
  <si>
    <t>Nawabzada Mohsin Ali Khan</t>
  </si>
  <si>
    <t>Sher Nawaz Khattak</t>
  </si>
  <si>
    <t>Sher Qanoos</t>
  </si>
  <si>
    <t>Shahinshah Khuddar</t>
  </si>
  <si>
    <t>Gul Taz Ali Khattak</t>
  </si>
  <si>
    <t>Dr. Syed Ghazi Gulab Jamal</t>
  </si>
  <si>
    <t>Abdul Wakeel</t>
  </si>
  <si>
    <t>Malik Zafar Khan Shalobar Qamber Khel</t>
  </si>
  <si>
    <t>Hasham Khan MDK</t>
  </si>
  <si>
    <t>Mian Tariq Habib.</t>
  </si>
  <si>
    <t>Niloufer Qasim Mahdi</t>
  </si>
  <si>
    <t>Hafiz Muhammad Hanif Zafar</t>
  </si>
  <si>
    <t>Uzma Waseem</t>
  </si>
  <si>
    <t>Ch. Muhammad Ilyas Khan</t>
  </si>
  <si>
    <t>Hafiz Sana Ullah</t>
  </si>
  <si>
    <t>Gull Muhammad Bhatti</t>
  </si>
  <si>
    <t>Saqib Rehman.</t>
  </si>
  <si>
    <t>Mahmood Ahmad Khan Qalandar.</t>
  </si>
  <si>
    <t>Anjam Naseem Pawar.</t>
  </si>
  <si>
    <t>Mushtaq Ali Cheema.</t>
  </si>
  <si>
    <t>Mian Irfan Ahmad.</t>
  </si>
  <si>
    <t>Haji Rasheed Khan Shinwari</t>
  </si>
  <si>
    <t>Mohammad Saeed Afridi</t>
  </si>
  <si>
    <t>Sohail Ahmed</t>
  </si>
  <si>
    <t>Zaffarullah Khan MDK</t>
  </si>
  <si>
    <t>Ch. Khalid Mehmood</t>
  </si>
  <si>
    <t>Fakhar Mehmood</t>
  </si>
  <si>
    <t>Ch.Muhammad Naveed Iqbal</t>
  </si>
  <si>
    <t>Saeed Ahmed Chaudhry</t>
  </si>
  <si>
    <t>Begum Shahnaz Javed</t>
  </si>
  <si>
    <t>Saeed Ahmed</t>
  </si>
  <si>
    <t>Makhdoom Nasir Farid Chishti</t>
  </si>
  <si>
    <t>Rao Muhammad Jameel Hashim Khan</t>
  </si>
  <si>
    <t>Mian Muhammad Farrukh Mumtaz Khan Maneka</t>
  </si>
  <si>
    <t>Azad Pakistan Party</t>
  </si>
  <si>
    <t>Maqsood Ahmed Awan</t>
  </si>
  <si>
    <t>Muazzam Iqbal Gill Advocate</t>
  </si>
  <si>
    <t>Azhar Khan Lodhi,</t>
  </si>
  <si>
    <t>Mian Muhammad Asif</t>
  </si>
  <si>
    <t>Monazza Abdul Razzaq</t>
  </si>
  <si>
    <t>Javed Chaudhry</t>
  </si>
  <si>
    <t>Shakil Ahmad Khan.</t>
  </si>
  <si>
    <t>Mehwish Chaudhary</t>
  </si>
  <si>
    <t>Pakistan Gharib Party</t>
  </si>
  <si>
    <t>Ch. Imtiaz Rabbani.</t>
  </si>
  <si>
    <t>Malik Muhammad Rafique.</t>
  </si>
  <si>
    <t>Tariq Bashir Ghauri.</t>
  </si>
  <si>
    <t xml:space="preserve"> M. Raza Ali Shamas.</t>
  </si>
  <si>
    <t>Haji Bilal Noor Ansari.</t>
  </si>
  <si>
    <t>Mufti Fazal-ur-Rehman Nasir.</t>
  </si>
  <si>
    <t>Qaisar Ahmed Sheikh</t>
  </si>
  <si>
    <t>Muhammad Ashraf Khan Chadhar</t>
  </si>
  <si>
    <t>Makhdoomzada Syed Asad Hayat</t>
  </si>
  <si>
    <t>Muhammad Javid Arif Gondal</t>
  </si>
  <si>
    <t>Rai Sarfraz Ahmed Bhatti</t>
  </si>
  <si>
    <t>Syed Raza Ali Bukhari</t>
  </si>
  <si>
    <t>Dr. Abu-ul-Hassan Ansari</t>
  </si>
  <si>
    <t>Sheikh Waqar Ahmed Advocate</t>
  </si>
  <si>
    <t>Sheikh Hakim Ali</t>
  </si>
  <si>
    <t>Molana Abd-ul-Ghafoor Jhangvi</t>
  </si>
  <si>
    <t>Syed Abd-ul-Basit Gilani</t>
  </si>
  <si>
    <t>Syed Sana-ul-Haq Tirmizi</t>
  </si>
  <si>
    <t>Faisal Iqbal</t>
  </si>
  <si>
    <t>Sardar Shoaib Mumtaz Khan</t>
  </si>
  <si>
    <t>Malik Muhamad Khalid</t>
  </si>
  <si>
    <t>Kashif Ali Khan</t>
  </si>
  <si>
    <t>Asghar Ali Mubarak</t>
  </si>
  <si>
    <t>Allama Haider Alvi</t>
  </si>
  <si>
    <t>Sunni Tehreek</t>
  </si>
  <si>
    <t>Muhammad Mustafa Khan</t>
  </si>
  <si>
    <t>Abdul Hafeez</t>
  </si>
  <si>
    <t>Muhammad Roshan Khan</t>
  </si>
  <si>
    <t>Khan Bahader Marwat</t>
  </si>
  <si>
    <t>Hamidullah Khan</t>
  </si>
  <si>
    <t>Hidayatullah Khan</t>
  </si>
  <si>
    <t>Nasir Muhammad Khan</t>
  </si>
  <si>
    <t>Pakistan Aman Party</t>
  </si>
  <si>
    <t>Hakeem Bashir Bhervi</t>
  </si>
  <si>
    <t>Malik Muhammad Asif</t>
  </si>
  <si>
    <t>Sheikh Rasheed Ahmed</t>
  </si>
  <si>
    <t>Muhammad Zubair Kayani</t>
  </si>
  <si>
    <t>Aziz Ullah Marwat</t>
  </si>
  <si>
    <t>Mirza Zaheer Ahmed Babar</t>
  </si>
  <si>
    <t>Mufti Hussain Ahmad</t>
  </si>
  <si>
    <t>Moulana Altafullah</t>
  </si>
  <si>
    <t>Shakirullah</t>
  </si>
  <si>
    <t>Dr.Afsar ul Mulk Khan</t>
  </si>
  <si>
    <t>Rahat Hussain</t>
  </si>
  <si>
    <t>Ahmad Shah Khan</t>
  </si>
  <si>
    <t>Safeer Khan</t>
  </si>
  <si>
    <t>Muhammad Saleem</t>
  </si>
  <si>
    <t>Shahzada Ghulam Muhyuddin</t>
  </si>
  <si>
    <t>Molvi Muhammad Jehangir Khan</t>
  </si>
  <si>
    <t>Nadir Khawaja</t>
  </si>
  <si>
    <t>Naveed Anjum Khan</t>
  </si>
  <si>
    <t>Asif Ali Malik</t>
  </si>
  <si>
    <t>Hafiz Saeed Ahmad</t>
  </si>
  <si>
    <t>Syed Munir Ul Haq</t>
  </si>
  <si>
    <t>Muhammad Faisal Khanzada</t>
  </si>
  <si>
    <t>Qari Ateeq Ur Rehman</t>
  </si>
  <si>
    <t>Sardar Shahnawaz Khan</t>
  </si>
  <si>
    <t>Syed Abdul Salam Hassan Raza Naqvi</t>
  </si>
  <si>
    <t>Malik Muhammad Ramzan</t>
  </si>
  <si>
    <t>Ch. Shahid Akram Bhinder</t>
  </si>
  <si>
    <t>Nadeem Hussain Aadhi</t>
  </si>
  <si>
    <t>Sahibzada Shahid Khurshid</t>
  </si>
  <si>
    <t>Sardar Zulfiqar Khan Dreshak</t>
  </si>
  <si>
    <t>Farooq Ahmad Khan Leghari</t>
  </si>
  <si>
    <t>Meena Ihsan Leghari</t>
  </si>
  <si>
    <t>Sardar Muhammad Awais Dreshak.</t>
  </si>
  <si>
    <t>Sardar Zulfiqar Khan Dreshak.</t>
  </si>
  <si>
    <t>Qadeer Shehbaz Mazari</t>
  </si>
  <si>
    <t>Malik Muhammad Azhar Khurshed</t>
  </si>
  <si>
    <t>Nazir Malik</t>
  </si>
  <si>
    <t xml:space="preserve">IND </t>
  </si>
  <si>
    <t>Sardar Adil Umar</t>
  </si>
  <si>
    <t>Rauy Bashir Ahmad</t>
  </si>
  <si>
    <t>Naila Josph Dyal</t>
  </si>
  <si>
    <t>Abid Usman Sandal</t>
  </si>
  <si>
    <t>Asma Shahnawaz Cheema</t>
  </si>
  <si>
    <t>Muhammad Ahmad Chatha</t>
  </si>
  <si>
    <t>Jauhara Sarwar Cheema</t>
  </si>
  <si>
    <t>Malik Shoukat Hayyat Awan</t>
  </si>
  <si>
    <t>Mushtaq Ahmad Mohal</t>
  </si>
  <si>
    <t>Syed Faisal Abbas</t>
  </si>
  <si>
    <t>Shabbir Ahmed</t>
  </si>
  <si>
    <t>Chaudhary Shaukat Mehmood</t>
  </si>
  <si>
    <t>Ch. Muhammad Gul Nawaz</t>
  </si>
  <si>
    <t>Alhaj Mirza Saeed Baig</t>
  </si>
  <si>
    <t>Col(R) Mian Muhammad Akram</t>
  </si>
  <si>
    <t>Syed Faiz-ul-Hassan Shah</t>
  </si>
  <si>
    <t>Ch. Jamshaid Nasar</t>
  </si>
  <si>
    <t>Muhammad Asif Chaudhary</t>
  </si>
  <si>
    <t>Raja Masood Ahmad</t>
  </si>
  <si>
    <t>Col(R) Raja Javed Mujtiba</t>
  </si>
  <si>
    <t>Shaukat Elahi Ch.</t>
  </si>
  <si>
    <t>Maj.(R) Tariq Javed Akhtar</t>
  </si>
  <si>
    <t>Zafarullah Tarar</t>
  </si>
  <si>
    <t>Muhammad Sardar Bahadar Babar Khan</t>
  </si>
  <si>
    <t>Inamullah Khan Niazi</t>
  </si>
  <si>
    <t>Haji Muhammad Khurshid Anwar Khan</t>
  </si>
  <si>
    <t>Maulana Syed Nek Zaman Haqani</t>
  </si>
  <si>
    <t>Malik Subhoh Saddiq</t>
  </si>
  <si>
    <t>Hameed Akhtar</t>
  </si>
  <si>
    <t>Muhammad Tariq Khan Niazi</t>
  </si>
  <si>
    <t>Hafeez Ullah Khan</t>
  </si>
  <si>
    <t>Mureed Hussain Shah</t>
  </si>
  <si>
    <t>Bashir Mohammad</t>
  </si>
  <si>
    <t>Muhammad Tanveer.</t>
  </si>
  <si>
    <t>Muhammad Naveed.</t>
  </si>
  <si>
    <t>Abbas Ahmed Gondal.</t>
  </si>
  <si>
    <t>Muhammad Waqar Wasi Chaudhary.</t>
  </si>
  <si>
    <t>Faisal Anwar.</t>
  </si>
  <si>
    <t>Sajjad Ahmad Awan.</t>
  </si>
  <si>
    <t>Shabbir Ahmad.</t>
  </si>
  <si>
    <t>Mehmood Ahmad.</t>
  </si>
  <si>
    <t>Sarwar Khan Lashri</t>
  </si>
  <si>
    <t>Zahid Khan</t>
  </si>
  <si>
    <t>Ajab Khan Afridi Zakha Khel</t>
  </si>
  <si>
    <t>Mufti Mohammad Ijaz</t>
  </si>
  <si>
    <t>Khan Zada Afridi</t>
  </si>
  <si>
    <t>Dawood Khan</t>
  </si>
  <si>
    <t>Ishratullah</t>
  </si>
  <si>
    <t>Fazal Karim Shalmani</t>
  </si>
  <si>
    <t>Muhammad Tanvir.</t>
  </si>
  <si>
    <t>Mehr Jehangir Akbar Wains.</t>
  </si>
  <si>
    <t>Dr. Muhammad Shafique Chadhury.</t>
  </si>
  <si>
    <t>Wajad Mustafa Bajwa.</t>
  </si>
  <si>
    <t>Rai Salah-ud-Din</t>
  </si>
  <si>
    <t>Ch. Muhammad Wasi Zafar.</t>
  </si>
  <si>
    <t>Abid Hussain</t>
  </si>
  <si>
    <t>Ch.Abdul Sattar</t>
  </si>
  <si>
    <t>Agha Abdul Rauf Chaudhry</t>
  </si>
  <si>
    <t>Ch. Shah Nawaz Bhalli</t>
  </si>
  <si>
    <t>Ghulam Abbas</t>
  </si>
  <si>
    <t>Mufti Muhammad Younas</t>
  </si>
  <si>
    <t>Abbas Ali</t>
  </si>
  <si>
    <t>Tariq Ashrif Kahloon</t>
  </si>
  <si>
    <t>Muhammad Farooq Akbar</t>
  </si>
  <si>
    <t>Muhammad Shafique.</t>
  </si>
  <si>
    <t>Ch. Raza Nasrullah Ghoman.</t>
  </si>
  <si>
    <t>Ch. Munir Ahmad.</t>
  </si>
  <si>
    <t>Muhammad Waqar Wasi Ch.</t>
  </si>
  <si>
    <t>Pirzada Muhammad Ashraf Zia</t>
  </si>
  <si>
    <t>Muhammad Amin Wattoo.</t>
  </si>
  <si>
    <t>Ch. Safdar-ur-Rehman</t>
  </si>
  <si>
    <t>Ch. Hammad Muhammad Khan</t>
  </si>
  <si>
    <t>Mujtba Jamal</t>
  </si>
  <si>
    <t>Mian Muhammad Azhar</t>
  </si>
  <si>
    <t>Inam Ullah Khan</t>
  </si>
  <si>
    <t>Ch. Muhammad Sagheer Anwar</t>
  </si>
  <si>
    <t>Jahangir Ashraf Vaince</t>
  </si>
  <si>
    <t>Syed Muhammad Asghar Shah.</t>
  </si>
  <si>
    <t>Professor Doctor Noor Muhammad Ghafari.</t>
  </si>
  <si>
    <t>Shahida Sattar Laleka</t>
  </si>
  <si>
    <t>Ehsan Bari Mian Doctor Sahib</t>
  </si>
  <si>
    <t>Rao Muhammad Farman Uarf Chotu Chacha</t>
  </si>
  <si>
    <t>Samina Naveed</t>
  </si>
  <si>
    <t>Nadeem Iqbal</t>
  </si>
  <si>
    <t>Mian Nasim Mahmood Hotiana</t>
  </si>
  <si>
    <t>Muhammad Ramzan</t>
  </si>
  <si>
    <t>Muhammad Arshad Khan Niazi</t>
  </si>
  <si>
    <t>Hafiz Muhammad Ejaz-ul-Haq Ch.</t>
  </si>
  <si>
    <t>Abdul Karim Butt</t>
  </si>
  <si>
    <t>Khawaja Ahmad Hassan</t>
  </si>
  <si>
    <t>Mian Muhammad Jehangir</t>
  </si>
  <si>
    <t>Gul Muhammad Bhatti</t>
  </si>
  <si>
    <t>Agha Muhammad Naved</t>
  </si>
  <si>
    <t>Ch. Muhammad Ali Advocate</t>
  </si>
  <si>
    <t>Kh. Ahmad Hassan</t>
  </si>
  <si>
    <t>Mian Asad Munir</t>
  </si>
  <si>
    <t>Haji Muhammad Akram</t>
  </si>
  <si>
    <t>Pasban</t>
  </si>
  <si>
    <t>Mujahid Abbas</t>
  </si>
  <si>
    <t>Mehr Ansar Javaid Naul</t>
  </si>
  <si>
    <t>Moulana Muhammad Zahid Anwar</t>
  </si>
  <si>
    <t>Sahibzada Muhammad Tahir Sultan</t>
  </si>
  <si>
    <t>Iqbal Hussain Nadeem</t>
  </si>
  <si>
    <t>Ch. Muhammad Kamran Ali Khan</t>
  </si>
  <si>
    <t>Muhammad Khalid Bashir Tarnsporter</t>
  </si>
  <si>
    <t>Hafeez-Ullah Ishaq</t>
  </si>
  <si>
    <t>Ghulam Jilani</t>
  </si>
  <si>
    <t>Shahid Nazir</t>
  </si>
  <si>
    <t>Prof. Mushtaq Hussain Mughal</t>
  </si>
  <si>
    <t>Malik Izzat Mehmand</t>
  </si>
  <si>
    <t>Sumera Gul</t>
  </si>
  <si>
    <t>Maj(R) Mahr Muhammad Ramzan</t>
  </si>
  <si>
    <t>M. Javed Iqbal</t>
  </si>
  <si>
    <t>Hafiz Hasham Elahi Zaheer</t>
  </si>
  <si>
    <t>Ch. Khalid Zafar Sansi</t>
  </si>
  <si>
    <t>Khuram Shehzad Chughtaee</t>
  </si>
  <si>
    <t>Abdul Moeen Qureshi</t>
  </si>
  <si>
    <t>Shahid Usman</t>
  </si>
  <si>
    <t>Arshad Mahmood Rabbani</t>
  </si>
  <si>
    <t>Eman Waseem</t>
  </si>
  <si>
    <t xml:space="preserve">Syed Azmat Ali Bukhari </t>
  </si>
  <si>
    <t>Rana Muhammad Arif Khan</t>
  </si>
  <si>
    <t>Sardar Ahmed Ayyaz Nakai</t>
  </si>
  <si>
    <t>Imran Ishfaq</t>
  </si>
  <si>
    <t>Rai Muhammad Saleem Raza Kharral</t>
  </si>
  <si>
    <t>Ch.Sarfraz Hussain Bhatti</t>
  </si>
  <si>
    <t>Naeem Ajmal Khan Lashari Bedar</t>
  </si>
  <si>
    <t>Chaudhary Asad-Ur-Rehman</t>
  </si>
  <si>
    <t>Muhammad Farooq Seemab</t>
  </si>
  <si>
    <t>Dr. Sadia Mumtaz Doltana</t>
  </si>
  <si>
    <t>Mehar Yasin Darsana</t>
  </si>
  <si>
    <t>Mian Zahid-Ur-Rehman</t>
  </si>
  <si>
    <t>Mukhtar Ahmad Tabsum</t>
  </si>
  <si>
    <t>Muhammad Shafiq</t>
  </si>
  <si>
    <t>Ch. Imran Ullah</t>
  </si>
  <si>
    <t>Ch. Muhammad Ashraf Kamboh</t>
  </si>
  <si>
    <t>Muhammad Farooq Ahmal</t>
  </si>
  <si>
    <t>Qari Muhammad Zawar Bahadur</t>
  </si>
  <si>
    <t>Muhammad Akbar Jehangir</t>
  </si>
  <si>
    <t>Muhammad Idrees</t>
  </si>
  <si>
    <t>Begum Tahira Asif</t>
  </si>
  <si>
    <t>Nisar Ahmed Janjua</t>
  </si>
  <si>
    <t>Syed Muhammad Ilyas</t>
  </si>
  <si>
    <t>Hafiz Abdul Rehman Madni</t>
  </si>
  <si>
    <t>Qazi Hameed Ullah Khan</t>
  </si>
  <si>
    <t>Ibtesam Elahi Zaheer</t>
  </si>
  <si>
    <t>Nemat Ullah Ansari</t>
  </si>
  <si>
    <t>Mehboob Elahi</t>
  </si>
  <si>
    <t>Khawaja Muhammad Tanveer</t>
  </si>
  <si>
    <t>Imtiaz Ahmed Bhutta</t>
  </si>
  <si>
    <t>Ch.Khalid Zafar Sansi</t>
  </si>
  <si>
    <t>Hafiz Muhammad Boota</t>
  </si>
  <si>
    <t>Farooq Amjad Meer</t>
  </si>
  <si>
    <t>Aneeqa Meerai Akhtar</t>
  </si>
  <si>
    <t>Dr. Abdul Rehman Shakir</t>
  </si>
  <si>
    <t>Zahir Ahmed</t>
  </si>
  <si>
    <t>Rana Intizar Hussain Advocate</t>
  </si>
  <si>
    <t>Malik Ehsan Gungial</t>
  </si>
  <si>
    <t>Abdul Barif Pitafi</t>
  </si>
  <si>
    <t>Hazar Khan Mahar</t>
  </si>
  <si>
    <t>Arif Hussain</t>
  </si>
  <si>
    <t>Nadir Ali Khan</t>
  </si>
  <si>
    <t>Syed Attaullah Shah Bukhari</t>
  </si>
  <si>
    <t>Dr.Imam Bux Khilji</t>
  </si>
  <si>
    <t>Abdul Razaq Khan Mahar</t>
  </si>
  <si>
    <t>Mian Muhammad Arshad Abbas Qureshi</t>
  </si>
  <si>
    <t>Punjab National Party</t>
  </si>
  <si>
    <t>Doctor Chaudhary Zahid Akram Nutt</t>
  </si>
  <si>
    <t>Hafiz Haider Ali Chaudhry</t>
  </si>
  <si>
    <t>Ch. Muhammad Ashiq Dyial</t>
  </si>
  <si>
    <t>Rana Muhammad Ashraf Adv.</t>
  </si>
  <si>
    <t>Ch. Muhammad Saleem</t>
  </si>
  <si>
    <t>Rana Anam Ullah</t>
  </si>
  <si>
    <t>Amir Shehzad Khan</t>
  </si>
  <si>
    <t>Umar Aftab Dhillon</t>
  </si>
  <si>
    <t>Shahid Manzoor Gill.</t>
  </si>
  <si>
    <t>Mian Abdul Waheed.</t>
  </si>
  <si>
    <t>Mian Walid Ahmad Sharqpuri.</t>
  </si>
  <si>
    <t>Khawar Ikram Bhatti</t>
  </si>
  <si>
    <t>Malik Javaid Shahbaz Heera</t>
  </si>
  <si>
    <t>Rana Waqar Ahmad.</t>
  </si>
  <si>
    <t>Saeeda Nazar</t>
  </si>
  <si>
    <t>Syed Muhammad Abu Talib Bukhari</t>
  </si>
  <si>
    <t>Shahzad Akhtar Tarar</t>
  </si>
  <si>
    <t>Syed Muhammad Mafooz Mushadi</t>
  </si>
  <si>
    <t>Imtiaz Ahmad Gondal</t>
  </si>
  <si>
    <t>Ch.Manzoor Hussain Dhudra</t>
  </si>
  <si>
    <t>Furrkah Sohail Gondal</t>
  </si>
  <si>
    <t>Mian Muhammad Riaz.</t>
  </si>
  <si>
    <t>Prof.Muhammad Sagheer Choudhary.</t>
  </si>
  <si>
    <t>Adrees Bajwa.</t>
  </si>
  <si>
    <t>Moulana Muhammad Safi Ullah</t>
  </si>
  <si>
    <t>Khizar Nawaz Bajwa.</t>
  </si>
  <si>
    <t>Muhammad Arshad Sidique</t>
  </si>
  <si>
    <t>Malik Muhammad Naeem Khar</t>
  </si>
  <si>
    <t>Sardar Ghulam Abbas Khan Lashari</t>
  </si>
  <si>
    <t>Fazal Ahmad Sheikh</t>
  </si>
  <si>
    <t>Allama Doctor Muhammad Anees Rohani</t>
  </si>
  <si>
    <t>Rana Muhammad Arif Raza</t>
  </si>
  <si>
    <t>Razi-ud-Din</t>
  </si>
  <si>
    <t>Muhammad Ibrahim Khan</t>
  </si>
  <si>
    <t>Mukhdoom Syed Asad Murtaza Geelani</t>
  </si>
  <si>
    <t>Muhammad Imram Shoukat Khan</t>
  </si>
  <si>
    <t>Farkhanda Khalid</t>
  </si>
  <si>
    <t>Syed Iftakhar Ali Shah</t>
  </si>
  <si>
    <t>Dewan Syed Muhammad Haider Abbas Bukhari</t>
  </si>
  <si>
    <t>Malik Mushtaq Ahmad</t>
  </si>
  <si>
    <t>Imran Yousaf Munj</t>
  </si>
  <si>
    <t>Shaukat Ali Kausar</t>
  </si>
  <si>
    <t>Iftikhar Ahmad Malik</t>
  </si>
  <si>
    <t>Muhammad Ali Jawad</t>
  </si>
  <si>
    <t>Mian Munawar Latif</t>
  </si>
  <si>
    <t>Ch.Usman Virk</t>
  </si>
  <si>
    <t>Muhammad Arif Khan Sandheela</t>
  </si>
  <si>
    <t>Noor Ul Ain Rai Saeed</t>
  </si>
  <si>
    <t>Ch.Manzoor Hussain.</t>
  </si>
  <si>
    <t>Lt.Col.(R) Sultan Sikandar Ghumman.</t>
  </si>
  <si>
    <t>Rana Abdul Rahim Bin Rana Shamim Ahmed Khan</t>
  </si>
  <si>
    <t>Sheikh Shafiq ur Rehman</t>
  </si>
  <si>
    <t>Ch. Adrees Ahmed Cheema</t>
  </si>
  <si>
    <t>Dr.Zaheer-ul-Hassan Rizvi</t>
  </si>
  <si>
    <t>Mirza Abdul Qayyum</t>
  </si>
  <si>
    <t>Ahmed Jalal Sahi</t>
  </si>
  <si>
    <t>Ch.Tawakkal-Ullah Virk</t>
  </si>
  <si>
    <t>Prof.Javeed Sandhu</t>
  </si>
  <si>
    <t>Ria Faiz Ahmed Kharal</t>
  </si>
  <si>
    <t>Rana Mujeeb Afzal Khan</t>
  </si>
  <si>
    <t>Ch.Waqas Ahmed Virk</t>
  </si>
  <si>
    <t>Major(R) Sardar Zulifqar Hussain Syed</t>
  </si>
  <si>
    <t>Muhammad Nisar Ahmad Khan</t>
  </si>
  <si>
    <t>Ali Rizwan Bhatti</t>
  </si>
  <si>
    <t>Muhammad Jabran Khan</t>
  </si>
  <si>
    <t>Muhammad Akbar Kahloon</t>
  </si>
  <si>
    <t>Dr.Hafiz Shabbir Ahmed</t>
  </si>
  <si>
    <t>Gulzar Ahmed Chaudhary</t>
  </si>
  <si>
    <t>Surraya Asghar</t>
  </si>
  <si>
    <t>Ibne Saeed Ch.</t>
  </si>
  <si>
    <t>Nadir Zia Kahloon</t>
  </si>
  <si>
    <t>Sardar Muhammad Sharif Dogar</t>
  </si>
  <si>
    <t>Major(R) Rana Abdul Ghaffar Khan</t>
  </si>
  <si>
    <t>Ch.Muhammad Ilyas Khan</t>
  </si>
  <si>
    <t>Major(R) Habib ur Rehman Khan Myo Advocate</t>
  </si>
  <si>
    <t>Ch.Imran Aslam Khan Advocate</t>
  </si>
  <si>
    <t>Sayed Zuhaib Ali Shah</t>
  </si>
  <si>
    <t>Sayed Noor Muhammad Shah</t>
  </si>
  <si>
    <t>Muhammad Aslam (Retired)</t>
  </si>
  <si>
    <t>Ghulam Ali (Retired)</t>
  </si>
  <si>
    <t>Bhale Rakhio Lakho</t>
  </si>
  <si>
    <t>Muhammad Mureed Brohi</t>
  </si>
  <si>
    <t>Ahmed Farid Chishti</t>
  </si>
  <si>
    <t>Abid Azeem</t>
  </si>
  <si>
    <t>Naeem Mehmood Rana</t>
  </si>
  <si>
    <t>Rana Ghazanfar Abbas</t>
  </si>
  <si>
    <t>Rana Abdul Shakoor Khan</t>
  </si>
  <si>
    <t>Syed Tariq Raza Advocate</t>
  </si>
  <si>
    <t>Rana Liaqat Ali Khan</t>
  </si>
  <si>
    <t>Sardar Majid Akhtar Nakai</t>
  </si>
  <si>
    <t>Muhammad Zaid Lakhvi</t>
  </si>
  <si>
    <t>Muhammad Ahsen</t>
  </si>
  <si>
    <t>Sibghatullah Chuadhry</t>
  </si>
  <si>
    <t>Azhar Mehmood Mian Advocate</t>
  </si>
  <si>
    <t>Nasira Arshad</t>
  </si>
  <si>
    <t>Mian Shamim Haidar</t>
  </si>
  <si>
    <t>Mian Muhammad Rashid Amir ud Din</t>
  </si>
  <si>
    <t>Nazar Hussain</t>
  </si>
  <si>
    <t>Choudhary Anwar Ali Gill</t>
  </si>
  <si>
    <t>Shehzad Ali Haidar</t>
  </si>
  <si>
    <t>Noor ul Ain Rai Saeed</t>
  </si>
  <si>
    <t>Ch.Muhammad Asad Iqbal Gill</t>
  </si>
  <si>
    <t>Rauf Ijaz Cheema</t>
  </si>
  <si>
    <t>Advocate Rao Muhammad Arif Khan</t>
  </si>
  <si>
    <t>Anwar-ul-Haq Ramay</t>
  </si>
  <si>
    <t>Ch.Shabbir Ali Ahmed Khan</t>
  </si>
  <si>
    <t>Rao Zaid Bin Ismail</t>
  </si>
  <si>
    <t>M.Sarwar Khan Saqib</t>
  </si>
  <si>
    <t>Hamaad Rasool Ramay</t>
  </si>
  <si>
    <t>Muhammad Imran Ch.</t>
  </si>
  <si>
    <t>Rai Faisal Rasheed Bhatti</t>
  </si>
  <si>
    <t>Agha Abbas Raza</t>
  </si>
  <si>
    <t>Tariq Hakam Ali</t>
  </si>
  <si>
    <t>Naeem Adnan Zahid</t>
  </si>
  <si>
    <t>Shahbaz Ali Virk</t>
  </si>
  <si>
    <t>Ehsan-ul-Haq Idrees</t>
  </si>
  <si>
    <t>Mian Mohsin Rashid</t>
  </si>
  <si>
    <t>Rai Muhammad Nawaz Kharal</t>
  </si>
  <si>
    <t>Malik Ghulam Hussain</t>
  </si>
  <si>
    <t>Muhammad Hafeez Tabassum</t>
  </si>
  <si>
    <t>Mufti Hafiz Muhammad Usman</t>
  </si>
  <si>
    <t>Asghar Ali Shah</t>
  </si>
  <si>
    <t>Molvi Muhammad Idrees Soomro</t>
  </si>
  <si>
    <t>Mohammad Meean Bajeer Vakil</t>
  </si>
  <si>
    <t>Arbab Ali Samejo</t>
  </si>
  <si>
    <t>Pir Imdad Ali Shah Jilani</t>
  </si>
  <si>
    <t>Aban Ali Rahimoon</t>
  </si>
  <si>
    <t>Abdul Rehman Samejo</t>
  </si>
  <si>
    <t>Muhammad Ali Uner</t>
  </si>
  <si>
    <t>Hizbullah</t>
  </si>
  <si>
    <t>Muhammad Yar Khan Kamoka</t>
  </si>
  <si>
    <t>Dr. Taj Hussain Fani</t>
  </si>
  <si>
    <t>Muhammad Maqasood Anjum</t>
  </si>
  <si>
    <t>Syed Muhammad Iqbal Shah</t>
  </si>
  <si>
    <t>Mian Aftab Hussain</t>
  </si>
  <si>
    <t>Muhammad Younis</t>
  </si>
  <si>
    <t>Bilal Akbar Bhatti</t>
  </si>
  <si>
    <t>Shoukat Ali</t>
  </si>
  <si>
    <t>Farid Tariq Khan</t>
  </si>
  <si>
    <t>Khalil Akhtar Rao</t>
  </si>
  <si>
    <t>Mian Riaz ul Haq Chandoor</t>
  </si>
  <si>
    <t>Syed Javed Hassan</t>
  </si>
  <si>
    <t>Syed Muhammad Abbas</t>
  </si>
  <si>
    <t>Bilal Zia Qamar</t>
  </si>
  <si>
    <t>Musharraf Ali</t>
  </si>
  <si>
    <t>Syed Abbas Raza Rizvi</t>
  </si>
  <si>
    <t>Mian Rizwan Hayee Daula</t>
  </si>
  <si>
    <t>Hamayun Akhtar Khan</t>
  </si>
  <si>
    <t>Mian Abdul Waheed</t>
  </si>
  <si>
    <t>Haji Muhammad Ejaz</t>
  </si>
  <si>
    <t>Humayun Akhtar Khan</t>
  </si>
  <si>
    <t>Jawaid Ameen Khan</t>
  </si>
  <si>
    <t>Noor Naeem Khan</t>
  </si>
  <si>
    <t>Malik Javed Shahbaz Heera</t>
  </si>
  <si>
    <t>Zaheer Ud Din Bader</t>
  </si>
  <si>
    <t>JUI-S</t>
  </si>
  <si>
    <t>Mian Mahmood Ali</t>
  </si>
  <si>
    <t>Khawaja Ahmed Hassan</t>
  </si>
  <si>
    <t>Dr.Abdul Rehman</t>
  </si>
  <si>
    <t>Ch. Muhammad Usman</t>
  </si>
  <si>
    <t>Mushtaq Sajeel Bhatti</t>
  </si>
  <si>
    <t>Abdul Aleem Khan</t>
  </si>
  <si>
    <t>Ziauddin Khan Chacher</t>
  </si>
  <si>
    <t>Pir Salman Jan Sirhandi</t>
  </si>
  <si>
    <t>Ghulam Akber Mallah</t>
  </si>
  <si>
    <t>Sayed Miran Muhammad Shah</t>
  </si>
  <si>
    <t>Ayaz Ali Khaskheli</t>
  </si>
  <si>
    <t>Muhammad Iqbal Nizamani</t>
  </si>
  <si>
    <t>Sayed Aijaz Nabi Shah</t>
  </si>
  <si>
    <t>Nadir Ali Chachar Advocate</t>
  </si>
  <si>
    <t>Malik Muhammad Basit Khar</t>
  </si>
  <si>
    <t>Dr. Muhammad Ayoub Baloch</t>
  </si>
  <si>
    <t>Inam-ul-Haque</t>
  </si>
  <si>
    <t>Nisar Ahmed Soomro</t>
  </si>
  <si>
    <t>Abdul Razzaq Raja</t>
  </si>
  <si>
    <t>Muhammad Younus</t>
  </si>
  <si>
    <t>Syed Tariq Ali</t>
  </si>
  <si>
    <t>Muhammad Javed</t>
  </si>
  <si>
    <t>Syed Muhammad Ali Shah</t>
  </si>
  <si>
    <t>Aftab Ahmed</t>
  </si>
  <si>
    <t>Sardar Afzaal Ahmed Madahar Advocate</t>
  </si>
  <si>
    <t>Muhammad Rauf Khalid</t>
  </si>
  <si>
    <t>Mian Abdul Rasheed</t>
  </si>
  <si>
    <t>Makhdum Syed Ahmad Mahmud</t>
  </si>
  <si>
    <t>Mian Faiz-ul-Hassan</t>
  </si>
  <si>
    <t>Chaudhry Masood Ahmad</t>
  </si>
  <si>
    <t>Jahangir Khan Tareen (Retired)</t>
  </si>
  <si>
    <t>Zaib Jafar</t>
  </si>
  <si>
    <t>Maj: (Rtd) Syed Tanveer Hussain Satara Juraat</t>
  </si>
  <si>
    <t>Ch: Muhammad Jafar Iqbal</t>
  </si>
  <si>
    <t>Sheikh Muhammad Akbar</t>
  </si>
  <si>
    <t>Muhammad Siddique</t>
  </si>
  <si>
    <t>Ghous Muhammad</t>
  </si>
  <si>
    <t>Makhdoom Syed Ahmad Mahmood</t>
  </si>
  <si>
    <t>Shehzad Asghar Khan Rind</t>
  </si>
  <si>
    <t>Makhdoom Fahad Iqbal</t>
  </si>
  <si>
    <t>Saeed Ahmad Khan Manais</t>
  </si>
  <si>
    <t>Ghulam Sarwar Khan Khichi</t>
  </si>
  <si>
    <t>Muhammad Sarwar Choudhry</t>
  </si>
  <si>
    <t>Muhammad Sarwar Alvi</t>
  </si>
  <si>
    <t>Sardar Noor Ahmed Khan Malaizai</t>
  </si>
  <si>
    <t>Hafiz Khubaib Ahmad Jamal</t>
  </si>
  <si>
    <t>Azhar Ahmad Khan Yousafzai</t>
  </si>
  <si>
    <t>Mian Muhammad Sharif Zafar Joia</t>
  </si>
  <si>
    <t>Pakistan Bachao Party</t>
  </si>
  <si>
    <t>Muhammad Nasim Ahmad Wattoo</t>
  </si>
  <si>
    <t>Rao Muhammad Saad Ajmal Khan</t>
  </si>
  <si>
    <t>Dr. Lala Rukh Mustafa</t>
  </si>
  <si>
    <t>Mirza Ali Raza</t>
  </si>
  <si>
    <t>Shabir Ahmed Khan Leghari</t>
  </si>
  <si>
    <t>Khalid Mehmood</t>
  </si>
  <si>
    <t>Salauddin Khan Khosa</t>
  </si>
  <si>
    <t>Malik Faiz Muhammad</t>
  </si>
  <si>
    <t>Meena Ahsan Leghari</t>
  </si>
  <si>
    <t>Sardar Hussain Ahmad Khan Leghari</t>
  </si>
  <si>
    <t>Khawaja Kaleem-ud-Din Koreja.</t>
  </si>
  <si>
    <t>Mian Farooq Ahmed</t>
  </si>
  <si>
    <t>Mir Khan Mahar</t>
  </si>
  <si>
    <t>Hafiz Muhammad Ibrahim Soomro</t>
  </si>
  <si>
    <t>Muhammad Aslam Khan Khattak</t>
  </si>
  <si>
    <t>Jumma khan Babar</t>
  </si>
  <si>
    <t xml:space="preserve">Din Muhammad </t>
  </si>
  <si>
    <t>Saifullah Advocate</t>
  </si>
  <si>
    <t>Muhammad Ilyas Siddique</t>
  </si>
  <si>
    <t>Azeemuddin Khan</t>
  </si>
  <si>
    <t>Masood Ahmed</t>
  </si>
  <si>
    <t>Muhammad Saleh Kumbhar</t>
  </si>
  <si>
    <t>Aijaz Ahmed Halepoto</t>
  </si>
  <si>
    <t>Makhdom Zada Syed Basit Ahmad Sultan Bukhari</t>
  </si>
  <si>
    <t>Rao Muhammad Mohsin Ali Khan</t>
  </si>
  <si>
    <t>Makhdom Zada Syed Haroon Ahmad Sultan Bukhari</t>
  </si>
  <si>
    <t>Dewan Syed Jaffar Hussain</t>
  </si>
  <si>
    <t>Muhammad Tahir Ameer Ghroi</t>
  </si>
  <si>
    <t>Muhammad Tufail Thakar</t>
  </si>
  <si>
    <t>Malik Javed Shehbaz Heera</t>
  </si>
  <si>
    <t>Munawar Hussain Manj</t>
  </si>
  <si>
    <t>Rai Ejad Ahmad Khan</t>
  </si>
  <si>
    <t>Alambardar Hussain Rizvi</t>
  </si>
  <si>
    <t>Syed Sajjad Hussain Shah</t>
  </si>
  <si>
    <t>Ahmad Zia Khan</t>
  </si>
  <si>
    <t>Syed Awais Qadir Shah</t>
  </si>
  <si>
    <t>Mohammad Ali Shaikh</t>
  </si>
  <si>
    <t>Sanwal Khan Shar</t>
  </si>
  <si>
    <t>Jam Mahtab Hussain Dahar</t>
  </si>
  <si>
    <t>Ali Mohammad Khan Juna Advocate</t>
  </si>
  <si>
    <t>Pir Bux Solangi</t>
  </si>
  <si>
    <t>Abdul Moeed Rajput</t>
  </si>
  <si>
    <t>Ashique Hussain Qureshi</t>
  </si>
  <si>
    <t>Moulana Abdul Samad Shahwani. (R)</t>
  </si>
  <si>
    <t>Maj (R) Aamir Aziz Kurd</t>
  </si>
  <si>
    <t>Molana Abdul Ghafoor Hyderi.</t>
  </si>
  <si>
    <t>Prince Faisal Daud</t>
  </si>
  <si>
    <t>Noor Muhammad</t>
  </si>
  <si>
    <t>Mir Munir Ahmed Shahwani</t>
  </si>
  <si>
    <t>Wasiullah Lakhoo</t>
  </si>
  <si>
    <t>Mehmood Qadir Khanzada</t>
  </si>
  <si>
    <t>Mian Manzoor Hussain</t>
  </si>
  <si>
    <t>Syed Ayaz Hussain Shah Bukhari</t>
  </si>
  <si>
    <t>Moulana Abdullah Pahore</t>
  </si>
  <si>
    <t>Juniad Ahmed Soomro</t>
  </si>
  <si>
    <t>Lal Hussain Khan Jatoi</t>
  </si>
  <si>
    <t>Syed Jehan Shah (Retd)</t>
  </si>
  <si>
    <t>Mir Hazar Khan Bhayo</t>
  </si>
  <si>
    <t>Qazi Hafizurehman</t>
  </si>
  <si>
    <t>Tofique Ahmed</t>
  </si>
  <si>
    <t>Shah Nawaz Mahar</t>
  </si>
  <si>
    <t>Faiz Muhammad Mahar</t>
  </si>
  <si>
    <t>Agha Masihuddin Khan Durani</t>
  </si>
  <si>
    <t>Agha Sameeruddin khan</t>
  </si>
  <si>
    <t>Sanaullah Abbasi</t>
  </si>
  <si>
    <t>Ghulam Sarwar Siyal (Babu)</t>
  </si>
  <si>
    <t>Ghulam Mohiuddin Durrani</t>
  </si>
  <si>
    <t>Hafiz Ahmed Ali Abbasi</t>
  </si>
  <si>
    <t>Syed Peer Shah Bukhari</t>
  </si>
  <si>
    <t>Babu Sarfraz Khan Jatoi</t>
  </si>
  <si>
    <t>Mohammad Anwar Bhutto</t>
  </si>
  <si>
    <t>Mufti Abdul Nabi Langah</t>
  </si>
  <si>
    <t>Asghar Shah Rashidi</t>
  </si>
  <si>
    <t>Zulfiqar Qadri,</t>
  </si>
  <si>
    <t>Abdul Karim Shaikh</t>
  </si>
  <si>
    <t>Safdar Ali Mithani</t>
  </si>
  <si>
    <t>Nawab Zada Mansoor Ahmad Khan</t>
  </si>
  <si>
    <t>Muhammad Ziaullah Jatoi</t>
  </si>
  <si>
    <t>Makhadom Jamil Ahmed Hussain Bukhari</t>
  </si>
  <si>
    <t>Rana Zia Ahmed Farooqi Advocate</t>
  </si>
  <si>
    <t>Yasir Arfat Khan</t>
  </si>
  <si>
    <t>Muhammad Shafi Khan</t>
  </si>
  <si>
    <t>Dr.Syed Khawar Ali Shah</t>
  </si>
  <si>
    <t>Maulana Muhammad Ajmal Qadri</t>
  </si>
  <si>
    <t>Syed Faisal Imam</t>
  </si>
  <si>
    <t>Muhammad Aqeel Yousaf Bhatti</t>
  </si>
  <si>
    <t>Riaz Shahid Khan Punian</t>
  </si>
  <si>
    <t>Sohail Sikandar Khan Daha</t>
  </si>
  <si>
    <t>Farhat Ullah Khan</t>
  </si>
  <si>
    <t>Muhammad Nawaz Asim</t>
  </si>
  <si>
    <t>Kanwar Tahseen Ashraf</t>
  </si>
  <si>
    <t>Rao Abid Rizwan Shoukat</t>
  </si>
  <si>
    <t>Muhammad Kashif</t>
  </si>
  <si>
    <t>Sh.Abdul Majeed Javed</t>
  </si>
  <si>
    <t>Toqeer Zishan</t>
  </si>
  <si>
    <t>Tallat Hanif Butt</t>
  </si>
  <si>
    <t>Rana Tariq Javed</t>
  </si>
  <si>
    <t>Syed Irfan Ahmed Gardazi</t>
  </si>
  <si>
    <t>Chaudhry Muhammad Jamil Johar Advocate</t>
  </si>
  <si>
    <t>Muhammad Nawazish Ali Pirzada</t>
  </si>
  <si>
    <t>Iftikhar Ahmed Cheema Advocate</t>
  </si>
  <si>
    <t>Mahmood Majeed</t>
  </si>
  <si>
    <t>Yawar Abbass Bhatti</t>
  </si>
  <si>
    <t>Ali Sher</t>
  </si>
  <si>
    <t>Faqir Sher Muhammad Bilalani</t>
  </si>
  <si>
    <t>Abdul Sattar Lagari</t>
  </si>
  <si>
    <t>Mir Naseer Khan Khoso.</t>
  </si>
  <si>
    <t>Mir Shabbir Ali Bijarani.</t>
  </si>
  <si>
    <t>Muhammad Afrooq Anwar Abbasi</t>
  </si>
  <si>
    <t>Muhammad Usman Farooq Malik</t>
  </si>
  <si>
    <t>Sardar Muhammad Hussain Khan Lodhi.</t>
  </si>
  <si>
    <t>Sahibzadi Saira Abbasi Advocate</t>
  </si>
  <si>
    <t>Muhammad Akram Mughal</t>
  </si>
  <si>
    <t>Saeed Ahmed Jatoi</t>
  </si>
  <si>
    <t>Zafar Ali Shah</t>
  </si>
  <si>
    <t>Muhammad Bux Almani</t>
  </si>
  <si>
    <t>Qurban Ali Behan</t>
  </si>
  <si>
    <t>Rana Nisar Ahmed</t>
  </si>
  <si>
    <t>Dr. Manoj Kumar Malhani</t>
  </si>
  <si>
    <t>Muhammad Urs Khero</t>
  </si>
  <si>
    <t>Nisar Ahmed Sultan Tanoli</t>
  </si>
  <si>
    <t>Tariq Rahim Kundi</t>
  </si>
  <si>
    <t>Pir Zada Muhammad Raees Khan</t>
  </si>
  <si>
    <t>Rooh ul Amin</t>
  </si>
  <si>
    <t>Tariq Ahmad Khan</t>
  </si>
  <si>
    <t>Ihsan ullah</t>
  </si>
  <si>
    <t>Shahen Shah</t>
  </si>
  <si>
    <t>Faheem Ahmed Awan</t>
  </si>
  <si>
    <t>Ali Nawaz Shoro</t>
  </si>
  <si>
    <t>Ali Asghar Rind</t>
  </si>
  <si>
    <t>Advocate Ayaz Ahmed Arain</t>
  </si>
  <si>
    <t>Zia-ul-Hassan Lanjar</t>
  </si>
  <si>
    <t>Syed Ghulam Mohiuddin Shah</t>
  </si>
  <si>
    <t>Sher Muhammad Jamali</t>
  </si>
  <si>
    <t>Ghulam Hyder Rahu</t>
  </si>
  <si>
    <t>Adil Maqsood</t>
  </si>
  <si>
    <t>Hafiz Abdul Razaq Parhyar</t>
  </si>
  <si>
    <t>Muhammad Munir Shah</t>
  </si>
  <si>
    <t>Abdul Wahab</t>
  </si>
  <si>
    <t>Syed Mahmood Ahmed Shah</t>
  </si>
  <si>
    <t>Sikander Ali Keerio</t>
  </si>
  <si>
    <t>Dr. Syed Ali Hyder Shah</t>
  </si>
  <si>
    <t>Abdullah Shaikh</t>
  </si>
  <si>
    <t>Mumtaz Ali Wassan</t>
  </si>
  <si>
    <t>Fida Hussain Wassan</t>
  </si>
  <si>
    <t>Mobeen Ahmed Phulpoto</t>
  </si>
  <si>
    <t>Abdul Qadir Solangi</t>
  </si>
  <si>
    <t>Syed Muhib Ali Shah Lakyari</t>
  </si>
  <si>
    <t>Irshad Jilani</t>
  </si>
  <si>
    <t>Syed Irshad Raza Shah Lakyari</t>
  </si>
  <si>
    <t>Asghar Ali Awan</t>
  </si>
  <si>
    <t>Javed Hussain Khaskheli</t>
  </si>
  <si>
    <t>Shoukat Ali Rajpar</t>
  </si>
  <si>
    <t>Mumtaz Hussain</t>
  </si>
  <si>
    <t>Ch. Muhammad Jafar Iqbal</t>
  </si>
  <si>
    <t>Ch. Zaffar Iqbal Warraich</t>
  </si>
  <si>
    <t>Muhammad Riaz Noori</t>
  </si>
  <si>
    <t>Iftikhar Mughal</t>
  </si>
  <si>
    <t>Shahid Islam</t>
  </si>
  <si>
    <t>Nauman Gul Khan</t>
  </si>
  <si>
    <t>Rubina Shaheen Wattoo</t>
  </si>
  <si>
    <t>Sardar meer Badshah Khan Qaisrani</t>
  </si>
  <si>
    <t>Khawja Mudassir Mehmood</t>
  </si>
  <si>
    <t>Khawja Muhammad Dawood Sulemani</t>
  </si>
  <si>
    <t>Khawja Ghulam Nizam Ud Din</t>
  </si>
  <si>
    <t>Shamoona Umbreen Qaisrani</t>
  </si>
  <si>
    <t>Sher Zaman Qaisrani</t>
  </si>
  <si>
    <t>Dastgir Muhammad Hamauyun Advocate Khetran</t>
  </si>
  <si>
    <t>Muhammad Tahir Makhdoom</t>
  </si>
  <si>
    <t>Sindh United Party</t>
  </si>
  <si>
    <t>Arshad.</t>
  </si>
  <si>
    <t>Taj Muhammad Shaikh.</t>
  </si>
  <si>
    <t>Salman Islam Shaikh</t>
  </si>
  <si>
    <t>Farrukh Adil Shaikh.</t>
  </si>
  <si>
    <t>Syed Muhammad Fahad Rafique Faizi.</t>
  </si>
  <si>
    <t>Muhammad Ali.</t>
  </si>
  <si>
    <t>Arif Hussain.</t>
  </si>
  <si>
    <t>Makhdoom Faiq Hussain.</t>
  </si>
  <si>
    <t>Muhammad Saif Ullah Khan Sadozai</t>
  </si>
  <si>
    <t>Samiuddin Sajid</t>
  </si>
  <si>
    <t>Sikandar Khan</t>
  </si>
  <si>
    <t>Sahibzada Shabbir Hassan Ansari</t>
  </si>
  <si>
    <t>Haji Javed Iqbal Jat</t>
  </si>
  <si>
    <t>Manzoor Ahmed Soomro</t>
  </si>
  <si>
    <t>Abdul Mujeeb Pirzada</t>
  </si>
  <si>
    <t>Waheed Ahmed Mughal</t>
  </si>
  <si>
    <t>Dr. Noor Mohammad Waseem Soomro</t>
  </si>
  <si>
    <t>Moulana Nalay Mitho Shaikh</t>
  </si>
  <si>
    <t>Dr. Mumtaz Ali Chandio</t>
  </si>
  <si>
    <t>Syed Hussain Tariq Shah</t>
  </si>
  <si>
    <t>Nawab Arshad Ali Talpur</t>
  </si>
  <si>
    <t>MoulanaTaj Muhammad Nahiyon</t>
  </si>
  <si>
    <t>Makhdoom Khuram</t>
  </si>
  <si>
    <t>Noor Ahmed Jamote</t>
  </si>
  <si>
    <t>Raja Zaheer Hussain</t>
  </si>
  <si>
    <t>Ashfaq Ahmad Cheema</t>
  </si>
  <si>
    <t>Khalid Sulehri</t>
  </si>
  <si>
    <t>Muhammad Attique-ur-Rehman</t>
  </si>
  <si>
    <t>Khurshid Anwar Qureshi</t>
  </si>
  <si>
    <t>Muhammad Arshad Hussain Chishti</t>
  </si>
  <si>
    <t>Pakistan Freedom Party</t>
  </si>
  <si>
    <t>Imdad Ali Kurd</t>
  </si>
  <si>
    <t>Imdad Hussain Pitafi</t>
  </si>
  <si>
    <t>Amanullah Khaskheli</t>
  </si>
  <si>
    <t>Mir Muhammad Khokhar</t>
  </si>
  <si>
    <t>Abdul Ghani Dars</t>
  </si>
  <si>
    <t>Zulfiqar Bachani</t>
  </si>
  <si>
    <t>Ali Murad Pitafi</t>
  </si>
  <si>
    <t>Yar Muhammad Khaskheli</t>
  </si>
  <si>
    <t>Pir Fazal Ali Shah Jilani</t>
  </si>
  <si>
    <t>Sardar Ghulam Mustafa Khaskheli</t>
  </si>
  <si>
    <t>Dr: Imtiaz Ahmed</t>
  </si>
  <si>
    <t>Dr: Mir Abdullah Khan</t>
  </si>
  <si>
    <t>Abdul Sattar Sirewal</t>
  </si>
  <si>
    <t>Muhammad Aleem</t>
  </si>
  <si>
    <t>Mir Irfan Talpur</t>
  </si>
  <si>
    <t>Noor Ahmed Nizamani</t>
  </si>
  <si>
    <t>Muhammad Hafeez Nizamani</t>
  </si>
  <si>
    <t>Molvi Fateh Mohammad Maheri</t>
  </si>
  <si>
    <t>Abdullah Sheedi</t>
  </si>
  <si>
    <t>Dr. Abdul Rehman Bhurgri</t>
  </si>
  <si>
    <t>Dr.Zulfiqar Ali Mirza</t>
  </si>
  <si>
    <t>Asghar Ali Parhiar Advocate</t>
  </si>
  <si>
    <t>Kamal Khan Chang</t>
  </si>
  <si>
    <t>Mirza Sohail Akbar Baig</t>
  </si>
  <si>
    <t>Moulana Abdul Razaque Abid Lakho.</t>
  </si>
  <si>
    <t>Qamaruddin Bhatti.</t>
  </si>
  <si>
    <t>Hameer Imdad Unar</t>
  </si>
  <si>
    <t>Hizbullah Bughio</t>
  </si>
  <si>
    <t>Suhail Ahmed Abbasi Advocate.</t>
  </si>
  <si>
    <t>Ali Gohar Phulpoto</t>
  </si>
  <si>
    <t>Ali Raza Cholyani</t>
  </si>
  <si>
    <t>Muhammad Siddique Mughari</t>
  </si>
  <si>
    <t>Muhammad Ishaque Tunio</t>
  </si>
  <si>
    <t>Ameer Ali Barq</t>
  </si>
  <si>
    <t>Mian Fayyaz Mehmood</t>
  </si>
  <si>
    <t>Choudhary Altaf Hussain</t>
  </si>
  <si>
    <t>Ahmad Nawaz Khan</t>
  </si>
  <si>
    <t>Muhammad Rab Nawaz</t>
  </si>
  <si>
    <t>Malik Abdul Shakoor Siwag</t>
  </si>
  <si>
    <t>Syed Faqeer Hussain Shah</t>
  </si>
  <si>
    <t>Lt. Col. (R) Syed Karim Haider Bukhari</t>
  </si>
  <si>
    <t>Mukhdoom Sohail Hassan Gilani</t>
  </si>
  <si>
    <t>Iftikhar Ahmed Haqani</t>
  </si>
  <si>
    <t>Mir Shafqat Hussain Jakhrani</t>
  </si>
  <si>
    <t>Muhammad Aslam Abro</t>
  </si>
  <si>
    <t>Siri Chand Lal Bhawnani</t>
  </si>
  <si>
    <t>Abdul Wali Khan Jakhrani</t>
  </si>
  <si>
    <t>Muhammad Umar Soomro</t>
  </si>
  <si>
    <t>Mushtaq Ahmed Bilal</t>
  </si>
  <si>
    <t>Choudhry Muhammad Aslam Gill</t>
  </si>
  <si>
    <t>Pir Noor Mohammad Shah Jeelani</t>
  </si>
  <si>
    <t>Abdul Munim Khan</t>
  </si>
  <si>
    <t>Dr. Dost Mohammad Memon</t>
  </si>
  <si>
    <t>Shabbir Ahmed Khan</t>
  </si>
  <si>
    <t>Azam Ali Soomro</t>
  </si>
  <si>
    <t>Anwer Ali Channa.</t>
  </si>
  <si>
    <t>Anwer Siyal Bhai.</t>
  </si>
  <si>
    <t>Moula Bux Khoso.</t>
  </si>
  <si>
    <t>Shanker Lal Bhai.</t>
  </si>
  <si>
    <t>Mir Amanullah Talpur</t>
  </si>
  <si>
    <t>Mir Nadir Ali Talpur</t>
  </si>
  <si>
    <t>Arbab Haji Abdullah</t>
  </si>
  <si>
    <t>Arbab Zulifqar Ali</t>
  </si>
  <si>
    <t>Dr. Khatoo Mal</t>
  </si>
  <si>
    <t>Arbab Ghulam Raheem</t>
  </si>
  <si>
    <t>Syed Shabir Hussain Shah Lukyari</t>
  </si>
  <si>
    <t>Javid Yousaf Mohmand</t>
  </si>
  <si>
    <t>Mualim Khan</t>
  </si>
  <si>
    <t>Riyasat Ali Khan</t>
  </si>
  <si>
    <t>Malik Manzoor Khan</t>
  </si>
  <si>
    <t>Ikramullah Khan</t>
  </si>
  <si>
    <t>Fakhar Zaman</t>
  </si>
  <si>
    <t>Syed Iqbal Mian</t>
  </si>
  <si>
    <t>Doctor Syed Javaid Hussain</t>
  </si>
  <si>
    <t>Shahbaz Yasar Ali</t>
  </si>
  <si>
    <t>Syed Zain-ul-Abden</t>
  </si>
  <si>
    <t>Syed Aijaz Ali Shah</t>
  </si>
  <si>
    <t>Faqir Dad Khoso</t>
  </si>
  <si>
    <t>Suhail Ahmed Shoro</t>
  </si>
  <si>
    <t>Dr.Mohan Lal</t>
  </si>
  <si>
    <t>Rasheedan Akhtar Panhwar</t>
  </si>
  <si>
    <t>Shamusddin Panhwar</t>
  </si>
  <si>
    <t>Ghulam Murtza Solangi</t>
  </si>
  <si>
    <t>Shafi Muhammad Channa</t>
  </si>
  <si>
    <t>Sher Muhammad Soomro</t>
  </si>
  <si>
    <t>Zubeer Ahmed Jamali</t>
  </si>
  <si>
    <t>Syed Zahid Ali Shah</t>
  </si>
  <si>
    <t>Moazam Shah</t>
  </si>
  <si>
    <t>Tufail Ahmed Mahessar</t>
  </si>
  <si>
    <t xml:space="preserve">Muhammad Yaqoob </t>
  </si>
  <si>
    <t>Zafar Ali Leghari</t>
  </si>
  <si>
    <t>Qazi Shafique Ahmed</t>
  </si>
  <si>
    <t>Ferozuddin Narejo</t>
  </si>
  <si>
    <t>Zakir Hussain Mari</t>
  </si>
  <si>
    <t>Aneel Gul Junejo</t>
  </si>
  <si>
    <t>Khizar Hayat</t>
  </si>
  <si>
    <t>Riaz Shar</t>
  </si>
  <si>
    <t>Muhammad Khan Junejo</t>
  </si>
  <si>
    <t>Pir Bux Junejo</t>
  </si>
  <si>
    <t>Naseer Ahmed Qureshi</t>
  </si>
  <si>
    <t>Zahid Hussain Shah</t>
  </si>
  <si>
    <t>Habib Baig Majahid</t>
  </si>
  <si>
    <t>Mashooque Muhiuddin Shah</t>
  </si>
  <si>
    <t>Mohammad Rafique Banbhan</t>
  </si>
  <si>
    <t>Noor Mohammad Sahito</t>
  </si>
  <si>
    <t>Zahoor Ali Bozdar</t>
  </si>
  <si>
    <t>Muhammad Ramzan Phulpoto</t>
  </si>
  <si>
    <t>Pir Syed Muhammad Raza Shah Jeelani</t>
  </si>
  <si>
    <t>Ghulam Hyder Phulpoto</t>
  </si>
  <si>
    <t>Irshad Bano</t>
  </si>
  <si>
    <t>Javid Hassan Gujjar</t>
  </si>
  <si>
    <t>Muhammad Dino</t>
  </si>
  <si>
    <t>Mian Ahmad Bilal</t>
  </si>
  <si>
    <t>Shoukat Dawood</t>
  </si>
  <si>
    <t>Muhammad Talib Bhatti</t>
  </si>
  <si>
    <t>Muhammad Faiz-ur-Rehman</t>
  </si>
  <si>
    <t>Hafiz Masroor Lateef</t>
  </si>
  <si>
    <t>Muhammad Asad Thaniwi.</t>
  </si>
  <si>
    <t>Munawar Ali Choohan.</t>
  </si>
  <si>
    <t>Syed Muhammad Ayoub.</t>
  </si>
  <si>
    <t>Noor Muhammad Soomro</t>
  </si>
  <si>
    <t>Sardar Mir Yakoob Ali Shah.</t>
  </si>
  <si>
    <t>Moulana Rajab Ali Noohpoto</t>
  </si>
  <si>
    <t>Shabbir Ahmed Hyderi</t>
  </si>
  <si>
    <t>Kari Abdul Rasheed Awan (Retired)</t>
  </si>
  <si>
    <t>Abid Ghori</t>
  </si>
  <si>
    <t>Anwar Zaib</t>
  </si>
  <si>
    <t>Wazeer Ahmed Afridi</t>
  </si>
  <si>
    <t>Ameer Zada Khan Yousaf Zai</t>
  </si>
  <si>
    <t>Muhammad Yaqoob</t>
  </si>
  <si>
    <t>Rujhanullah Afridi</t>
  </si>
  <si>
    <t>Dr. Ismail</t>
  </si>
  <si>
    <t>Muhammad Gulzar Ahmed Khaliqi</t>
  </si>
  <si>
    <t>Jameel ur Rehman</t>
  </si>
  <si>
    <t>Shafi Ahmed</t>
  </si>
  <si>
    <t>Malik Maula Dad Khan Sherani.</t>
  </si>
  <si>
    <t>Qari Mushtaque Ahmed Farooqui</t>
  </si>
  <si>
    <t>Sahibzada Abul Khair Muhammad Zubair</t>
  </si>
  <si>
    <t>Muhammad Suleman</t>
  </si>
  <si>
    <t>Muhammad Irfan</t>
  </si>
  <si>
    <t>Saghir Ahmed Qureshi</t>
  </si>
  <si>
    <t>Jameel Ahmed Shaikh</t>
  </si>
  <si>
    <t>Sohail Baig Noori</t>
  </si>
  <si>
    <t>Moulvi Iqbal Haider</t>
  </si>
  <si>
    <t>Saifuddin Khalid</t>
  </si>
  <si>
    <t>Farah Awan</t>
  </si>
  <si>
    <t>Tariq Mahboob</t>
  </si>
  <si>
    <t>Syed Ajazul Hassan Jilani</t>
  </si>
  <si>
    <t>Abrar Khan Baloch</t>
  </si>
  <si>
    <t>Mir Wali</t>
  </si>
  <si>
    <t>Shabir Ahmed</t>
  </si>
  <si>
    <t>Muhammad Saleem Advocate</t>
  </si>
  <si>
    <t>Major(R) Raja Sultan Akbar</t>
  </si>
  <si>
    <t>Naeem-ur-Rehman</t>
  </si>
  <si>
    <t>Shabaz Bhatti</t>
  </si>
  <si>
    <t>Khursheed Anwar Qureshi</t>
  </si>
  <si>
    <t>Talib Hussain Qureshi</t>
  </si>
  <si>
    <t>Parveen Kausar</t>
  </si>
  <si>
    <t>Ibrahim Rais Advocate</t>
  </si>
  <si>
    <t>Muhammad Tahir</t>
  </si>
  <si>
    <t>Mukhtar Ali</t>
  </si>
  <si>
    <t>Muhammad Asim Ahsan</t>
  </si>
  <si>
    <t>Ameer Khan Chandio</t>
  </si>
  <si>
    <t>Shabbir Abu Talib</t>
  </si>
  <si>
    <t>Abdullah Balouch</t>
  </si>
  <si>
    <t>Muhammad Asif Siddiqui</t>
  </si>
  <si>
    <t>Captain Haleem Ahmed Siddiqui</t>
  </si>
  <si>
    <t>Muhammad Farooq Bangsh</t>
  </si>
  <si>
    <t>Muhammad Hanif</t>
  </si>
  <si>
    <t>Muhammad Ejaz Alam</t>
  </si>
  <si>
    <t>Khurram Muhammad Qamar</t>
  </si>
  <si>
    <t>Pakistan Quami League</t>
  </si>
  <si>
    <t>Javaid Ahmed Chhatari Advocate</t>
  </si>
  <si>
    <t>Begum Salma Ahmed</t>
  </si>
  <si>
    <t>Tahir Khan</t>
  </si>
  <si>
    <t>Choudhri Umar Hayat Sandhu</t>
  </si>
  <si>
    <t>Shamim Ahmed</t>
  </si>
  <si>
    <t>Sabir Gola</t>
  </si>
  <si>
    <t>Qadir Bux</t>
  </si>
  <si>
    <t>Hidayat-ur-Rehman</t>
  </si>
  <si>
    <t>Muhammad Yousuf Kureshy</t>
  </si>
  <si>
    <t>Pakistan Ittehad Tehreek</t>
  </si>
  <si>
    <t>Abdul Hameed Qureshi</t>
  </si>
  <si>
    <t>Wajid Nazeer</t>
  </si>
  <si>
    <t>Ali Saleem Memon</t>
  </si>
  <si>
    <t>Shujjat Ali Shah</t>
  </si>
  <si>
    <t>Fakir Ghulam Nabi Mangrio</t>
  </si>
  <si>
    <t>Muhammad Asim Afridi</t>
  </si>
  <si>
    <t>Ghulam Kibriya Rizwan</t>
  </si>
  <si>
    <t>Pir Shafqat Hussain Shah Jillani</t>
  </si>
  <si>
    <t>Zulfiqar Ali Junejo</t>
  </si>
  <si>
    <t>Abdul Jabbar Mari Balouch</t>
  </si>
  <si>
    <t>Syed Khadim Ali Shah</t>
  </si>
  <si>
    <t>Burhan Chandio</t>
  </si>
  <si>
    <t>Ali Raza Choliani</t>
  </si>
  <si>
    <t>Gulzar Ahmed Mughari</t>
  </si>
  <si>
    <t>Khalid Iqbal Memon</t>
  </si>
  <si>
    <t>Khushhal Khan Brohi</t>
  </si>
  <si>
    <t>Mashooque Ali Channa</t>
  </si>
  <si>
    <t>Illahi Bux Soomro</t>
  </si>
  <si>
    <t>Miliha Malik</t>
  </si>
  <si>
    <t>Mir Mamtaz Hussain Jakhrani</t>
  </si>
  <si>
    <t>Nadeem Brohi Bhai</t>
  </si>
  <si>
    <t>Mir Zulfiqar Ali</t>
  </si>
  <si>
    <t>Mir Anwar Ali Talpur</t>
  </si>
  <si>
    <t>Muhammad Yousif Qaimkhani</t>
  </si>
  <si>
    <t>Zain-ul-Abideen Ansari</t>
  </si>
  <si>
    <t>Muhammad Siddique Rathor</t>
  </si>
  <si>
    <t>Brig. ( R ) Umair Ahmed Siddiqui</t>
  </si>
  <si>
    <t>Shahzia Batul</t>
  </si>
  <si>
    <t>Iftikhar Anwer Khan</t>
  </si>
  <si>
    <t>Faheem Advocate</t>
  </si>
  <si>
    <t>Sultan Khan Mandokhel</t>
  </si>
  <si>
    <t>Poonjo Bheel Advocate</t>
  </si>
  <si>
    <t>Shaikh Khuda Bux</t>
  </si>
  <si>
    <t>Abdul Qadir Soomro</t>
  </si>
  <si>
    <t>Pir Aftab Ali Shah Jeelani</t>
  </si>
  <si>
    <t>Nawab Mehmood Tehmoor Talpu</t>
  </si>
  <si>
    <t>Jiando Khan Rahimoon</t>
  </si>
  <si>
    <t>Nadir Khan</t>
  </si>
  <si>
    <t>Sohail Shahzad</t>
  </si>
  <si>
    <t>Zahid Iqbal</t>
  </si>
  <si>
    <t>Syed Hassan Ahmed</t>
  </si>
  <si>
    <t>Abubakar Memon</t>
  </si>
  <si>
    <t>Saleemullah Khan Tarak</t>
  </si>
  <si>
    <t>Molana Iqbalullah</t>
  </si>
  <si>
    <t>Hafiz Zardullah Khan Hassan Zai.</t>
  </si>
  <si>
    <t>Saeed-ur-Rehman</t>
  </si>
  <si>
    <t>Dr.Shahid Rauf</t>
  </si>
  <si>
    <t>Hafiz Ahmad Jan</t>
  </si>
  <si>
    <t>Dr.Bahsir Ahmad Khan</t>
  </si>
  <si>
    <t>Gul Alam</t>
  </si>
  <si>
    <t>Fida Muhammad</t>
  </si>
  <si>
    <t>Haji Laiq Zaman</t>
  </si>
  <si>
    <t>Zabehullah</t>
  </si>
  <si>
    <t>Wazir Muhammad Khan</t>
  </si>
  <si>
    <t>Syed Margoob Hussain Abidi</t>
  </si>
  <si>
    <t>Hafiz Fazal Muhammad</t>
  </si>
  <si>
    <t>Khudai Noor</t>
  </si>
  <si>
    <t>Abdul Aziz Khan Khilji Advocate</t>
  </si>
  <si>
    <t>Khudai Dad</t>
  </si>
  <si>
    <t>Lt. General(R) Abdul Qadir Baloch</t>
  </si>
  <si>
    <t>Syed Muhammd Fazal Agha</t>
  </si>
  <si>
    <t>Shaheeda Parveen</t>
  </si>
  <si>
    <t>Arshad Iqbal Jadoon</t>
  </si>
  <si>
    <t>Arbab Abdul Ghani Kasi</t>
  </si>
  <si>
    <t>Mir Zarak Khan Zehri.</t>
  </si>
  <si>
    <t>Rubnia Babar</t>
  </si>
  <si>
    <t>Shafiq Ahmed Khan</t>
  </si>
  <si>
    <t>Abdul Kahliq Hazara</t>
  </si>
  <si>
    <t>Syed Zahir Shah Zadi</t>
  </si>
  <si>
    <t>Malik Sikandar Khan</t>
  </si>
  <si>
    <t>Barkat Ali Thamki</t>
  </si>
  <si>
    <t>Syed Zahir Shah Zaidi</t>
  </si>
  <si>
    <t>Engineer Noor Ahmed Khan</t>
  </si>
  <si>
    <t>Allah Dad Khan Barraich</t>
  </si>
  <si>
    <t>Mir Abdul Ghafoor Sarparah</t>
  </si>
  <si>
    <t>Muhammad Arif Badini</t>
  </si>
  <si>
    <t>Muhammad Abbas</t>
  </si>
  <si>
    <t>Malik Abdul Rehman Dehwar</t>
  </si>
  <si>
    <t>Lashkar Khan</t>
  </si>
  <si>
    <t>Abdul Ali Hazara</t>
  </si>
  <si>
    <t>Muhammad Hanif Ansari</t>
  </si>
  <si>
    <t>Mufti Muhammad Hanif Khoso</t>
  </si>
  <si>
    <t>Alamgeer Junejo</t>
  </si>
  <si>
    <t>Muhammad Umer Qureshi</t>
  </si>
  <si>
    <t>Liaquat Ali Mari</t>
  </si>
  <si>
    <t>Nisar Ahmed Nizamani</t>
  </si>
  <si>
    <t>Capt. Haleem Ahmed Siddiqui</t>
  </si>
  <si>
    <t>Salahuddin Junejo</t>
  </si>
  <si>
    <t>Irfan Ali Bikak</t>
  </si>
  <si>
    <t>Imtiaz Ahmed Qureshi</t>
  </si>
  <si>
    <t>Muhammad Bachal Khuhro</t>
  </si>
  <si>
    <t>Saadullah Mahessar</t>
  </si>
  <si>
    <t>Peeral Majeedano</t>
  </si>
  <si>
    <t>Rana Fateh Muhammad Rajput</t>
  </si>
  <si>
    <t>Syed Bachal Shah Lakiari</t>
  </si>
  <si>
    <t>Mufti Wali Muhammad</t>
  </si>
  <si>
    <t>Allah Dino Hajano</t>
  </si>
  <si>
    <t>Allah Warayo Khaskheli</t>
  </si>
  <si>
    <t>Syed Ghulam Shabbir Shah</t>
  </si>
  <si>
    <t>Molvi Sultan Ali Nasar</t>
  </si>
  <si>
    <t>Amanullah Paracha</t>
  </si>
  <si>
    <t>Kanwar Qutubuddin Khan</t>
  </si>
  <si>
    <t>Sardar Ghulam Mustafa Khaskhali</t>
  </si>
  <si>
    <t>Abdul Ghani Balouch</t>
  </si>
  <si>
    <t>Haji Zahoor Ahmed</t>
  </si>
  <si>
    <t>Zar Bali Syed</t>
  </si>
  <si>
    <t>Professor Umer Farooq Khan</t>
  </si>
  <si>
    <t>Shafiq But Advocate</t>
  </si>
  <si>
    <t>Malik Matloob Ali Awan</t>
  </si>
  <si>
    <t>Malik Jhanzaib Khan Advocate</t>
  </si>
  <si>
    <t>Dr. Muhammad Shakir Alam</t>
  </si>
  <si>
    <t>Jamil Ahmed Rind.</t>
  </si>
  <si>
    <t>Mir Muhammad Imran Bungalzai</t>
  </si>
  <si>
    <t>Mir Abdul Rauf Kurd</t>
  </si>
  <si>
    <t>Mir Wali Muhammad Qlandrani</t>
  </si>
  <si>
    <t>Abdul Malik Khan Barach</t>
  </si>
  <si>
    <t>Mir Ahmed Shahwani</t>
  </si>
  <si>
    <t>Gul Noor Bugti</t>
  </si>
  <si>
    <t>Mir Jan Muhammad Masuri</t>
  </si>
  <si>
    <t>PPP</t>
  </si>
  <si>
    <t>Molvi Attaullah</t>
  </si>
  <si>
    <t>Mir Baz Muhamamd Marri</t>
  </si>
  <si>
    <t>Nawabzada Jangaiz Khan Mari</t>
  </si>
  <si>
    <t>Muhammad Jan Rind</t>
  </si>
  <si>
    <t>Muhamamd Hussain Agha Advocate</t>
  </si>
  <si>
    <t>Mrs. Munwar Munir</t>
  </si>
  <si>
    <t>Dr.Siraj Ahmed Yousafzai</t>
  </si>
  <si>
    <t>Dr.Muhammad Aslam Kakar</t>
  </si>
  <si>
    <t>Muhamamd Idress</t>
  </si>
  <si>
    <t>Farooq Samuel Bhatti</t>
  </si>
  <si>
    <t>Nadeem Khan Yousafzai</t>
  </si>
  <si>
    <t>Sajid Mehmood Khan</t>
  </si>
  <si>
    <t>Raja Muhammad Aftab Satti</t>
  </si>
  <si>
    <t>Sayed Akber Shah</t>
  </si>
  <si>
    <t>Mir Asim Kurd</t>
  </si>
  <si>
    <t>Muhammad Rahmdil Haleemi</t>
  </si>
  <si>
    <t>Agha Umar Ahmed Khan</t>
  </si>
  <si>
    <t>Mir Muhammad Ayoub Jattak</t>
  </si>
  <si>
    <t>Mir Imran Jattak</t>
  </si>
  <si>
    <t>Mir Abdul Rehman Zehri</t>
  </si>
  <si>
    <t>Mir Muhammad Ashraf</t>
  </si>
  <si>
    <t>Muhammad Ali Rodeni</t>
  </si>
  <si>
    <t>Faiz-ud-Din Sasoli</t>
  </si>
  <si>
    <t>Mir Ghulam Hussain Kurd</t>
  </si>
  <si>
    <t>Mir Mehrullah Khan Umrani</t>
  </si>
  <si>
    <t>Abdul Aziz Baloch</t>
  </si>
  <si>
    <t>Sabar Ali Baloch</t>
  </si>
  <si>
    <t>Khalid Ahmed Baloch Advocate</t>
  </si>
  <si>
    <t>Mir Muhammad Ismail Muhammad Hassani</t>
  </si>
  <si>
    <t>Mir Kulyan Khan Reki</t>
  </si>
  <si>
    <t>Kech-cum-Gwadar</t>
  </si>
  <si>
    <t>Abdul Qadeer</t>
  </si>
  <si>
    <t>Syed Sher Jan. (R)</t>
  </si>
  <si>
    <t>Mufti Ahtisham-ul-Haq Asia Abadi</t>
  </si>
  <si>
    <t>Saboohuddin Malik</t>
  </si>
  <si>
    <t>Moulana Abdul Karim Abid</t>
  </si>
  <si>
    <t>Sultan Shahab Jahangir</t>
  </si>
  <si>
    <t>Durre Shahwar Pervez</t>
  </si>
  <si>
    <t>Qadir Khan Mandokhail Advocate</t>
  </si>
  <si>
    <t>Muhammad Bakhsh Lashari Advocate</t>
  </si>
  <si>
    <t>Moulana Dr. Muhammad Asad Thanwi</t>
  </si>
  <si>
    <t>Khawaja Ghulam Hussain</t>
  </si>
  <si>
    <t>Hamid Idrees</t>
  </si>
  <si>
    <t>Pir Ghous Ali Shah Jillani</t>
  </si>
  <si>
    <t>Pir Hassan Ali Shah Jillani</t>
  </si>
  <si>
    <t>Moulana Inayatullah Sajid</t>
  </si>
  <si>
    <t>Dr. Adnan Ahmed Bhurghari</t>
  </si>
  <si>
    <t>Shuja Muhammad Shah</t>
  </si>
  <si>
    <t>Faqir Babar Khan Hur</t>
  </si>
  <si>
    <t>Mir Tarique Ali Khan Talpur</t>
  </si>
  <si>
    <t>Col.(R) Abdul Jabbar Abbasi</t>
  </si>
  <si>
    <t>Dr. Gohar Ejaz Khan Kakar</t>
  </si>
  <si>
    <t>Dr. Muhammad Imtiaz Subhani</t>
  </si>
  <si>
    <t>Malik Akhtar Hussain Awan</t>
  </si>
  <si>
    <t>Moulana Abdul Hafiz</t>
  </si>
  <si>
    <t>Pak Muslim Alliance</t>
  </si>
  <si>
    <t>Muhammad Javed Qadri</t>
  </si>
  <si>
    <t>Allama Shafqatur Rehman</t>
  </si>
  <si>
    <t>Mansoor Khan</t>
  </si>
  <si>
    <t>Abdul Sattar Channa</t>
  </si>
  <si>
    <t>Attah Muhammad Ansari</t>
  </si>
  <si>
    <t>Javed Iqbal Khanzada</t>
  </si>
  <si>
    <t>Shahjahan</t>
  </si>
  <si>
    <t>Mir Humayun Ali Zaidi</t>
  </si>
  <si>
    <t>Syed Haji Abdul Ghafar</t>
  </si>
  <si>
    <t>Haji Muhammad Yasin Khan Kakar</t>
  </si>
  <si>
    <t>Noor Khan Tareen</t>
  </si>
  <si>
    <t>Syed Abdul Bari</t>
  </si>
  <si>
    <t>Syed Jahangir Shah</t>
  </si>
  <si>
    <t>Syed Manzoor Ahmed</t>
  </si>
  <si>
    <t>Mian Sultan Mohammad</t>
  </si>
  <si>
    <t>Khawaja Yawar Naseer</t>
  </si>
  <si>
    <t>Mohammad Javid Abbasi</t>
  </si>
  <si>
    <t>Sardar Aurangzeb</t>
  </si>
  <si>
    <t>Mir Wise Khan Tareen.</t>
  </si>
  <si>
    <t>Muhammad Naseem.</t>
  </si>
  <si>
    <t>Dad Muhammad Kakar</t>
  </si>
  <si>
    <t>Syed Iftikhar Ali</t>
  </si>
  <si>
    <t>Awarangzaib Kakar</t>
  </si>
  <si>
    <t>Nasrullah Bazai.</t>
  </si>
  <si>
    <t>Syed Noor Akber</t>
  </si>
  <si>
    <t>Riaz Hussain</t>
  </si>
  <si>
    <t>Sadiqullah Dawar</t>
  </si>
  <si>
    <t>Alhaj Mian Gul Malik Din Khel</t>
  </si>
  <si>
    <t>Dr. Hafiz Habibullah SQK</t>
  </si>
  <si>
    <t>Saifullah Qamber Khel</t>
  </si>
  <si>
    <t>Habib-ur-Rehman Sepah</t>
  </si>
  <si>
    <t>Nusrullah Khan SQK</t>
  </si>
  <si>
    <t>Haji Surat Khan SQK</t>
  </si>
  <si>
    <t>Mohammad Hamayun</t>
  </si>
  <si>
    <t>Abdul Ghaffar Panezai</t>
  </si>
  <si>
    <t>Kaleemullah Tareen</t>
  </si>
  <si>
    <t>Abdul Azim</t>
  </si>
  <si>
    <t>Malik Dildar Hussain</t>
  </si>
  <si>
    <t>Doctor Ghayyur Hussain</t>
  </si>
  <si>
    <t>Shabir Hussain</t>
  </si>
  <si>
    <t>Doctor Syed Mumtaz Hussain Shah</t>
  </si>
  <si>
    <t>Engineer Akbar Ali</t>
  </si>
  <si>
    <t>Hamid Hussain</t>
  </si>
  <si>
    <t>Eid Nazar Mangal</t>
  </si>
  <si>
    <t>Mohammad Amin Khan Orakzai</t>
  </si>
  <si>
    <t>Haji Fazle Maula Masozai</t>
  </si>
  <si>
    <t>Shamsulhaq</t>
  </si>
  <si>
    <t>Akhunzada Abdul Wali Khan</t>
  </si>
  <si>
    <t>Engineer Rashid Ahmad Khan</t>
  </si>
  <si>
    <t>Abdul Ghaffar Khan Ghafoor</t>
  </si>
  <si>
    <t>Akhunzada Mohammad Nawaz</t>
  </si>
  <si>
    <t>Haji Sohbat Khan Orakzai</t>
  </si>
  <si>
    <t>Malik Haji Abdul Manan Bangush</t>
  </si>
  <si>
    <t>Malak Fakhar Zaman Khan</t>
  </si>
  <si>
    <t>Mufeed Ali</t>
  </si>
  <si>
    <t>Syed Muhammad Fazal Agha.</t>
  </si>
  <si>
    <t>Dr. Taj Muhammad</t>
  </si>
  <si>
    <t>Muhammad Yaqoob Ziaratwal</t>
  </si>
  <si>
    <t>Abdul Rasheed Nasir</t>
  </si>
  <si>
    <t>Akhundzada Badruddin</t>
  </si>
  <si>
    <t>Syed Fazal Muhammad Agha</t>
  </si>
  <si>
    <t>Noor Khan Tareen Advocate</t>
  </si>
  <si>
    <t>Abdul Wasay Kakar Advocate</t>
  </si>
  <si>
    <t>Molana Abdul Ghafoor Qasimi</t>
  </si>
  <si>
    <t>Heer Soho</t>
  </si>
  <si>
    <t>Syed Hafeezuddin</t>
  </si>
  <si>
    <t>Qari Muhammad Usman</t>
  </si>
  <si>
    <t>Iftikhar Hussain</t>
  </si>
  <si>
    <t>Muhammad Afzal</t>
  </si>
  <si>
    <t>Nazar Muhammad Kakar</t>
  </si>
  <si>
    <t>Haji Janan Khan Achakzai.</t>
  </si>
  <si>
    <t>Naseer Ahmed Kakar</t>
  </si>
  <si>
    <t>Syed Musavir Shah.</t>
  </si>
  <si>
    <t>Abdul Shakoor Advocate</t>
  </si>
  <si>
    <t>Molvi Faizullah</t>
  </si>
  <si>
    <t>Siraj-ud-Din</t>
  </si>
  <si>
    <t>Mir Shah Jahan Khan Khetran</t>
  </si>
  <si>
    <t>Muhammad Asif Tareen</t>
  </si>
  <si>
    <t>Bismillah Jan</t>
  </si>
  <si>
    <t>Yahya Khan</t>
  </si>
  <si>
    <t>Sardar Sanaullah</t>
  </si>
  <si>
    <t>Mir Sher Baz Khethran</t>
  </si>
  <si>
    <t>Sheikh Jafar Khan Mandokhail</t>
  </si>
  <si>
    <t>Mamoon Khan Kakar</t>
  </si>
  <si>
    <t>Sardar Wazir Ahmed Jogezai</t>
  </si>
  <si>
    <t>Muhammad Amin Khan Jogezai</t>
  </si>
  <si>
    <t>Dr. Rafique Ahmed Ghuncha</t>
  </si>
  <si>
    <t>Dr. Muhammad Shahid Attique</t>
  </si>
  <si>
    <t>Noreen Khan Advocate</t>
  </si>
  <si>
    <t>Arshed Bhatti</t>
  </si>
  <si>
    <t>Faisal Imran Khan Niazi</t>
  </si>
  <si>
    <t>Syed Anwaar Ahmad Shah</t>
  </si>
  <si>
    <t>Muhammad Ilyas</t>
  </si>
  <si>
    <t>Sardar Abdul Hameed Humzazai</t>
  </si>
  <si>
    <t>Dr. Muhammad Amjad Rajpoot.</t>
  </si>
  <si>
    <t>Abdul Sattar Mondokhail</t>
  </si>
  <si>
    <t>Moulvi allah Dad</t>
  </si>
  <si>
    <t>Abdul Hadi</t>
  </si>
  <si>
    <t>Mir Tariq Mehmood Khan Khethran</t>
  </si>
  <si>
    <t>Shaheen Masih</t>
  </si>
  <si>
    <t>Abdul Bari Barrach</t>
  </si>
  <si>
    <t>Agha Umer Ahmed Khan Bangulzai.</t>
  </si>
  <si>
    <t>Malik Naseeb Ullah Shahwani</t>
  </si>
  <si>
    <t>Mir Hussain Ahmd Bangulzai</t>
  </si>
  <si>
    <t>Mir Muhammad Usman Pirkani</t>
  </si>
  <si>
    <t>Abdul Manan Barach</t>
  </si>
  <si>
    <t>Sardar Fateh M. Hasani</t>
  </si>
  <si>
    <t>Muhammad Ashraf Kakar</t>
  </si>
  <si>
    <t>Hussain Ali Yousafi</t>
  </si>
  <si>
    <t>Dr. Hayatullah</t>
  </si>
  <si>
    <t>Syed Abbass Shah</t>
  </si>
  <si>
    <t>Ali Muhammad.</t>
  </si>
  <si>
    <t>Sardar Muhammad Akbar Khan</t>
  </si>
  <si>
    <t>Lt.Col.(R)Muhammad Younas Changizai</t>
  </si>
  <si>
    <t>Arbab Abdul Shakur</t>
  </si>
  <si>
    <t>Ali Asghar Bangulzai</t>
  </si>
  <si>
    <t>Syed Habib Ullah Shah</t>
  </si>
  <si>
    <t>Abdul Hakeem Qambrani</t>
  </si>
  <si>
    <t>Nazar Muhamamd Mengal</t>
  </si>
  <si>
    <t>Mir Wali Muhammad Lehri.</t>
  </si>
  <si>
    <t>Iltaf Qadir Shahwani</t>
  </si>
  <si>
    <t>Abdul Ghafar Bungalzai</t>
  </si>
  <si>
    <t>Khan Naseer Ahmad Khan Kakar</t>
  </si>
  <si>
    <t>Shahid Naeem Advocate</t>
  </si>
  <si>
    <t>Rana Ahsan Sharafat</t>
  </si>
  <si>
    <t>Mohajir Kashmir Movement</t>
  </si>
  <si>
    <t>Ghulam Hussain Farooqi</t>
  </si>
  <si>
    <t>Iftikhar Ahmed Waraich</t>
  </si>
  <si>
    <t>Amin Shahid Gil</t>
  </si>
  <si>
    <t>Syed Ahmed Masood Zahidi</t>
  </si>
  <si>
    <t>Amir Kalum Iqbal Naru.</t>
  </si>
  <si>
    <t>Abd-ul-Qadoos Awan</t>
  </si>
  <si>
    <t>Haji Munir Ahmed Shahid</t>
  </si>
  <si>
    <t>Ch. Shaukat Ali Jat</t>
  </si>
  <si>
    <t>Qasim Ayoub</t>
  </si>
  <si>
    <t>Muhammad Iqbal Dar</t>
  </si>
  <si>
    <t>Mirza Jhangir Baig</t>
  </si>
  <si>
    <t>Atif Sabir Khan</t>
  </si>
  <si>
    <t>Muhammad Asghar Warriach</t>
  </si>
  <si>
    <t xml:space="preserve">Sunni Tehreek </t>
  </si>
  <si>
    <t>Shaikh Qasim Shah</t>
  </si>
  <si>
    <t>Khadim Hussain</t>
  </si>
  <si>
    <t>Aijaz Ali</t>
  </si>
  <si>
    <t>Mir Ghulam Mustafa Raisani</t>
  </si>
  <si>
    <t>Mir Mujeeb-ur-Rehman</t>
  </si>
  <si>
    <t>Mir Abdul Salam</t>
  </si>
  <si>
    <t>Mir Dawood Khan Bangulzai</t>
  </si>
  <si>
    <t>Habib-ur-Rehman Kakar</t>
  </si>
  <si>
    <t>Akhter Shah</t>
  </si>
  <si>
    <t>Malik Mula Dad Sherani</t>
  </si>
  <si>
    <t>Qazi Muhammad Jaffer</t>
  </si>
  <si>
    <t>Haji Maula Dad</t>
  </si>
  <si>
    <t>Mamoon Khan Kakar.</t>
  </si>
  <si>
    <t>Malik Amanullah Mehterzai</t>
  </si>
  <si>
    <t>Muhammad Naseem</t>
  </si>
  <si>
    <t>Nawabzada Sher Shah Khan Jogezai</t>
  </si>
  <si>
    <t>Mohammad Amin Khan Jogezai.</t>
  </si>
  <si>
    <t>Syed Abdul Wahab</t>
  </si>
  <si>
    <t>Muhammad Jan</t>
  </si>
  <si>
    <t>Sanaullah</t>
  </si>
  <si>
    <t>Qaiser Khan Luni</t>
  </si>
  <si>
    <t>Nawabzada Jangez Khan Marri</t>
  </si>
  <si>
    <t>Molvi Muhammad Essa</t>
  </si>
  <si>
    <t>Syed Sabir Shah</t>
  </si>
  <si>
    <t>Muhammad Arif Baloch</t>
  </si>
  <si>
    <t>Muhammad Qasim Langove</t>
  </si>
  <si>
    <t>Malik Azhar Ali Mughal</t>
  </si>
  <si>
    <t>Ch. Muhammad Ilyas Gujjar</t>
  </si>
  <si>
    <t>Jamiat Ulama e Pakistan Niazi</t>
  </si>
  <si>
    <t>Farida Kakar.</t>
  </si>
  <si>
    <t>Abdul Haleem Nasar</t>
  </si>
  <si>
    <t>Muhammad Abbass</t>
  </si>
  <si>
    <t>Dr. Habibullah</t>
  </si>
  <si>
    <t>Rubina Jabeen Butt Advocate</t>
  </si>
  <si>
    <t>Habibullah</t>
  </si>
  <si>
    <t>Syed Abbass Ali.</t>
  </si>
  <si>
    <t>Muhammad Ismail Advocate</t>
  </si>
  <si>
    <t>Molvi Muhammad Noman.</t>
  </si>
  <si>
    <t>Jansar Khan</t>
  </si>
  <si>
    <t>Mohammad Ishaque</t>
  </si>
  <si>
    <t>Syed Inayat Shah</t>
  </si>
  <si>
    <t>Mir Balach Khan Domki</t>
  </si>
  <si>
    <t>Hayatullah Khan</t>
  </si>
  <si>
    <t>Syed Muhammad Fazal Agha</t>
  </si>
  <si>
    <t>Syed Obaidullah</t>
  </si>
  <si>
    <t>Naseer Ahmed Bacha Khan Achakzai.</t>
  </si>
  <si>
    <t>Asghar Khan Achakzai.</t>
  </si>
  <si>
    <t>Haji Salahuddin Khan Achakzai.</t>
  </si>
  <si>
    <t>Attaullah Khan Achakzai.</t>
  </si>
  <si>
    <t>Khan Amanullah Khan</t>
  </si>
  <si>
    <t>Mir Waise Khan Tareen.</t>
  </si>
  <si>
    <t>Shah Wali Achakzai</t>
  </si>
  <si>
    <t>Muhammad Farooq Agha.</t>
  </si>
  <si>
    <t>Muhammad Ikhlas Tareen</t>
  </si>
  <si>
    <t>Syed Aziz Ullah</t>
  </si>
  <si>
    <t>Sardar Azam Afridi</t>
  </si>
  <si>
    <t>Asghar Khan Afridi</t>
  </si>
  <si>
    <t>Yar Asghar BQK</t>
  </si>
  <si>
    <t>Haji Faizullah MDK</t>
  </si>
  <si>
    <t>Maulana Khalil-ur-Rehman SQK</t>
  </si>
  <si>
    <t>Habib Jan Shakir Qamber Khel</t>
  </si>
  <si>
    <t>Noor Baddin MDK</t>
  </si>
  <si>
    <t>Amir Shah Bar QK</t>
  </si>
  <si>
    <t>Khudai-e-Dad</t>
  </si>
  <si>
    <t>Ghulam Hassan Advocate</t>
  </si>
  <si>
    <t>Muhammad Sidique</t>
  </si>
  <si>
    <t>Khair Muhammad</t>
  </si>
  <si>
    <t>Habibullah Khan</t>
  </si>
  <si>
    <t>Naseebullah</t>
  </si>
  <si>
    <t>Haji Abdul Sadiq</t>
  </si>
  <si>
    <t>Ashfaq Khan Bhattani</t>
  </si>
  <si>
    <t>Sardar Muhammad Nawaz Khan</t>
  </si>
  <si>
    <t>Shakirullah Sheirani</t>
  </si>
  <si>
    <t>Musharaf Khan</t>
  </si>
  <si>
    <t>Mohabat Khan Sherani</t>
  </si>
  <si>
    <t>Dr. Gohar Ejaz</t>
  </si>
  <si>
    <t>Muhammad Anwar Khan Tareen</t>
  </si>
  <si>
    <t>Mufti Muhammad Naseem</t>
  </si>
  <si>
    <t>Malik Nasrullah Khan Kakar</t>
  </si>
  <si>
    <t>Hafiz Muhammad Musa Jan</t>
  </si>
  <si>
    <t>Musharraf Ali Khan Khosa</t>
  </si>
  <si>
    <t>Muhammad Hussain Gola</t>
  </si>
  <si>
    <t>Hafiz Muhammad Siddiq Bhangar</t>
  </si>
  <si>
    <t>Moria Khan Katohar</t>
  </si>
  <si>
    <t>Dr. Sahib Jan Lashari</t>
  </si>
  <si>
    <t>Shah Muhammad Jamote</t>
  </si>
  <si>
    <t>Abdul Fatah Abro</t>
  </si>
  <si>
    <t>Mir Abdul Majid Abro</t>
  </si>
  <si>
    <t>Mir Shokat Ali Bangulzai (R)</t>
  </si>
  <si>
    <t>Nizam-ud-Din</t>
  </si>
  <si>
    <t>Sanjar Ahmed</t>
  </si>
  <si>
    <t>Syed Khadim Hussain Shah</t>
  </si>
  <si>
    <t>Mir Nazar Mohammad Umrani</t>
  </si>
  <si>
    <t>Mir Ali Hassan Jamot</t>
  </si>
  <si>
    <t>Syed Mansoor Hussain Shah</t>
  </si>
  <si>
    <t>Syed Akbar shah</t>
  </si>
  <si>
    <t>Mir Abdul Basit Mengal</t>
  </si>
  <si>
    <t>Molvi Khan Muhammad Tareen</t>
  </si>
  <si>
    <t>Ghuosullah</t>
  </si>
  <si>
    <t>Nasrullah Jamoot</t>
  </si>
  <si>
    <t>Muhammad Dawood Naqshbandi</t>
  </si>
  <si>
    <t>Sardar Molana Mohammad Wazir-ul-Qaderi</t>
  </si>
  <si>
    <t>Shah Zaman Rind</t>
  </si>
  <si>
    <t>Khan Mohammad Abro</t>
  </si>
  <si>
    <t>Zain-ul-Abidin</t>
  </si>
  <si>
    <t>Hidayatullah Khan Achakzai.</t>
  </si>
  <si>
    <t>Kaleem Ullah</t>
  </si>
  <si>
    <t>Sahar Gul Khan Khilji</t>
  </si>
  <si>
    <t>Ghulam Raza</t>
  </si>
  <si>
    <t>Lt. Colonel(R) Muhamamd Younas Changazi</t>
  </si>
  <si>
    <t>Moluvi Noor Muhammad Bareech</t>
  </si>
  <si>
    <t>Syed Nasir Ali Shah Alias Syed Abbas</t>
  </si>
  <si>
    <t>Haji Sahib Jan Kakar.</t>
  </si>
  <si>
    <t>Muhammad Hashim Khan</t>
  </si>
  <si>
    <t>Haji Asmatullah Kakar</t>
  </si>
  <si>
    <t>Hameedullah</t>
  </si>
  <si>
    <t>Dr. Ali Muhammad Kakar</t>
  </si>
  <si>
    <t>Naseebullah Khan Advocate</t>
  </si>
  <si>
    <t>Muhamamd Anwar Khan Tareen</t>
  </si>
  <si>
    <t>Bakhtiar Ahmed</t>
  </si>
  <si>
    <t>Amanullah Kakar</t>
  </si>
  <si>
    <t>Muhammad Noor Khan Nasir</t>
  </si>
  <si>
    <t>Noor Aslam</t>
  </si>
  <si>
    <t>Wahid Ullah Afridi</t>
  </si>
  <si>
    <t>Abdur Razzaaq</t>
  </si>
  <si>
    <t>Haji Zafar Khan Afridi</t>
  </si>
  <si>
    <t>Muhamamd Hashim Khan Barrach</t>
  </si>
  <si>
    <t>Muhammad Farooq Longov</t>
  </si>
  <si>
    <t>Muhammad Iqbal Langov</t>
  </si>
  <si>
    <t>Molvi Muhammad Qasim Shabovi</t>
  </si>
  <si>
    <t>Malik Khuda Bukhsh Langov</t>
  </si>
  <si>
    <t>Mir Zarak Khan Zehri</t>
  </si>
  <si>
    <t>Abdul Ghaffar Rind</t>
  </si>
  <si>
    <t>Shams-Ud-Din</t>
  </si>
  <si>
    <t>Abdul Jabbar Nasir</t>
  </si>
  <si>
    <t>Muhammad Attaullah</t>
  </si>
  <si>
    <t>Mir Nouroze Khan Zahri</t>
  </si>
  <si>
    <t>Arbab Mir Ahmed</t>
  </si>
  <si>
    <t>Mir Meharullah Zehri</t>
  </si>
  <si>
    <t>Mir Attaullah Langove Adv.</t>
  </si>
  <si>
    <t>Muhammad Younas(R)</t>
  </si>
  <si>
    <t>Abdul Aziz Mughal</t>
  </si>
  <si>
    <t>Ghulam Sarwar</t>
  </si>
  <si>
    <t>Abdul Gahani Khethran</t>
  </si>
  <si>
    <t>Mir Sher Baz Khan Khethran</t>
  </si>
  <si>
    <t>Lal Gul Kakar</t>
  </si>
  <si>
    <t>Naseem Babar</t>
  </si>
  <si>
    <t>Amanullah Khan Heripal</t>
  </si>
  <si>
    <t>Sardar Mehrullah Khan Kibzai</t>
  </si>
  <si>
    <t>Malik Fateh Khan</t>
  </si>
  <si>
    <t>Taj Muhammad Khan</t>
  </si>
  <si>
    <t>Malik Maula Dad Sherani</t>
  </si>
  <si>
    <t>Noor Dad Khan Sherani</t>
  </si>
  <si>
    <t>Sharaf-Ud-Din (Retried)</t>
  </si>
  <si>
    <t>Shah Faisal</t>
  </si>
  <si>
    <t>Sardar Nasrullah Khan</t>
  </si>
  <si>
    <t>Sayed Mehmood Shah</t>
  </si>
  <si>
    <t>Mir Saeed Ahmed Langove</t>
  </si>
  <si>
    <t>Aurangzeb Khan Khalil</t>
  </si>
  <si>
    <t>Hikmat Khan Khalil</t>
  </si>
  <si>
    <t>Shaheen Ullah</t>
  </si>
  <si>
    <t>Arbab Hamid Nawaz khan</t>
  </si>
  <si>
    <t>Malik Rehmanullah</t>
  </si>
  <si>
    <t>Junaid Habib</t>
  </si>
  <si>
    <t>Akhlaq Ahmed</t>
  </si>
  <si>
    <t>Muhammad Younas Mughal</t>
  </si>
  <si>
    <t>Zaki Ahmed Baloch.</t>
  </si>
  <si>
    <t>Mir Maqbool Ahmed</t>
  </si>
  <si>
    <t>Prince Faisal Dawood</t>
  </si>
  <si>
    <t>Molvi Abdul Rehman</t>
  </si>
  <si>
    <t>Sibghat Ullah</t>
  </si>
  <si>
    <t>Ali Ahmed S/o Muhmmmad Noor</t>
  </si>
  <si>
    <t>Zia-ur-Rehman</t>
  </si>
  <si>
    <t>Naeem Ahmed</t>
  </si>
  <si>
    <t>Ali Ahmed S/o Shair Muhammad</t>
  </si>
  <si>
    <t>Muhammad Amin</t>
  </si>
  <si>
    <t>Mir Shah Passand</t>
  </si>
  <si>
    <t>Munir Ahmed</t>
  </si>
  <si>
    <t>Mufti Abdul Sattar Afi Anna</t>
  </si>
  <si>
    <t>Sardar Mir Ahmed Khan Bangulza.</t>
  </si>
  <si>
    <t>Niaz Muhammad</t>
  </si>
  <si>
    <t>Sardarzada Mir Hussain Ahmed Bangulzai</t>
  </si>
  <si>
    <t>Mir Rahmatullah Khan Notezai</t>
  </si>
  <si>
    <t>Haji Malik Karim Dad</t>
  </si>
  <si>
    <t>Molvi Muhammad Alam</t>
  </si>
  <si>
    <t>Arz Muhammad</t>
  </si>
  <si>
    <t>Sardar Allah Yar Khan Jogezai</t>
  </si>
  <si>
    <t>Ameer Khusro</t>
  </si>
  <si>
    <t>Abdul Samad Khan</t>
  </si>
  <si>
    <t>Molvi Attaulah Bangulzai.</t>
  </si>
  <si>
    <t>Mehboob Ali Muhammad Hassani</t>
  </si>
  <si>
    <t>Pir Bakhsh</t>
  </si>
  <si>
    <t>Mohammad Akram</t>
  </si>
  <si>
    <t>Khuda Bakhsh Mirwani</t>
  </si>
  <si>
    <t>Abdul Salam</t>
  </si>
  <si>
    <t>Hafiz Abdul Khaliq</t>
  </si>
  <si>
    <t>Abdul Ghaffar</t>
  </si>
  <si>
    <t>Ehtisham-ul-Haq</t>
  </si>
  <si>
    <t>Taimoor Shah</t>
  </si>
  <si>
    <t>Moulvi Karim Bakhsh</t>
  </si>
  <si>
    <t>Haji Abdul Qadeer Yasinzain.</t>
  </si>
  <si>
    <t>Abdul Majeed Khilji.</t>
  </si>
  <si>
    <t>Naseebullah Khan Kasi Advocate</t>
  </si>
  <si>
    <t>Engineer Dilbar Khan Nasir</t>
  </si>
  <si>
    <t>Muhammad Ayaz Khan Barech Advocate</t>
  </si>
  <si>
    <t>Muhammad Farooq Muhammad Hassani</t>
  </si>
  <si>
    <t>Attaullah Khan.</t>
  </si>
  <si>
    <t>Syed Attaullah Khan</t>
  </si>
  <si>
    <t>Abdul Ali Hazara.</t>
  </si>
  <si>
    <t>Nadir Khan Khilji</t>
  </si>
  <si>
    <t>Syed Mehmood Kazmi</t>
  </si>
  <si>
    <t>Haji Ghulam Abbass</t>
  </si>
  <si>
    <t>Fareed Ullah Duamr</t>
  </si>
  <si>
    <t>BNP (Awami)</t>
  </si>
  <si>
    <t>Noor Zaman Advocate</t>
  </si>
  <si>
    <t>Mehrab Khan Kakar.</t>
  </si>
  <si>
    <t>Jameel Ahmed</t>
  </si>
  <si>
    <t>Adam Khan</t>
  </si>
  <si>
    <t>Abdul Sattar Kakar.</t>
  </si>
  <si>
    <t>Labour Party Pakistan</t>
  </si>
  <si>
    <t>Abdul Majeed</t>
  </si>
  <si>
    <t>Asmatullah Khan Tareen.</t>
  </si>
  <si>
    <t>Syed Habibullah</t>
  </si>
  <si>
    <t>Attaullah Khan Kakar.</t>
  </si>
  <si>
    <t>Dr. Gohar Ejaz Khan Kakar.</t>
  </si>
  <si>
    <t>Rahima Jalal</t>
  </si>
  <si>
    <t>Muhammad Younas</t>
  </si>
  <si>
    <t>Azizullah</t>
  </si>
  <si>
    <t>Taj Muhammad</t>
  </si>
  <si>
    <t>Zubaida Jalal</t>
  </si>
  <si>
    <t>Captain Sabir Ali Bezenjo</t>
  </si>
  <si>
    <t>Dr. Muhammad Ismail Buledi</t>
  </si>
  <si>
    <t>Manzoor Ahmed Gichki</t>
  </si>
  <si>
    <t>Shah Hussain</t>
  </si>
  <si>
    <t>Muhammad Umar (R)</t>
  </si>
  <si>
    <t>Mir Zulfiqar Ali Marri</t>
  </si>
  <si>
    <t>Mir Shereen Khan Marri</t>
  </si>
  <si>
    <t>Nawab Zada Janghaiz Marri</t>
  </si>
  <si>
    <t>Mir Dost Ali</t>
  </si>
  <si>
    <t>Mir Balakh Sher Marri</t>
  </si>
  <si>
    <t>Bashir Ahmed</t>
  </si>
  <si>
    <t>Irfan Saleh Bhootani</t>
  </si>
  <si>
    <t>Nazeer Ahmed Askani</t>
  </si>
  <si>
    <t>Muhammad Ismail Pirakzai.</t>
  </si>
  <si>
    <t>Dr. Sardar Muhammad Hussain.</t>
  </si>
  <si>
    <t>Mir Muhammad Akram Baloch</t>
  </si>
  <si>
    <t>Shay Zafarullah</t>
  </si>
  <si>
    <t>Moulvi Kkhalid Walid Saifi</t>
  </si>
  <si>
    <t>Meherullah Gichki</t>
  </si>
  <si>
    <t>Khurshid Ahmed</t>
  </si>
  <si>
    <t>Nigar Mohammad Khan</t>
  </si>
  <si>
    <t>Deedar Khan</t>
  </si>
  <si>
    <t>Sakhi Arsala Khan</t>
  </si>
  <si>
    <t>Abdul Ghaffar Khan Mohmand</t>
  </si>
  <si>
    <t>Taufeeq Mohammad Khan</t>
  </si>
  <si>
    <t>Mujeeb ur Rahman</t>
  </si>
  <si>
    <t>Alam Zeb Khan</t>
  </si>
  <si>
    <t>Major Fazal Kareem</t>
  </si>
  <si>
    <t>Shah Fiasal</t>
  </si>
  <si>
    <t>Dr. Muhammad Hayat</t>
  </si>
  <si>
    <t>Alla Bakhsh</t>
  </si>
  <si>
    <t>Moulvi Abdul Khaliq</t>
  </si>
  <si>
    <t>Muhammad Azeem</t>
  </si>
  <si>
    <t>Khalid Baloch</t>
  </si>
  <si>
    <t>Nadir Shah (Quddus)</t>
  </si>
  <si>
    <t>Sameer Ali</t>
  </si>
  <si>
    <t>Barkat Ali Rind</t>
  </si>
  <si>
    <t>Mufti Ihtisham-ul-Haq Asia Abadi</t>
  </si>
  <si>
    <t>Syed Mayar Jan Noori</t>
  </si>
  <si>
    <t>Abdul Rahim Zafar</t>
  </si>
  <si>
    <t>Mir Chakar Saeed</t>
  </si>
  <si>
    <t>Haji Muhamamd Anwar</t>
  </si>
  <si>
    <t>Year</t>
  </si>
  <si>
    <t>Pakistan Muslim League</t>
  </si>
  <si>
    <t>Ghaliba Khursheed</t>
  </si>
  <si>
    <t>Abdul Wali Khan</t>
  </si>
  <si>
    <t>Mir Ali Hassan Jamoot</t>
  </si>
  <si>
    <t>Abdul Jabbar</t>
  </si>
  <si>
    <t>Juria Khan</t>
  </si>
  <si>
    <t>Muhammad Yuosuf (R)</t>
  </si>
  <si>
    <t xml:space="preserve">PPP (Sherpao) </t>
  </si>
  <si>
    <t>Arif Bashir</t>
  </si>
  <si>
    <t>Sartaj Khan</t>
  </si>
  <si>
    <t>Mirza Shafqat Javed</t>
  </si>
  <si>
    <t>Syed Ishfaq Hussain Shah</t>
  </si>
  <si>
    <t>Maulana Ismaeel Darwaish</t>
  </si>
  <si>
    <t>Maulana Hafiz Abdur Rauf Jan</t>
  </si>
  <si>
    <t>Hashmat Ali</t>
  </si>
  <si>
    <t>Pir Bakhsh Jamote</t>
  </si>
  <si>
    <t>Muhammad Dawood Khan</t>
  </si>
  <si>
    <t>Fazal Kareem Ziyarmal</t>
  </si>
  <si>
    <t>Abdul Ali Khan</t>
  </si>
  <si>
    <t>Amir Jan Kakar</t>
  </si>
  <si>
    <t>Molvi Habibullah</t>
  </si>
  <si>
    <t>Muhammad Ashraf.</t>
  </si>
  <si>
    <t>Sardar Muhammad Israr Tareen</t>
  </si>
  <si>
    <t>Qadir Jan Tareen</t>
  </si>
  <si>
    <t>Faiz Muhammad</t>
  </si>
  <si>
    <t>Abdul Qadir Luni.</t>
  </si>
  <si>
    <t>Muhammad Akram kakar</t>
  </si>
  <si>
    <t>Hidayatullah Achazai</t>
  </si>
  <si>
    <t>Molana Faiz Muhammad</t>
  </si>
  <si>
    <t>Engineer Habib Qadir Zehri</t>
  </si>
  <si>
    <t>Sardar hayat Khan Sajadi</t>
  </si>
  <si>
    <t>Agha Sultan Ibrahim</t>
  </si>
  <si>
    <t>Bilal Ahmed Rahi Gungo</t>
  </si>
  <si>
    <t>Abdul Kareem.</t>
  </si>
  <si>
    <t>Jalil Ahmed</t>
  </si>
  <si>
    <t>Abdul Latif</t>
  </si>
  <si>
    <t>Hafiz Siraj-Ud-Din Sajid.</t>
  </si>
  <si>
    <t>Malik Muhibat Ullah Kudezai.</t>
  </si>
  <si>
    <t>Sarbuland Jogezai</t>
  </si>
  <si>
    <t>Bismillah Jan.</t>
  </si>
  <si>
    <t>Malik Akhtar Muhammad.</t>
  </si>
  <si>
    <t>Nawab Zada</t>
  </si>
  <si>
    <t>Abdul Majid</t>
  </si>
  <si>
    <t>Khadim Ali Yousafzai</t>
  </si>
  <si>
    <t>Molana Abdul Samad Bangulzai</t>
  </si>
  <si>
    <t>Muhammad Saif</t>
  </si>
  <si>
    <t>Qazi Nazeer Ahmed</t>
  </si>
  <si>
    <t>Muhammad Usman Advocate</t>
  </si>
  <si>
    <t>Mir Muneer Ahmed Sasoli</t>
  </si>
  <si>
    <t>Mir Salah-ud-Din Zehri</t>
  </si>
  <si>
    <t>Muhammad Anwar (R)</t>
  </si>
  <si>
    <t>Saadat Hussain (R)</t>
  </si>
  <si>
    <t>Muhammad Ashraf</t>
  </si>
  <si>
    <t>Mir Murad Khan Sheikh</t>
  </si>
  <si>
    <t>Binyameen Zehri</t>
  </si>
  <si>
    <t>Shazia Asif Khan</t>
  </si>
  <si>
    <t>Riaz Ahmad Bacha</t>
  </si>
  <si>
    <t>Dr.Simin Mohmood Jan</t>
  </si>
  <si>
    <t>Haji Ihsan-ul-Haq</t>
  </si>
  <si>
    <t>Arbab Mazhar Ali</t>
  </si>
  <si>
    <t>Bashan Lal</t>
  </si>
  <si>
    <t>Malik Shad Muhammad</t>
  </si>
  <si>
    <t>Muhammad Naeem Bakhsh</t>
  </si>
  <si>
    <t>Irshad Ahmed</t>
  </si>
  <si>
    <t>Mir Mehrullah Umrani</t>
  </si>
  <si>
    <t>Muhammad Akber Mengal</t>
  </si>
  <si>
    <t>Molvi Muhammad Qasim Qalandrani</t>
  </si>
  <si>
    <t>Abdul Khaliq Ghulamani</t>
  </si>
  <si>
    <t>Muhammad Rafiq Mengal</t>
  </si>
  <si>
    <t>Wadera Karim Khan Marri.</t>
  </si>
  <si>
    <t>Ali Ahmed Moosiani</t>
  </si>
  <si>
    <t>Hussain Ahmed</t>
  </si>
  <si>
    <t>Hafizullah Mengal</t>
  </si>
  <si>
    <t>Kamal-ud-Din</t>
  </si>
  <si>
    <t>Fazal-ur-Rehman Mengal</t>
  </si>
  <si>
    <t>Nasrullah Mengal</t>
  </si>
  <si>
    <t>Muhammad Nisar Khalil Advocate</t>
  </si>
  <si>
    <t>Peer Fida Muhammad</t>
  </si>
  <si>
    <t>Muhammad Anwar Khalil</t>
  </si>
  <si>
    <t>Shah Hussain Afridi</t>
  </si>
  <si>
    <t>Doctor Nadim Khan Orakzai</t>
  </si>
  <si>
    <t>Maulvi Hussain Asghar</t>
  </si>
  <si>
    <t>Muhammad Atif Orakzai</t>
  </si>
  <si>
    <t>Pir Hafiz Khursheed Ali Khan</t>
  </si>
  <si>
    <t>Azam Shah</t>
  </si>
  <si>
    <t>Bismillah Khan</t>
  </si>
  <si>
    <t>Sayed Atta Ullah Shah</t>
  </si>
  <si>
    <t>Younas Jan</t>
  </si>
  <si>
    <t>Mehmood Jan</t>
  </si>
  <si>
    <t>Sajid Nawaz</t>
  </si>
  <si>
    <t>Muhammad Amir Khan</t>
  </si>
  <si>
    <t>Nazir Muhammad</t>
  </si>
  <si>
    <t>Asif Iqbal Daudzai</t>
  </si>
  <si>
    <t>Arbab Nazir Ahmed Khan</t>
  </si>
  <si>
    <t>Rashid Mahmood Khan</t>
  </si>
  <si>
    <t>Shahid Hussain</t>
  </si>
  <si>
    <t>Sajjad Gul</t>
  </si>
  <si>
    <t>Arbab Shah Jehan</t>
  </si>
  <si>
    <t>Sawar Khan</t>
  </si>
  <si>
    <t>Maulana Sami ur Rehman Madni</t>
  </si>
  <si>
    <t>Haji Gul</t>
  </si>
  <si>
    <t>Mustafa Bilal Afridi</t>
  </si>
  <si>
    <t>Haji Abdur Raziq Khan</t>
  </si>
  <si>
    <t>Tila Muhammad</t>
  </si>
  <si>
    <t>Muhammad Ayaz</t>
  </si>
  <si>
    <t>Amir Mukaam</t>
  </si>
  <si>
    <t>Misbahuddin</t>
  </si>
  <si>
    <t>Nisar Khan Musazai</t>
  </si>
  <si>
    <t>Mohammd Ajmal Khan</t>
  </si>
  <si>
    <t>Kifayat Ullah</t>
  </si>
  <si>
    <t>Syed Iftikhar Ali Shah</t>
  </si>
  <si>
    <t>Iqbal Zafar Jhagra</t>
  </si>
  <si>
    <t>Haji Nasir Khan Qoum Sasoli</t>
  </si>
  <si>
    <t>Molvi Ghulam Haider Noshkvi</t>
  </si>
  <si>
    <t>Dolat Khan</t>
  </si>
  <si>
    <t>Mian Nasrullah Khan</t>
  </si>
  <si>
    <t>Zulfiqar Aziz</t>
  </si>
  <si>
    <t>Muhammad Farooq</t>
  </si>
  <si>
    <t>Imtiaz Ali</t>
  </si>
  <si>
    <t>Sobia Nosheen</t>
  </si>
  <si>
    <t>Maulana Moh: Mujahid Khan Al-Hussan</t>
  </si>
  <si>
    <t>Fayaz Khan Kheshgi</t>
  </si>
  <si>
    <t>Abdul Haq</t>
  </si>
  <si>
    <t>Skindar Azem</t>
  </si>
  <si>
    <t>Sardar Mohammad Rafique</t>
  </si>
  <si>
    <t>Ishfaq Ahmad Khan Khel</t>
  </si>
  <si>
    <t>Saif ul Malook Khan</t>
  </si>
  <si>
    <t>Tariq Ahmed Khan</t>
  </si>
  <si>
    <t>Humyun Khan</t>
  </si>
  <si>
    <t>Abdul Karim Jan Advocate</t>
  </si>
  <si>
    <t>Liaqat Ali</t>
  </si>
  <si>
    <t>Mufti Subhanullah</t>
  </si>
  <si>
    <t>Mushtaq Ahmad</t>
  </si>
  <si>
    <t>Naseeb Zada</t>
  </si>
  <si>
    <t>Amir Sultan Khan</t>
  </si>
  <si>
    <t>Amanullah Khan</t>
  </si>
  <si>
    <t>Abdul Wakil</t>
  </si>
  <si>
    <t>Maulana Haleem ur Rehman</t>
  </si>
  <si>
    <t>Ishtiaq Azam Khan</t>
  </si>
  <si>
    <t>Waqar Nabi</t>
  </si>
  <si>
    <t>Syed Naseer Hussain Shah</t>
  </si>
  <si>
    <t>Yasir Akhtar Abbasi</t>
  </si>
  <si>
    <t>Sajjad Ahmad Khan</t>
  </si>
  <si>
    <t>Mehboob Ahmad</t>
  </si>
  <si>
    <t>Mian Akmal Shah Advocate</t>
  </si>
  <si>
    <t>Aziz Ullah Jan</t>
  </si>
  <si>
    <t>Noor Ahmad (R</t>
  </si>
  <si>
    <t>Shah Hussain (R)</t>
  </si>
  <si>
    <t>Haji Nazeer Ahmed(Retired)</t>
  </si>
  <si>
    <t>Muhammad Yaqoob Sasoli</t>
  </si>
  <si>
    <t>Farman Ullah</t>
  </si>
  <si>
    <t>Lal Badshah Mohmand</t>
  </si>
  <si>
    <t>Mohammad Naeem Khan</t>
  </si>
  <si>
    <t>Mohammad Sajjad Khan</t>
  </si>
  <si>
    <t>Khalid Khan</t>
  </si>
  <si>
    <t>Sahibzada Mufti Gohar Ali Shah</t>
  </si>
  <si>
    <t>Molvi Abdul Razzaq. (R)</t>
  </si>
  <si>
    <t>Muhammad Ashraf Qambarani</t>
  </si>
  <si>
    <t>Mir Noor Ahmed Kabdani</t>
  </si>
  <si>
    <t>Khalid Ahmed Baloch</t>
  </si>
  <si>
    <t>Mir Khuda Nazar Hotakani (R)</t>
  </si>
  <si>
    <t>Abdul Majeed Kanagei</t>
  </si>
  <si>
    <t>Dr. Sardar Muhammad Hussain</t>
  </si>
  <si>
    <t>Ahmed Nawaz</t>
  </si>
  <si>
    <t>Mir Inayat Baloch</t>
  </si>
  <si>
    <t>Habibullah Baloch</t>
  </si>
  <si>
    <t>Saif-ur-Rehman</t>
  </si>
  <si>
    <t>Syed Muhammad Kamal</t>
  </si>
  <si>
    <t>Rasheed Ahmad Khan Momand</t>
  </si>
  <si>
    <t>Falak Niaz</t>
  </si>
  <si>
    <t>Sohail Khan</t>
  </si>
  <si>
    <t>Mujahid Ali</t>
  </si>
  <si>
    <t>Amraish Khan</t>
  </si>
  <si>
    <t>Haji Misar Khan</t>
  </si>
  <si>
    <t>Rozi Khan</t>
  </si>
  <si>
    <t>Khadeem Ullah</t>
  </si>
  <si>
    <t>Nawabzada Aizad Nawaz Sadozai</t>
  </si>
  <si>
    <t>Hafiz Hammadullah Farooq</t>
  </si>
  <si>
    <t>Rehan Malik Advocate</t>
  </si>
  <si>
    <t>Haji Rehmat Khan</t>
  </si>
  <si>
    <t>Mohammad Ihsanullah</t>
  </si>
  <si>
    <t>Riaz Ali Khattak</t>
  </si>
  <si>
    <t>Naseem Mohammad Khan</t>
  </si>
  <si>
    <t>Shoukat Ali Khan</t>
  </si>
  <si>
    <t>Maaz Ullah</t>
  </si>
  <si>
    <t>Haider Ali Khan</t>
  </si>
  <si>
    <t>Wilayat Shah</t>
  </si>
  <si>
    <t>Amir Habib</t>
  </si>
  <si>
    <t>Fazal Manan</t>
  </si>
  <si>
    <t>Dildar Khan</t>
  </si>
  <si>
    <t>Maj. Retd: Fida Hussain</t>
  </si>
  <si>
    <t>Gul Zamin Shah</t>
  </si>
  <si>
    <t>Masaud Jabbar</t>
  </si>
  <si>
    <t>Syed Tajdar Ali Shah</t>
  </si>
  <si>
    <t>Shah Maqbool</t>
  </si>
  <si>
    <t>Syed Khalid</t>
  </si>
  <si>
    <t>Itbar Khan Yousafzai</t>
  </si>
  <si>
    <t>Wali Khan</t>
  </si>
  <si>
    <t>Hussain Ahmad Madni</t>
  </si>
  <si>
    <t>Fakhr-e-Alam</t>
  </si>
  <si>
    <t>Al Haj Ikramullah Khan Gandapur</t>
  </si>
  <si>
    <t>Sardar Ayub Nawaz Khan</t>
  </si>
  <si>
    <t>Haji Khalid Akbar</t>
  </si>
  <si>
    <t>Ali Khan</t>
  </si>
  <si>
    <t>Rab Nawaz Khan</t>
  </si>
  <si>
    <t>Maulvi Sahibzada Mohammad Amin</t>
  </si>
  <si>
    <t>Amjid Ali Khan</t>
  </si>
  <si>
    <t>Zafar Ali Khan</t>
  </si>
  <si>
    <t>Makhdomzada Muhammad Aftab Haider Shah</t>
  </si>
  <si>
    <t>Kanwar Muhammad Afif Chouhan</t>
  </si>
  <si>
    <t>Malik Qamar Zaman</t>
  </si>
  <si>
    <t>Moulana Abdullah Benowri</t>
  </si>
  <si>
    <t>Ayub Said</t>
  </si>
  <si>
    <t>Dr. Behramand Khan</t>
  </si>
  <si>
    <t>Qazi Fazlullah</t>
  </si>
  <si>
    <t>Javed Akhtar Tajak Advocate</t>
  </si>
  <si>
    <t>Mufti Kifayat Ullah</t>
  </si>
  <si>
    <t>Ali Nawaz Khan</t>
  </si>
  <si>
    <t>Dr. Mujeebur Rehman</t>
  </si>
  <si>
    <t>Shah Nawab Jan</t>
  </si>
  <si>
    <t>Dr.Shaukat Ali</t>
  </si>
  <si>
    <t>Dildad Khan Wardag</t>
  </si>
  <si>
    <t>Sayed Ahmad Shah</t>
  </si>
  <si>
    <t>Gul Nasib Khan</t>
  </si>
  <si>
    <t>Al-Haj Sardar Umar Farooq Miankhel</t>
  </si>
  <si>
    <t>Tahir Waseem Diyal</t>
  </si>
  <si>
    <t>Inayatullah Khan Miankhel</t>
  </si>
  <si>
    <t>Junaid Tariq Quaraishi</t>
  </si>
  <si>
    <t>Maulana Sami ul Haq Haqani</t>
  </si>
  <si>
    <t>Tariq Zaman Khan</t>
  </si>
  <si>
    <t>Moulana Khalil Ahmad</t>
  </si>
  <si>
    <t>Ishaq</t>
  </si>
  <si>
    <t>Asma Shaheen</t>
  </si>
  <si>
    <t>Aurangzeb Mohmand</t>
  </si>
  <si>
    <t>Aman Ullah Khan Mohmand</t>
  </si>
  <si>
    <t>Safeer Ullah Khan Khalil</t>
  </si>
  <si>
    <t>Muhammad Ahsan Ullah Shad</t>
  </si>
  <si>
    <t>Zakir Pervaiz</t>
  </si>
  <si>
    <t>Syed Zulfiqar Khan</t>
  </si>
  <si>
    <t>Kiafayat Ullah Orakzai</t>
  </si>
  <si>
    <t>Mohammad Arshad Qureshi</t>
  </si>
  <si>
    <t>Mujeeb ur Rehman</t>
  </si>
  <si>
    <t>Doctor Mohammad Ihsanullah</t>
  </si>
  <si>
    <t>Malik Wajib ur Rehman</t>
  </si>
  <si>
    <t>Syed Ibni Ali</t>
  </si>
  <si>
    <t>Maulana Fakhr-ur-Rehman</t>
  </si>
  <si>
    <t>Qasim Shah</t>
  </si>
  <si>
    <t>Bilal Ahmed Shanwari</t>
  </si>
  <si>
    <t>Umar Gul</t>
  </si>
  <si>
    <t>Tehrik-e-Istaqlal (Rehmat Khan Wardag)</t>
  </si>
  <si>
    <t>Khalida Nasreen Advocate</t>
  </si>
  <si>
    <t>Safeerullah khan khalil</t>
  </si>
  <si>
    <t>Malik Sajad Bashir</t>
  </si>
  <si>
    <t>Haji Noor Wali</t>
  </si>
  <si>
    <t>Fazal Adnan Khan Yousaf Zai</t>
  </si>
  <si>
    <t>Muhammad Naeem Khan</t>
  </si>
  <si>
    <t>Siraj ul Haq</t>
  </si>
  <si>
    <t>Bashir Khan Orakzai Advocate</t>
  </si>
  <si>
    <t>Kalsoom Ghani</t>
  </si>
  <si>
    <t>Mohammad Raza Khan</t>
  </si>
  <si>
    <t>Saif ur Rehman Khattak</t>
  </si>
  <si>
    <t>Khushal Mohammad</t>
  </si>
  <si>
    <t>Zahid Ullah</t>
  </si>
  <si>
    <t>Abdul Ghafoor Khan</t>
  </si>
  <si>
    <t>Mir Shahzada</t>
  </si>
  <si>
    <t>Muhammad Raees Khan</t>
  </si>
  <si>
    <t>Samiullah Khan</t>
  </si>
  <si>
    <t>Muhammad Riaz Khan</t>
  </si>
  <si>
    <t>Sami Ullah Khan (Gandi)</t>
  </si>
  <si>
    <t>Matiullah Khan</t>
  </si>
  <si>
    <t>Rashid Ahmed</t>
  </si>
  <si>
    <t>Qari Mohammad Abdullah Bangash</t>
  </si>
  <si>
    <t>Mushtaq Ahmed Ghani</t>
  </si>
  <si>
    <t>Hamayun Khan Jadoon</t>
  </si>
  <si>
    <t>Sardar Fazal ur Rehman</t>
  </si>
  <si>
    <t>Qaisar Zaman Afridi Advocate</t>
  </si>
  <si>
    <t>Zahoor Khan Jadoon</t>
  </si>
  <si>
    <t>Nisar Safdar Khan</t>
  </si>
  <si>
    <t>Sardar Pervaiz Sarwar</t>
  </si>
  <si>
    <t>Sher Bahadur Khan</t>
  </si>
  <si>
    <t>Khurshid Azam Khan</t>
  </si>
  <si>
    <t>Sardar Sheraz Afzal</t>
  </si>
  <si>
    <t>Sardar Riaz Ahmed Khan</t>
  </si>
  <si>
    <t>Molana Fazal-ur-Rehman Madni</t>
  </si>
  <si>
    <t>Muhammad IIyas Khan</t>
  </si>
  <si>
    <t>Badaruddin Samejo</t>
  </si>
  <si>
    <t>Hifazat Ali Shambani</t>
  </si>
  <si>
    <t>Syed Ghulam Abbas Shah</t>
  </si>
  <si>
    <t>Irfan Ahmed Kazi</t>
  </si>
  <si>
    <t>Taj Muhammad Shaikh</t>
  </si>
  <si>
    <t>Faheem Akhtar Jagirani</t>
  </si>
  <si>
    <t>Huzoor Bux Bhambhro</t>
  </si>
  <si>
    <t>Ali Nawaz Shambani</t>
  </si>
  <si>
    <t>Nalay Mitho Shaikh</t>
  </si>
  <si>
    <t>Haji Ghulam Mustafa Khan Jadoon</t>
  </si>
  <si>
    <t>Muhammad Ayub Khan Afridi</t>
  </si>
  <si>
    <t>Muhammad Ishfaq</t>
  </si>
  <si>
    <t>Waqas Ahmad</t>
  </si>
  <si>
    <t>Shaukat Ali Tanoli</t>
  </si>
  <si>
    <t>Muhammad Saeed</t>
  </si>
  <si>
    <t>Sahibzada Muhammad Ahmed</t>
  </si>
  <si>
    <t>Muhammad Afzal Haq Mahar</t>
  </si>
  <si>
    <t>Wazir Ahmed Ghoto (Retired)</t>
  </si>
  <si>
    <t>Abdul Rasheed Pathan</t>
  </si>
  <si>
    <t>Syed Rehmatullah Jeelani</t>
  </si>
  <si>
    <t>Rana Mehboob Alam</t>
  </si>
  <si>
    <t>Syed Abdul Latif Shah</t>
  </si>
  <si>
    <t>Jam Ghulam Qadir Dharejo</t>
  </si>
  <si>
    <t>Syed Muhammad Moosa Shah</t>
  </si>
  <si>
    <t>Mir Chakar Khan Bozdar</t>
  </si>
  <si>
    <t>Muhammad Zakria Soomro</t>
  </si>
  <si>
    <t>Zulfiqar Ali Khan Jalbani</t>
  </si>
  <si>
    <t>Rafi ul Mulk</t>
  </si>
  <si>
    <t>Moulana Muhammad Tayyab Saddiqi</t>
  </si>
  <si>
    <t>Qawe Khan Advocate</t>
  </si>
  <si>
    <t>Syed Anwar Ali Shah</t>
  </si>
  <si>
    <t>Israr Ali</t>
  </si>
  <si>
    <t>Sardar Hameed Gul</t>
  </si>
  <si>
    <t>Saleem Akhtar Awan</t>
  </si>
  <si>
    <t>Sardar Ahmad Yar Jang Khan Durrani</t>
  </si>
  <si>
    <t>Muhammad Sohail Khan Khattak</t>
  </si>
  <si>
    <t>Mian Rahim Shah KakaKhel</t>
  </si>
  <si>
    <t>Qari Zahoor Ahmad</t>
  </si>
  <si>
    <t>Dr. Umer Hayat</t>
  </si>
  <si>
    <t>Khanimullah Khan</t>
  </si>
  <si>
    <t>Fazal Mohammad Khan</t>
  </si>
  <si>
    <t>Sultan Mohammad Khan</t>
  </si>
  <si>
    <t>Mohammad Jamil Khattak</t>
  </si>
  <si>
    <t>Muhammad Tariq Khan Swati</t>
  </si>
  <si>
    <t>Gulnaz Shah Gillani</t>
  </si>
  <si>
    <t>Mian Zia Ur Rehman</t>
  </si>
  <si>
    <t>Syed Hidayat Ullah Shah</t>
  </si>
  <si>
    <t>Bibi Nargis Ali</t>
  </si>
  <si>
    <t>Syed Ajmal Shah</t>
  </si>
  <si>
    <t>Raja Khalid Nawaz Khan</t>
  </si>
  <si>
    <t>Jehanzeb Khan Dhakki</t>
  </si>
  <si>
    <t>Mufti Iftikhar Ahmad</t>
  </si>
  <si>
    <t>Fakhre Alam</t>
  </si>
  <si>
    <t>Hameed Ullah Khan</t>
  </si>
  <si>
    <t>Musamir Shah</t>
  </si>
  <si>
    <t>Mir Shah Khalid Reki</t>
  </si>
  <si>
    <t>Liaqat Ali Mirwani</t>
  </si>
  <si>
    <t>Syed Fazal Azim Shah</t>
  </si>
  <si>
    <t>Mohammad Umar Khan</t>
  </si>
  <si>
    <t>Bashir Ahmad Advocate</t>
  </si>
  <si>
    <t>Mohammad Nasim Sani</t>
  </si>
  <si>
    <t>Maulana Amanat Shah Haqqani</t>
  </si>
  <si>
    <t>Syed Muhammad Akram Shah</t>
  </si>
  <si>
    <t>Riaz Muhammad Khan</t>
  </si>
  <si>
    <t>Muhammad Khan</t>
  </si>
  <si>
    <t>Abdul Haq Khan</t>
  </si>
  <si>
    <t>Gul Zada</t>
  </si>
  <si>
    <t>Nisar Ahmad Jilani</t>
  </si>
  <si>
    <t>Mula Rahim Baig</t>
  </si>
  <si>
    <t>Muntazir Khan</t>
  </si>
  <si>
    <t>Syed Zahid Jamal</t>
  </si>
  <si>
    <t>Shah Rukh Aman Khan</t>
  </si>
  <si>
    <t>Maulana Mubbarak Ahmed Haqqani</t>
  </si>
  <si>
    <t>Abdul Wali Khan Abid</t>
  </si>
  <si>
    <t>Fazle Rahim</t>
  </si>
  <si>
    <t>Sardar Mohammad Khan</t>
  </si>
  <si>
    <t>Molvi Abdul Latil</t>
  </si>
  <si>
    <t>Mir Mumtaz Hussain Jakhrani</t>
  </si>
  <si>
    <t>Abdul Sattar Brohi</t>
  </si>
  <si>
    <t>Dr. Muhammad Younis Qureshi</t>
  </si>
  <si>
    <t>Abid Hussain Chughtai</t>
  </si>
  <si>
    <t>Adil Karim Qasoriya</t>
  </si>
  <si>
    <t>Abdul Qayyum Qureshi Advocate</t>
  </si>
  <si>
    <t>Motiullah Baloch Advocate</t>
  </si>
  <si>
    <t>Abdul Hakim Khan Qasoria</t>
  </si>
  <si>
    <t>Mazher Jamil Khan Ali Zai</t>
  </si>
  <si>
    <t>Al-Haaj Umar Farooq Miankhel</t>
  </si>
  <si>
    <t>Malik Jehanzeb Khan</t>
  </si>
  <si>
    <t>Akhunzada Sikandar Hazrat</t>
  </si>
  <si>
    <t>Shamin Khan</t>
  </si>
  <si>
    <t>Asif Mustafa Jatoi</t>
  </si>
  <si>
    <t>Sarfraz Ahmed Qureshi</t>
  </si>
  <si>
    <t>Imtiaz Ali s/o Allah Bux Panhwar</t>
  </si>
  <si>
    <t>Muhammad Essa Behan</t>
  </si>
  <si>
    <t>Khan Muhammad Rajput</t>
  </si>
  <si>
    <t>Muhammad Aslam Mari</t>
  </si>
  <si>
    <t>Ali Sher s/o Abdul Haque alias Dost Muhammad Burt</t>
  </si>
  <si>
    <t>Khalid Hussain Korai</t>
  </si>
  <si>
    <t>Noor Hussain Son of Ghulam Hussain Mooro</t>
  </si>
  <si>
    <t>Shaheryar Khan</t>
  </si>
  <si>
    <t>Dr: Aashiq Hussain Domki</t>
  </si>
  <si>
    <t>Hussain Shah</t>
  </si>
  <si>
    <t>Ikram Ghani</t>
  </si>
  <si>
    <t>Asmat Muhammad</t>
  </si>
  <si>
    <t>Khwaja Faizul Akram</t>
  </si>
  <si>
    <t>Gul Zamin</t>
  </si>
  <si>
    <t>Muhammad Raziq</t>
  </si>
  <si>
    <t>Muhammad Idress Bacha</t>
  </si>
  <si>
    <t>Rafiq Azam Bacha</t>
  </si>
  <si>
    <t>Jehangir Khan</t>
  </si>
  <si>
    <t>Muhammad Shoaib</t>
  </si>
  <si>
    <t>Makhdumzada Syed Muhammad Aftab Haider Shah</t>
  </si>
  <si>
    <t>Anwar Latif Khan</t>
  </si>
  <si>
    <t>Faqir Zada Abdul Wajid</t>
  </si>
  <si>
    <t>Ansar Khan Alizai</t>
  </si>
  <si>
    <t>Mohammad Israr Advocate</t>
  </si>
  <si>
    <t>Tanveer Alam</t>
  </si>
  <si>
    <t>Maulana Fazzal Baqi</t>
  </si>
  <si>
    <t>Mufti Riaz Gul</t>
  </si>
  <si>
    <t>Mohammad Jamil</t>
  </si>
  <si>
    <t>Syed Anwar Shah</t>
  </si>
  <si>
    <t>Qari Sayed Ali Shilmani</t>
  </si>
  <si>
    <t>Mohammad Asif</t>
  </si>
  <si>
    <t>Shaukat Habib</t>
  </si>
  <si>
    <t>Qari Ubaid Ullah Haideri</t>
  </si>
  <si>
    <t>Imtiaz Haider</t>
  </si>
  <si>
    <t>Imtiaz Shahid Qureshi</t>
  </si>
  <si>
    <t>Mulana Aman Ullah Haqqani</t>
  </si>
  <si>
    <t>Yaseen Khan Khalil</t>
  </si>
  <si>
    <t>Iqtedar Ahmed Khan</t>
  </si>
  <si>
    <t>Abdul Jabbar Khan Advocate</t>
  </si>
  <si>
    <t>Taleem Khan Advocate</t>
  </si>
  <si>
    <t>Mohammad Ayub Khan Khattak</t>
  </si>
  <si>
    <t>Amir Zeb Khan</t>
  </si>
  <si>
    <t>Sajid Iqbal Fahim</t>
  </si>
  <si>
    <t>Sadr-ud-Din</t>
  </si>
  <si>
    <t>Abdul Haleem</t>
  </si>
  <si>
    <t>Naseer Muhammad Miandad Khan</t>
  </si>
  <si>
    <t>Akhtar Saeed Khan</t>
  </si>
  <si>
    <t>Naheed Baji</t>
  </si>
  <si>
    <t>Qari Gul Azeem</t>
  </si>
  <si>
    <t>Nisar Khan Advocate</t>
  </si>
  <si>
    <t>Abdul Manan</t>
  </si>
  <si>
    <t>Muhammad Khurshid Khattak</t>
  </si>
  <si>
    <t>Tahoor Khan Khattak</t>
  </si>
  <si>
    <t>Tahir Khan Khattak</t>
  </si>
  <si>
    <t>Akhtar Ali Khan</t>
  </si>
  <si>
    <t>Mohmmad Akram Shaheen</t>
  </si>
  <si>
    <t>Nawab Zada Mohsin Ali Khan</t>
  </si>
  <si>
    <t>Rehmatullah Khan Wazir</t>
  </si>
  <si>
    <t>Sadiq Nawaz</t>
  </si>
  <si>
    <t>Dr.Asharf Khan</t>
  </si>
  <si>
    <t>Anwar Hayat Khan</t>
  </si>
  <si>
    <t>Ihsan Ullah Khan Advocate</t>
  </si>
  <si>
    <t>Rasool Bux</t>
  </si>
  <si>
    <t>Jam Ghulam Kadir Dharejo</t>
  </si>
  <si>
    <t>Ghulam Gohar Murtaza</t>
  </si>
  <si>
    <t>Yar Muhammad Khan Bhambhro</t>
  </si>
  <si>
    <t>Qalab Hussain Musavi</t>
  </si>
  <si>
    <t>Muhammad Ayub Khan</t>
  </si>
  <si>
    <t>Muhammad Imran Khan</t>
  </si>
  <si>
    <t>Syed Bachal Shah</t>
  </si>
  <si>
    <t>Ghulam Ali Abbas Chacher</t>
  </si>
  <si>
    <t>Jam Aqeel Ahmed Dahar</t>
  </si>
  <si>
    <t>Muhammad Safdar S/o Muhammad Hanif</t>
  </si>
  <si>
    <t>Hassan Ali Dashti</t>
  </si>
  <si>
    <t>Rashid Ali</t>
  </si>
  <si>
    <t>Syed Bagh Ali Shah</t>
  </si>
  <si>
    <t>Shabbir Ahmed Keerio</t>
  </si>
  <si>
    <t>Syed Fahad Ahmed</t>
  </si>
  <si>
    <t>Riaz Jamali</t>
  </si>
  <si>
    <t>Khan Muhammad Dahri</t>
  </si>
  <si>
    <t>Muhammad Mureed</t>
  </si>
  <si>
    <t>Noor Nawaz</t>
  </si>
  <si>
    <t>Dr. Bahadur Dahri</t>
  </si>
  <si>
    <t>Ashique Hussain</t>
  </si>
  <si>
    <t>Syed Ali Ahmed Shah</t>
  </si>
  <si>
    <t>Ghulam Ali Chandio</t>
  </si>
  <si>
    <t>Zafar Hussain Khaskhaili</t>
  </si>
  <si>
    <t>Pervaiz Ahmed Chandio</t>
  </si>
  <si>
    <t>Syed Zainul Abdin</t>
  </si>
  <si>
    <t>Imam Din Kerio</t>
  </si>
  <si>
    <t>Kirori Ram (K.K)</t>
  </si>
  <si>
    <t>Mushtaque Ahmed Bhutto</t>
  </si>
  <si>
    <t>Zulfiqar Ali Shah</t>
  </si>
  <si>
    <t>Abdul Bari Pitafi</t>
  </si>
  <si>
    <t>Ghulam Shabir Bhatti</t>
  </si>
  <si>
    <t>Hussain Bux Bozdar</t>
  </si>
  <si>
    <t>Abdul Wahab Shar</t>
  </si>
  <si>
    <t>Rizwan Ali Khan Lund</t>
  </si>
  <si>
    <t>Mian Hamid Rehman</t>
  </si>
  <si>
    <t>Dr. Faiza Bibi Rashid</t>
  </si>
  <si>
    <t>Muhammad Sheharyar Khan</t>
  </si>
  <si>
    <t>Dr. Muhammad Riaz Baig</t>
  </si>
  <si>
    <t>Mumtaz Hussain Hashmi</t>
  </si>
  <si>
    <t>Raja Tahir Khan</t>
  </si>
  <si>
    <t>Shah Ibrahim</t>
  </si>
  <si>
    <t>Muhammad Fahad</t>
  </si>
  <si>
    <t>Farooq Shah</t>
  </si>
  <si>
    <t>Muhammad Ishaq Khan</t>
  </si>
  <si>
    <t>Mohammad Riaz</t>
  </si>
  <si>
    <t>Sharafat Ali</t>
  </si>
  <si>
    <t>Jehangir</t>
  </si>
  <si>
    <t>Nisar Ahmad</t>
  </si>
  <si>
    <t>Eng Mian Shahid Ali</t>
  </si>
  <si>
    <t>Molana Mohammad Gohar</t>
  </si>
  <si>
    <t>Muhammad Shahi Khan</t>
  </si>
  <si>
    <t>Sajjad Ahmed Paracha</t>
  </si>
  <si>
    <t>Naveed Akhtar khan</t>
  </si>
  <si>
    <t>Sardar waqar ul mulk Gojjar</t>
  </si>
  <si>
    <t>Sajjad Ali</t>
  </si>
  <si>
    <t>Syed Fazilat Shah</t>
  </si>
  <si>
    <t>Ikram Ullah Shahid</t>
  </si>
  <si>
    <t>Fazal Rabbani</t>
  </si>
  <si>
    <t>Zahid Shah Mohmand</t>
  </si>
  <si>
    <t>Pir Mohammad</t>
  </si>
  <si>
    <t>Ajmir Khan</t>
  </si>
  <si>
    <t>Dr.Syed Mahmood Ali Shah</t>
  </si>
  <si>
    <t>Adalat Khan</t>
  </si>
  <si>
    <t>Sher Muhammad Khan Alis Sher Khan</t>
  </si>
  <si>
    <t>Qari Mahmood</t>
  </si>
  <si>
    <t>Sher Alam Khan</t>
  </si>
  <si>
    <t>Farman Ali</t>
  </si>
  <si>
    <t>Agha Masiullah Khan</t>
  </si>
  <si>
    <t>Hafiz Ubedullah Panhwar</t>
  </si>
  <si>
    <t>Agha Sher Khan</t>
  </si>
  <si>
    <t>Dr. Bashir Ahmed Brohi</t>
  </si>
  <si>
    <t>Agha Shamasuddin Khan</t>
  </si>
  <si>
    <t>Abdul Ghaffar Qureshi</t>
  </si>
  <si>
    <t>Ali Shah Advocate</t>
  </si>
  <si>
    <t>Molana Mufti Hussain Ahmad</t>
  </si>
  <si>
    <t>Maulana Abdul Haleem</t>
  </si>
  <si>
    <t>Muhammad Rashad Mian</t>
  </si>
  <si>
    <t>Haq Nawaz Khan</t>
  </si>
  <si>
    <t>Syed Raiz Ali Shah</t>
  </si>
  <si>
    <t>Sardar Abdur Resheed Ayub</t>
  </si>
  <si>
    <t>Zulfiqar Ali</t>
  </si>
  <si>
    <t>Abdul Hafeez Abro</t>
  </si>
  <si>
    <t>Nisar Lashari</t>
  </si>
  <si>
    <t>Dr.Sher Muhammad Brohi</t>
  </si>
  <si>
    <t>Sri Chand Lal Bhawnani</t>
  </si>
  <si>
    <t>Rehmatullah Khan Khoso</t>
  </si>
  <si>
    <t>Mir Shabir Ali Bijarani</t>
  </si>
  <si>
    <t>Mir Hazar Khan Bijarani</t>
  </si>
  <si>
    <t>Abdul Hakeem Bakhrani</t>
  </si>
  <si>
    <t>Mir Saleem Khan Khoso</t>
  </si>
  <si>
    <t>Hakeem Abdul Wahid Brohi.</t>
  </si>
  <si>
    <t>Syed Ali Taqi Shah</t>
  </si>
  <si>
    <t>Abdul Rauf Chandio</t>
  </si>
  <si>
    <t>Mir Ahsan Ali</t>
  </si>
  <si>
    <t>Mureed Hussain Wassan</t>
  </si>
  <si>
    <t>Hubdar Ali Panhwar</t>
  </si>
  <si>
    <t>Kareem Dino Wassan</t>
  </si>
  <si>
    <t>Ali Murad Shah</t>
  </si>
  <si>
    <t>Niaz Ali Bangwar</t>
  </si>
  <si>
    <t>Dr. Waqar Khuwaja</t>
  </si>
  <si>
    <t>Mir Ghulam Wahid alias Nasrullah Khan Sundrani</t>
  </si>
  <si>
    <t>Sardar Tegho Khan</t>
  </si>
  <si>
    <t>Mukhtiar Ahmed</t>
  </si>
  <si>
    <t>Ghulam Asghar Khan</t>
  </si>
  <si>
    <t>Lal Bux Meerani</t>
  </si>
  <si>
    <t>Dr. Khadim Hussain Khosa</t>
  </si>
  <si>
    <t>Fida Ahmed Lund</t>
  </si>
  <si>
    <t>Zulifqar Ali Soomro</t>
  </si>
  <si>
    <t>Muhammad Ishaque Shar</t>
  </si>
  <si>
    <t>Mashooque Mohiuddin Shah</t>
  </si>
  <si>
    <t>Arbab Shahid</t>
  </si>
  <si>
    <t>Allah Wadhayo Khan Bozdar</t>
  </si>
  <si>
    <t>Molana Mir Muhammad Hinjrah of Mirak</t>
  </si>
  <si>
    <t>Izhar Shabir Mangi</t>
  </si>
  <si>
    <t>Khalid Hussain Shaikh</t>
  </si>
  <si>
    <t>Syed Liaqat Ali Shah</t>
  </si>
  <si>
    <t>Imdad Hussain Mashori</t>
  </si>
  <si>
    <t>Imdad Hussain Khuhro</t>
  </si>
  <si>
    <t>Pir Syed Zain-ul-Abdin Shah Jeelani</t>
  </si>
  <si>
    <t>Israr Ahmed Khan</t>
  </si>
  <si>
    <t>Farooq Ahmed Domki</t>
  </si>
  <si>
    <t>Manzoor Ahmed Domki</t>
  </si>
  <si>
    <t>Ali Sher S/o Abdul Haque</t>
  </si>
  <si>
    <t>Imam Ali Bhurit</t>
  </si>
  <si>
    <t>Doctor Ahmed Ali Shah</t>
  </si>
  <si>
    <t>Muhammad Siddique Khanzada</t>
  </si>
  <si>
    <t>Maaz</t>
  </si>
  <si>
    <t>Fazli Subhan</t>
  </si>
  <si>
    <t>Rafiq Azam Badshah</t>
  </si>
  <si>
    <t>Muhammad Asad Thaniwi</t>
  </si>
  <si>
    <t>Abdul Jabbar Solangi</t>
  </si>
  <si>
    <t>Agha Iftikhar-u-Din</t>
  </si>
  <si>
    <t>Aftab Alam</t>
  </si>
  <si>
    <t>Hamid Mehmood Faizi</t>
  </si>
  <si>
    <t>Muhammad Hanif Memon</t>
  </si>
  <si>
    <t>Siraj Ahmed Khan</t>
  </si>
  <si>
    <t>Fayaz Hussain Lakho</t>
  </si>
  <si>
    <t>Zahid Hussain Shoro</t>
  </si>
  <si>
    <t>Muhammad Saeed Mughul</t>
  </si>
  <si>
    <t>Abdul Mateen Bandhani</t>
  </si>
  <si>
    <t>Mushtaque Ahmad Mirani</t>
  </si>
  <si>
    <t>Tanveer Ahmad</t>
  </si>
  <si>
    <t>Muhammad Arshad Mughul</t>
  </si>
  <si>
    <t>Imtiaz Hussain</t>
  </si>
  <si>
    <t>Muhammad Yousif</t>
  </si>
  <si>
    <t>Atif Ilyas</t>
  </si>
  <si>
    <t>Ghulam Ali</t>
  </si>
  <si>
    <t>Pervaiz Ahmed Rajper</t>
  </si>
  <si>
    <t>Zaheer Hussain Lakho</t>
  </si>
  <si>
    <t>Aziz Ahmed Behan</t>
  </si>
  <si>
    <t>Nabi Bux Lakho</t>
  </si>
  <si>
    <t>Dr. Javed Ali Rajper</t>
  </si>
  <si>
    <t>Shakeel Ahmed Jalbani</t>
  </si>
  <si>
    <t>Muhammad Saleem Khan</t>
  </si>
  <si>
    <t>Gul Hassan Khoso</t>
  </si>
  <si>
    <t>Munawar Ali Chohan</t>
  </si>
  <si>
    <t>Eng: Azimullah Wazir</t>
  </si>
  <si>
    <t>Pakhtoon Yar Khan</t>
  </si>
  <si>
    <t>Abdul Hafiz</t>
  </si>
  <si>
    <t>Dr. Muhammad Nawaz Wazir</t>
  </si>
  <si>
    <t>Dr Sahib Zaman</t>
  </si>
  <si>
    <t>Zai-ul-Hassan Lanjar</t>
  </si>
  <si>
    <t>Abdul Ghafoor</t>
  </si>
  <si>
    <t>Syed Muhammad Saeed Zaidi Kashif</t>
  </si>
  <si>
    <t>Munawar Manzoor Arain</t>
  </si>
  <si>
    <t>Akhtar Hussain</t>
  </si>
  <si>
    <t>Sher Baz Khan</t>
  </si>
  <si>
    <t>Haji Khalid Hussain Channa</t>
  </si>
  <si>
    <t>Ghulam Sajjad Gopang</t>
  </si>
  <si>
    <t>Muhammad Qasim Brohi</t>
  </si>
  <si>
    <t>Sher Afzal</t>
  </si>
  <si>
    <t>Muhammad Haleem alias Zulfikar Hyder Jagirani</t>
  </si>
  <si>
    <t>Syed Imran Ali Shah</t>
  </si>
  <si>
    <t>Mansoor Ali</t>
  </si>
  <si>
    <t>Moulana Abdul Razaque Abid Lakho</t>
  </si>
  <si>
    <t>Yaseen Ali Phulpoto</t>
  </si>
  <si>
    <t>Moula Bux Junejo</t>
  </si>
  <si>
    <t>Ghulam Yaseen Mirani.</t>
  </si>
  <si>
    <t>Hafeez-u-Rehman Tunio</t>
  </si>
  <si>
    <t>Sadhoo Ram</t>
  </si>
  <si>
    <t>Azam Hussain Syed</t>
  </si>
  <si>
    <t>Abdul Rehman Khosa</t>
  </si>
  <si>
    <t>Raza Muhammad Mangal</t>
  </si>
  <si>
    <t>Dr. Syed Habib Ahmed Shah Jillani</t>
  </si>
  <si>
    <t>Ali Akbar Jamali</t>
  </si>
  <si>
    <t>Javed Ahmed Dahri</t>
  </si>
  <si>
    <t>Ghulam Akbar Jalbani</t>
  </si>
  <si>
    <t>Saleem Raza Jalbani</t>
  </si>
  <si>
    <t>Tariq Rafique</t>
  </si>
  <si>
    <t>Hamid Ali Jalbani</t>
  </si>
  <si>
    <t>Ayaz Ali Khuhawar</t>
  </si>
  <si>
    <t>Aasia</t>
  </si>
  <si>
    <t>Mir Muhammad Amin Mengal</t>
  </si>
  <si>
    <t>Sirajuddin Abro</t>
  </si>
  <si>
    <t>Abdul Hameed Brohi</t>
  </si>
  <si>
    <t>Allah Warayo Bhutto</t>
  </si>
  <si>
    <t>Nazeer Ahmed</t>
  </si>
  <si>
    <t>Yasir Ahmed Shah</t>
  </si>
  <si>
    <t>Makhdoom Shahzad Ali Qureshi Siddiqui</t>
  </si>
  <si>
    <t>Bhaledino Kaka</t>
  </si>
  <si>
    <t>Jamshed Ali</t>
  </si>
  <si>
    <t>Muhammad Iqbal Qureshi</t>
  </si>
  <si>
    <t>Muhammad Hanif Siddiqui</t>
  </si>
  <si>
    <t>Karamat Ali Rajput</t>
  </si>
  <si>
    <t>Jiando Soomro</t>
  </si>
  <si>
    <t>Shiraz Ahmed Unar</t>
  </si>
  <si>
    <t>Ghulam Shah Leghari</t>
  </si>
  <si>
    <t>Ahsanullah</t>
  </si>
  <si>
    <t>Ashique Hussain Dahri</t>
  </si>
  <si>
    <t>Mian Muhammad Tahir Arain</t>
  </si>
  <si>
    <t>Ghullam Hyder Rahu</t>
  </si>
  <si>
    <t>Hassan Ali</t>
  </si>
  <si>
    <t>Muhammad Yaqoob Khan</t>
  </si>
  <si>
    <t>Sikander Khan</t>
  </si>
  <si>
    <t>Muhammad Salleh Samejo</t>
  </si>
  <si>
    <t>Amanullah Qazi Wakeel</t>
  </si>
  <si>
    <t>Nazim Ali Arain</t>
  </si>
  <si>
    <t>Jam Changez Unar</t>
  </si>
  <si>
    <t>Aijaz Ali Mari</t>
  </si>
  <si>
    <t>Dr. Azra Begum</t>
  </si>
  <si>
    <t>Rais Shar Muhammad Khan Uner</t>
  </si>
  <si>
    <t>Moula Bux Unar</t>
  </si>
  <si>
    <t>Muhammad Ramzan Soomro</t>
  </si>
  <si>
    <t>Toufique Ahmed</t>
  </si>
  <si>
    <t>Aijaz Ali Abro</t>
  </si>
  <si>
    <t>Ameer Ali Kamario</t>
  </si>
  <si>
    <t>Abdul Sattar Jafferi</t>
  </si>
  <si>
    <t>Abdul Qadir</t>
  </si>
  <si>
    <t>Shabir Ahmed Mahar</t>
  </si>
  <si>
    <t>Shakhidad Mari</t>
  </si>
  <si>
    <t>Sajjad Ahmed Panhwar</t>
  </si>
  <si>
    <t>Syed Amjad Ali Shah</t>
  </si>
  <si>
    <t>Muhammad Safar Ali Rajput</t>
  </si>
  <si>
    <t>Furqan Ali Shaikh</t>
  </si>
  <si>
    <t>Syed Naseem Shah Bukhari</t>
  </si>
  <si>
    <t>Maqsood Ahmed Noor Shaikh</t>
  </si>
  <si>
    <t>Qazi Habib-ur-Rehman</t>
  </si>
  <si>
    <t>Agha Salahuddin Khan</t>
  </si>
  <si>
    <t>Mir Hazar Khan</t>
  </si>
  <si>
    <t>Maulana Altaf-ullah</t>
  </si>
  <si>
    <t>Abdul Maula</t>
  </si>
  <si>
    <t>Zaidullah</t>
  </si>
  <si>
    <t>Shafiullah</t>
  </si>
  <si>
    <t>Bashir Ahmad</t>
  </si>
  <si>
    <t>Zakirullah</t>
  </si>
  <si>
    <t>Haji Umer Kehtab Khan Tanoli Advocate</t>
  </si>
  <si>
    <t>Muhammad Irshad</t>
  </si>
  <si>
    <t>Moulana Fakhrul Hassan</t>
  </si>
  <si>
    <t>Rafiullah</t>
  </si>
  <si>
    <t>Shokor Muhammad</t>
  </si>
  <si>
    <t>Abdul Aziz Abro</t>
  </si>
  <si>
    <t>Mir Naseer Khan Khoso</t>
  </si>
  <si>
    <t>Zafar Ali Buriro Bhai</t>
  </si>
  <si>
    <t>Atahar Hussain Lashari</t>
  </si>
  <si>
    <t>Sajid Raza Munjio</t>
  </si>
  <si>
    <t>Syed Zia Abbas Shah</t>
  </si>
  <si>
    <t>Huzoor Bukhsh</t>
  </si>
  <si>
    <t>Zafar Hussain Khaskheli</t>
  </si>
  <si>
    <t>Abdul Ghani Daras</t>
  </si>
  <si>
    <t>Tarique Aziz Dero</t>
  </si>
  <si>
    <t>Muhammad Aslam Arain</t>
  </si>
  <si>
    <t>Ghulam Muhammad Solangi</t>
  </si>
  <si>
    <t>Gulzar Khaskheli</t>
  </si>
  <si>
    <t>Ashraf Ali Katohar</t>
  </si>
  <si>
    <t>Dr. Mahreen Bhutto</t>
  </si>
  <si>
    <t>Syed Samar Ali Shah</t>
  </si>
  <si>
    <t>Soobal Khan Balouch</t>
  </si>
  <si>
    <t>Nazar Muhammad Gaho Advocate</t>
  </si>
  <si>
    <t>Pir Syed Mohammad Raza Shah Jealani</t>
  </si>
  <si>
    <t>Ali Ghulam Shar</t>
  </si>
  <si>
    <t>Allah Ditto Khan</t>
  </si>
  <si>
    <t>Allah Rakhiyo Sathio</t>
  </si>
  <si>
    <t>Abdul Latif Soomro</t>
  </si>
  <si>
    <t>Muhammad</t>
  </si>
  <si>
    <t>Muhammad Iqbal Kamboh</t>
  </si>
  <si>
    <t>Abdul Sattar Srewal</t>
  </si>
  <si>
    <t>Raja Muhammad Saleem</t>
  </si>
  <si>
    <t>Mujahid Ahmed Rajput</t>
  </si>
  <si>
    <t>Ubedullah</t>
  </si>
  <si>
    <t>Haji Gul Muhammad Halepoto</t>
  </si>
  <si>
    <t>Abdul Aziz Nizamani</t>
  </si>
  <si>
    <t>Noor Muhammad Shah (Sayed)</t>
  </si>
  <si>
    <t>Manzoor Ahmed</t>
  </si>
  <si>
    <t>Dr. Mir Abdullah Khan</t>
  </si>
  <si>
    <t>Muhammad Hassan Jamali alias Lakhi Jamali</t>
  </si>
  <si>
    <t>Kamal khan Chang</t>
  </si>
  <si>
    <t>Gagan Mal</t>
  </si>
  <si>
    <t>Sayed Kousar Raza</t>
  </si>
  <si>
    <t>Syed Ali Madad Shah Jeelani</t>
  </si>
  <si>
    <t>Lal Bux Sial</t>
  </si>
  <si>
    <t>Syed Ghulam Asghar Shah</t>
  </si>
  <si>
    <t>Saeed Akbar Siyal</t>
  </si>
  <si>
    <t>Imdad Ali Mashori</t>
  </si>
  <si>
    <t>Ashfaque Hussain Solangi</t>
  </si>
  <si>
    <t>Rashid Ali Lakho</t>
  </si>
  <si>
    <t>Molvi Abdul Aleem</t>
  </si>
  <si>
    <t>Muhtarma Irshad Begum Kalhoro</t>
  </si>
  <si>
    <t>Mashooque Ali Jatoi</t>
  </si>
  <si>
    <t>Altaf Hussain Ansari.</t>
  </si>
  <si>
    <t>Qamaruddin Shaikh.</t>
  </si>
  <si>
    <t>Anwer Janwri Advocate.</t>
  </si>
  <si>
    <t>Sayed Babar Ali Shah</t>
  </si>
  <si>
    <t>Liquat Ali</t>
  </si>
  <si>
    <t>Sayed Abid Ali Shah</t>
  </si>
  <si>
    <t>Bhalie Rakhio Lakho</t>
  </si>
  <si>
    <t>Sayed Aftab Ali Shah</t>
  </si>
  <si>
    <t>Abdul Ghaffar alias Ghulam Murtaza</t>
  </si>
  <si>
    <t>Hakim Ali Mangrio</t>
  </si>
  <si>
    <t>Qamaruddin Rajper</t>
  </si>
  <si>
    <t>Abdul Aziz Brohi</t>
  </si>
  <si>
    <t>Aijaz Ahmed Laghari</t>
  </si>
  <si>
    <t>Ghulamullah Bhutto</t>
  </si>
  <si>
    <t>Ghulam Hyder Narejo</t>
  </si>
  <si>
    <t>Dr. Muhammad Nawaz Abro</t>
  </si>
  <si>
    <t>Sardar Ali Nawaz Khan Jalbani</t>
  </si>
  <si>
    <t>Asif Ali Jalbani</t>
  </si>
  <si>
    <t>Umed Ali Rajper</t>
  </si>
  <si>
    <t>Syed Muhammad Irfan Ali Shah</t>
  </si>
  <si>
    <t>Syed Farrukh Ahmad Shah</t>
  </si>
  <si>
    <t>Dilawar Khan</t>
  </si>
  <si>
    <t>Sardar Mir Yakoob Ali Shah</t>
  </si>
  <si>
    <t>Rast Baz Khan</t>
  </si>
  <si>
    <t>Razidullah</t>
  </si>
  <si>
    <t>Raham Baz Khan</t>
  </si>
  <si>
    <t>Tariq Sulleman</t>
  </si>
  <si>
    <t>Qurban Ali Kalwar</t>
  </si>
  <si>
    <t>Inayatullah Arain</t>
  </si>
  <si>
    <t>Muhammad Younis Jalali</t>
  </si>
  <si>
    <t>Ghulam Mustafa Khaskheli</t>
  </si>
  <si>
    <t>Habibullah Korai Baloch</t>
  </si>
  <si>
    <t>Yawar Abbas Bhatti</t>
  </si>
  <si>
    <t>Muhammad Siddiq Butt</t>
  </si>
  <si>
    <t>Asadullah</t>
  </si>
  <si>
    <t>Sikandar Ali Leghari</t>
  </si>
  <si>
    <t>Saleemullah</t>
  </si>
  <si>
    <t>Mohanlal.</t>
  </si>
  <si>
    <t>Akhter Parvez Rahimoon</t>
  </si>
  <si>
    <t>Suneel Kumar Malani</t>
  </si>
  <si>
    <t>Abdul Rehman Rahimoon</t>
  </si>
  <si>
    <t>Abdullah Khan Rahimoon</t>
  </si>
  <si>
    <t>Javed Ahmed Khan</t>
  </si>
  <si>
    <t>Abdul Nasir Khan</t>
  </si>
  <si>
    <t>Mufti Muhammad Sharif Saeedi</t>
  </si>
  <si>
    <t>Dr: Mehmood Baig</t>
  </si>
  <si>
    <t>Lahano Khan Burdi</t>
  </si>
  <si>
    <t>Azhar Khan Jatoi</t>
  </si>
  <si>
    <t>Manzoor Ali Junejo</t>
  </si>
  <si>
    <t>Munir Ahmed Sohoo</t>
  </si>
  <si>
    <t>Mir Qadir Bux</t>
  </si>
  <si>
    <t>Agha Gulzar Ali</t>
  </si>
  <si>
    <t>Aashique Hussain</t>
  </si>
  <si>
    <t>Nadir Hussain Tunio</t>
  </si>
  <si>
    <t>Ahmed Khan Tunio</t>
  </si>
  <si>
    <t>Furqan Mushtaque</t>
  </si>
  <si>
    <t>Abdul Jabbar Mari Baloch</t>
  </si>
  <si>
    <t>Wafaq Ahmed Khan</t>
  </si>
  <si>
    <t>Haji Gul Muhammad Memon</t>
  </si>
  <si>
    <t>Ali Asghar Narejo</t>
  </si>
  <si>
    <t>Ghulam Mustafa Mangrio</t>
  </si>
  <si>
    <t>Advocate Mujeeb-ur-Rehman Pathan</t>
  </si>
  <si>
    <t>Abdul Shakoor Panhwar</t>
  </si>
  <si>
    <t>Professor Madam Iqbal Detho</t>
  </si>
  <si>
    <t>Salahuddin Kaka</t>
  </si>
  <si>
    <t>Shah Nawaz Mughal</t>
  </si>
  <si>
    <t>Syed Muhammad Mubeen Advocate</t>
  </si>
  <si>
    <t>Rana Muhammad Tarique</t>
  </si>
  <si>
    <t>Azizullah Panhwar</t>
  </si>
  <si>
    <t>Amer Chand</t>
  </si>
  <si>
    <t>Syed Mumtaz Ali Shah</t>
  </si>
  <si>
    <t>Abid Ali Shah</t>
  </si>
  <si>
    <t>Faheemuddin Shaikh</t>
  </si>
  <si>
    <t>Paimoon @ Prem Chand</t>
  </si>
  <si>
    <t>Muhammad Khalid</t>
  </si>
  <si>
    <t>Sahibzada Shabir Hassan Ansari</t>
  </si>
  <si>
    <t>Dr. Muhammad Amin Khaskheli</t>
  </si>
  <si>
    <t>Haroon Rasheed</t>
  </si>
  <si>
    <t>Hafiz Owis Kamran</t>
  </si>
  <si>
    <t>Syed Khalid Jaffri</t>
  </si>
  <si>
    <t>Zubair Ali Soomro</t>
  </si>
  <si>
    <t>Ameenuddin</t>
  </si>
  <si>
    <t>Jam Khan Shoro</t>
  </si>
  <si>
    <t>Irfan Ali</t>
  </si>
  <si>
    <t>Asif Khalil</t>
  </si>
  <si>
    <t>Salahuddin Phulpoto</t>
  </si>
  <si>
    <t>Mubeen Phulpoto</t>
  </si>
  <si>
    <t>Nafeesa Shah Jilani</t>
  </si>
  <si>
    <t>Abdul Ghaffar Shaikh</t>
  </si>
  <si>
    <t>Saadullah Siyal</t>
  </si>
  <si>
    <t>Nadeem Soomro</t>
  </si>
  <si>
    <t>Irshad Ali Jatoi</t>
  </si>
  <si>
    <t>Agha Nasrullah Khan</t>
  </si>
  <si>
    <t>Azhar Hussain Tanwri</t>
  </si>
  <si>
    <t>Badarunisa Qazi</t>
  </si>
  <si>
    <t>Shahid Ansari</t>
  </si>
  <si>
    <t>Muhammad Iqbal Soomro</t>
  </si>
  <si>
    <t>Muhammad Bux Shoro</t>
  </si>
  <si>
    <t>Muhammad Farooq Khan Ghori</t>
  </si>
  <si>
    <t>Mazhar-ul-Haq</t>
  </si>
  <si>
    <t>Zahir Ali Junejo</t>
  </si>
  <si>
    <t>Agha Shah Passand Khan Pathan</t>
  </si>
  <si>
    <t>Asghar Ali Sohindro (Retired)</t>
  </si>
  <si>
    <t>Lal Hussain Khan</t>
  </si>
  <si>
    <t>Ameer Ali Jatoi</t>
  </si>
  <si>
    <t>Saifullah</t>
  </si>
  <si>
    <t>Muhammad Pannah Khan Odho</t>
  </si>
  <si>
    <t>Pir Ahsan Shah</t>
  </si>
  <si>
    <t>Mashooq Ali Mundrani</t>
  </si>
  <si>
    <t>Dr. Baqa Muhammad Panhwar</t>
  </si>
  <si>
    <t>Qamaruddin Sahito</t>
  </si>
  <si>
    <t>Ali Madad Banbhan</t>
  </si>
  <si>
    <t>Kashif Illahi Banbhan</t>
  </si>
  <si>
    <t>Asadullah Lashari Advocate</t>
  </si>
  <si>
    <t>Khadim Hussain Gujar</t>
  </si>
  <si>
    <t>Muhammad Iqbal Khan</t>
  </si>
  <si>
    <t>Moulana Sabgatullah Bazri</t>
  </si>
  <si>
    <t>Faqir dad Khoso</t>
  </si>
  <si>
    <t>Ashfaque Ahmed Mangi</t>
  </si>
  <si>
    <t>Mumtaz Ali Rahooja</t>
  </si>
  <si>
    <t>Rafique Ahmed Junejo</t>
  </si>
  <si>
    <t>Roshan Ali Daudani</t>
  </si>
  <si>
    <t>Mansoor Ahmed Shaikh</t>
  </si>
  <si>
    <t>Malik Waheed Ali</t>
  </si>
  <si>
    <t>Dr. Mohan Lal</t>
  </si>
  <si>
    <t>Pehlaj Rai</t>
  </si>
  <si>
    <t>Syed Munawar Ali Shah</t>
  </si>
  <si>
    <t>Abdul Aziz Rajput</t>
  </si>
  <si>
    <t>Muhammad Azam Siddiqui</t>
  </si>
  <si>
    <t>Abdul Hayee Leghari</t>
  </si>
  <si>
    <t>Molvi Abdul Rasheed Lund</t>
  </si>
  <si>
    <t>Sayed Irshad Hussain Shah</t>
  </si>
  <si>
    <t>Ghulam Hussain Magsi</t>
  </si>
  <si>
    <t>Muhammad Siddique Memon</t>
  </si>
  <si>
    <t>Muhammad Jaffer Baloch</t>
  </si>
  <si>
    <t>Nawab Ali Khaskheli</t>
  </si>
  <si>
    <t>Nisar Ahmed Lund</t>
  </si>
  <si>
    <t>Shah Hussain Shah</t>
  </si>
  <si>
    <t>Abdul Salam Rajput</t>
  </si>
  <si>
    <t>Khadim Hussain Solangi</t>
  </si>
  <si>
    <t>Ali Muhammad Jamali</t>
  </si>
  <si>
    <t>Muhammad Usman Jamali</t>
  </si>
  <si>
    <t>Nawab Ali Machhi</t>
  </si>
  <si>
    <t>Ali Gohar Chandio</t>
  </si>
  <si>
    <t>Abdul Ghani Ansari</t>
  </si>
  <si>
    <t>Abdul Jabbar Babar</t>
  </si>
  <si>
    <t>Ghulam Ali Shahani</t>
  </si>
  <si>
    <t>Noor Muhammad Shah</t>
  </si>
  <si>
    <t>Dost Ali Jasser</t>
  </si>
  <si>
    <t>Nazeer Ahmed Sial</t>
  </si>
  <si>
    <t>Ghulam Hassan Shah</t>
  </si>
  <si>
    <t>Ashfaque Ahmed Panhwar</t>
  </si>
  <si>
    <t>Kalsoom Akhtar Chandio</t>
  </si>
  <si>
    <t>Mir Yar Muhammad Talpur</t>
  </si>
  <si>
    <t>Jahangeer Nizamani</t>
  </si>
  <si>
    <t>Javed Nagori</t>
  </si>
  <si>
    <t>Muhammad Shaban Abdul Manan Farooqui</t>
  </si>
  <si>
    <t>Nadya Gabol</t>
  </si>
  <si>
    <t>Abdul Rasheed (Rasheed Haroon)</t>
  </si>
  <si>
    <t>Tajuddin Siddique</t>
  </si>
  <si>
    <t>Rasheeda Khan</t>
  </si>
  <si>
    <t>Irfan</t>
  </si>
  <si>
    <t>Ameer Ali Mansoori</t>
  </si>
  <si>
    <t>Sultan Mehmood Tajwani</t>
  </si>
  <si>
    <t>Muhammad Aslam Bhutta</t>
  </si>
  <si>
    <t>Abdul Shakoor</t>
  </si>
  <si>
    <t>Malik Muhammad Khan</t>
  </si>
  <si>
    <t>Muhammad Afzal Dogar</t>
  </si>
  <si>
    <t>Qabool Muhammad Khatyan</t>
  </si>
  <si>
    <t>Abdul Rasheed Sangi.</t>
  </si>
  <si>
    <t>Muhammad Rafique Jagirani</t>
  </si>
  <si>
    <t>Farzana Soomro.</t>
  </si>
  <si>
    <t>Abdul Karim Shaikh.</t>
  </si>
  <si>
    <t>Muhammad Paryal Bhatti.</t>
  </si>
  <si>
    <t>Jameel Ahmed Soomro.</t>
  </si>
  <si>
    <t>Rahmatullah Abro</t>
  </si>
  <si>
    <t>Mohammad Aslam Chandio</t>
  </si>
  <si>
    <t>Ghulam Murtaza Memon</t>
  </si>
  <si>
    <t>Muhammad Qasim Soomro</t>
  </si>
  <si>
    <t>Dr. Khalida Sikandar</t>
  </si>
  <si>
    <t>Dr. Musarat Hussain Khowaja</t>
  </si>
  <si>
    <t>Maqsood Ahmed Mubejo</t>
  </si>
  <si>
    <t>Sohail Akhtar Abbassi</t>
  </si>
  <si>
    <t>Khan Muhammad</t>
  </si>
  <si>
    <t>Sakhawat Ali Mangrio (Retired)</t>
  </si>
  <si>
    <t>Muhammad Ayoub</t>
  </si>
  <si>
    <t>Agha Saifullah Pathan</t>
  </si>
  <si>
    <t>Muhammad Ali Shaikh</t>
  </si>
  <si>
    <t>Sajjad Hussain Lakho</t>
  </si>
  <si>
    <t>Muhammad Ismail Korai</t>
  </si>
  <si>
    <t>Aziz Ahmed</t>
  </si>
  <si>
    <t>Farhad Zaman Jatoi</t>
  </si>
  <si>
    <t>Najam-e-Aalam</t>
  </si>
  <si>
    <t>Khushhal Khan</t>
  </si>
  <si>
    <t>Aftab Hussain Soomro</t>
  </si>
  <si>
    <t>Aftab Ali Bhutto</t>
  </si>
  <si>
    <t>Sultan Ahmed Khan Khukhar</t>
  </si>
  <si>
    <t>Dr. Manoj Kumar Malani.</t>
  </si>
  <si>
    <t>Khet Rathore.</t>
  </si>
  <si>
    <t>Muahmmad Azhar</t>
  </si>
  <si>
    <t>Shoukat Ali Qureshi Advocate</t>
  </si>
  <si>
    <t>Mukhtiar Ali Shoro</t>
  </si>
  <si>
    <t>Qalandar Bux Dero</t>
  </si>
  <si>
    <t>Qambar Ali Mari</t>
  </si>
  <si>
    <t>Tariq Aziz Dero</t>
  </si>
  <si>
    <t>Engineer Anwer Ali Hingoro</t>
  </si>
  <si>
    <t>Tariq Hussain Leghari (Retired)</t>
  </si>
  <si>
    <t>Anwar Ali Panhwar</t>
  </si>
  <si>
    <t>Mehwish Rasheed</t>
  </si>
  <si>
    <t>Jai Ram</t>
  </si>
  <si>
    <t>Abdul Latif Shaikh</t>
  </si>
  <si>
    <t>Noor Hassan Balouch</t>
  </si>
  <si>
    <t>Mst. Heer Soho</t>
  </si>
  <si>
    <t>Molvi Muhammad Saleh Al-hadad</t>
  </si>
  <si>
    <t>Molana Muhammad Hassan Thahim</t>
  </si>
  <si>
    <t>Aslam Malkani</t>
  </si>
  <si>
    <t>Zahid Hussain Thahim</t>
  </si>
  <si>
    <t>Mahrram Chohan</t>
  </si>
  <si>
    <t>Dr.Dildar Ahmed Khaskheli</t>
  </si>
  <si>
    <t>Molvi Mohammad Saleem Atif Chandio</t>
  </si>
  <si>
    <t>Shaikh Muhammad Feroze</t>
  </si>
  <si>
    <t>Mushtaq Ahmed Godrah Awan</t>
  </si>
  <si>
    <t>Akhtar Pervaiz</t>
  </si>
  <si>
    <t>Subhan Khan</t>
  </si>
  <si>
    <t>Farooq Aziz</t>
  </si>
  <si>
    <t>Mohammad Arif Jadoon</t>
  </si>
  <si>
    <t>Muhammad Faisal Idress</t>
  </si>
  <si>
    <t>Lal Badshah Jadoon</t>
  </si>
  <si>
    <t>Moulana Samiullah</t>
  </si>
  <si>
    <t>Hukum Badshah</t>
  </si>
  <si>
    <t>Anwar-ul-Haq</t>
  </si>
  <si>
    <t>Haji Ghulam Qadir Nohani</t>
  </si>
  <si>
    <t>Meer Humayun Ali Zaidi</t>
  </si>
  <si>
    <t>Abdul Aziz Meo</t>
  </si>
  <si>
    <t>Muhammad Saleem Qureshi</t>
  </si>
  <si>
    <t>Mahammad Shahid Siddiqui Advocate</t>
  </si>
  <si>
    <t>Mian Muhammad Ilyas Rasheed</t>
  </si>
  <si>
    <t>Nadir Hussain</t>
  </si>
  <si>
    <t>Mufti Faqeer Muhammad</t>
  </si>
  <si>
    <t>Saeed Ahmed Khan Khattak</t>
  </si>
  <si>
    <t>Rao Muhammad Sharif, advocate</t>
  </si>
  <si>
    <t>Rehmatullah Farooqui</t>
  </si>
  <si>
    <t>Hafiz Muhammad Kifyatullah</t>
  </si>
  <si>
    <t>Shabbir Ahmed Qaimkhani</t>
  </si>
  <si>
    <t>Abdul Ghaffar Bhatti</t>
  </si>
  <si>
    <t>Mrs. Riffat Qadir Kolachi</t>
  </si>
  <si>
    <t>Mir Haji Anwar Ali Talpur</t>
  </si>
  <si>
    <t>Jawaid Iqbal Qaimkhani</t>
  </si>
  <si>
    <t>Abdul Rehman Khaskheli</t>
  </si>
  <si>
    <t>Syed Ali Moazam Shah</t>
  </si>
  <si>
    <t>Tousif Ahmed</t>
  </si>
  <si>
    <t>Zahid Ali Kandhrio</t>
  </si>
  <si>
    <t>Afroze Shoro</t>
  </si>
  <si>
    <t>Muhammad Pariyal Bughio</t>
  </si>
  <si>
    <t>Ameer Bux Bhambhro</t>
  </si>
  <si>
    <t>Dr. Shah Faisal Sanjrani</t>
  </si>
  <si>
    <t>Noor Hassan</t>
  </si>
  <si>
    <t>Muhammad Qasim Memon</t>
  </si>
  <si>
    <t>Dr. Syed Mansoor Ali Shah</t>
  </si>
  <si>
    <t>Pir Ghous Ali Shah</t>
  </si>
  <si>
    <t>Faqir Muhammad Arain</t>
  </si>
  <si>
    <t>Zaid Ahmed Talpur</t>
  </si>
  <si>
    <t>Dr. Tirath Das Lohano</t>
  </si>
  <si>
    <t>Shah Nawaz Khaskheli</t>
  </si>
  <si>
    <t>Rao Sakhawat Ali</t>
  </si>
  <si>
    <t>Molvi Abdullah Abassi</t>
  </si>
  <si>
    <t>Ghulam Murtaza Khuhro</t>
  </si>
  <si>
    <t>Syed Zakrullah Shah Rashidi</t>
  </si>
  <si>
    <t>Syed Samiullah Shah Rashidi</t>
  </si>
  <si>
    <t>Shafique Ahmed Sadhayo (Retired)</t>
  </si>
  <si>
    <t>Muhammad Akram Rind</t>
  </si>
  <si>
    <t>Irfan Ahmed Lashari</t>
  </si>
  <si>
    <t>Wazir</t>
  </si>
  <si>
    <t>Dr. Syed Ali Haider Shah</t>
  </si>
  <si>
    <t>Moulana Khadim Hussain Shar</t>
  </si>
  <si>
    <t>Syed Muhib Ali Shah Lakyari Advocate</t>
  </si>
  <si>
    <t>Syed Zulifqar Hussain Rashdi</t>
  </si>
  <si>
    <t>Ghulam Ali Gopang</t>
  </si>
  <si>
    <t>Syed Meeral Shah</t>
  </si>
  <si>
    <t>Abdul Sattar Kaimkhani</t>
  </si>
  <si>
    <t>Syed Zain Ul Abden</t>
  </si>
  <si>
    <t>Zaffar Murtaza</t>
  </si>
  <si>
    <t>Syed Ghayoor Ahmed Naqvi</t>
  </si>
  <si>
    <t>Muhammad Mirza Khan.</t>
  </si>
  <si>
    <t>Jalaluddin</t>
  </si>
  <si>
    <t>Abdul Karim Mohiuddin Nizam</t>
  </si>
  <si>
    <t>Tariq Wasi</t>
  </si>
  <si>
    <t>Azra Magsi</t>
  </si>
  <si>
    <t>Moulana Hafiz Shahjehan Kiyani</t>
  </si>
  <si>
    <t>Muhammad Tariq.</t>
  </si>
  <si>
    <t>Muhammad Aslam Mandokhail</t>
  </si>
  <si>
    <t>Ajmal Naseeb</t>
  </si>
  <si>
    <t>Syed Kashif Zaidi</t>
  </si>
  <si>
    <t>Adeel Ahmed Khan</t>
  </si>
  <si>
    <t>Sohail Talib</t>
  </si>
  <si>
    <t>Shahid Ali</t>
  </si>
  <si>
    <t>Syed Muzafar Ali Shah</t>
  </si>
  <si>
    <t>Shuja Ahmed</t>
  </si>
  <si>
    <t>Muhammad Mustaqim Qureshi Noorani</t>
  </si>
  <si>
    <t>Mehmood Khan Askari</t>
  </si>
  <si>
    <t>Nafees Akhtar</t>
  </si>
  <si>
    <t>Malik Muhammad Riaz</t>
  </si>
  <si>
    <t>Afshan Imran</t>
  </si>
  <si>
    <t>Shamsuddin Panhwar</t>
  </si>
  <si>
    <t>Muhammad Arif Bhadalia</t>
  </si>
  <si>
    <t>Muhammad Shahid</t>
  </si>
  <si>
    <t>Dilshad Khan Tanoli</t>
  </si>
  <si>
    <t>Sardar Muhammad Mansoor Saleem</t>
  </si>
  <si>
    <t>Muhammad Bilal Yameen Sutti</t>
  </si>
  <si>
    <t>Raja Nosherwan Akhtar</t>
  </si>
  <si>
    <t>Brig (R) Rab Nawaz Khan</t>
  </si>
  <si>
    <t>Abdul Shakoor Hamadi</t>
  </si>
  <si>
    <t>Raja Waheed Abbasi</t>
  </si>
  <si>
    <t>Ch. Javaid Kausar Advocate</t>
  </si>
  <si>
    <t>Saeedain Khan Advocate</t>
  </si>
  <si>
    <t>Salim Akram</t>
  </si>
  <si>
    <t>Raja Muhammad Hameed</t>
  </si>
  <si>
    <t>Yehya Faiz (Retired)</t>
  </si>
  <si>
    <t>Barrister Ch. Zafar Iqbal</t>
  </si>
  <si>
    <t>Raja Abdul Waheed Qasim</t>
  </si>
  <si>
    <t>Group Captain(R) Mushtaq Ahmed Kayani</t>
  </si>
  <si>
    <t>Muhammad Subiyal Ahmed Khan</t>
  </si>
  <si>
    <t>Iqbal Cheepa</t>
  </si>
  <si>
    <t>Shaikh Zahir Hussain</t>
  </si>
  <si>
    <t>Muhammad Rafique Jamali</t>
  </si>
  <si>
    <t>Shamasuddin Bahoto</t>
  </si>
  <si>
    <t>Abdul Jabbar Jamali</t>
  </si>
  <si>
    <t>Sartaj Ali Leghari</t>
  </si>
  <si>
    <t>Dr.Asghar Ali Shah</t>
  </si>
  <si>
    <t>Syed Shahan Shah</t>
  </si>
  <si>
    <t>Peer Khalid Saifullah</t>
  </si>
  <si>
    <t>Ghulam Dastagir</t>
  </si>
  <si>
    <t>Imtiaz Ali Butt</t>
  </si>
  <si>
    <t>Muhammad Nawaz Solahri</t>
  </si>
  <si>
    <t>Talib Hussain Advocate</t>
  </si>
  <si>
    <t>Amin Nasira Choudhary</t>
  </si>
  <si>
    <t>Muhammad Hashim Chandio</t>
  </si>
  <si>
    <t>Qurban Ali Shah</t>
  </si>
  <si>
    <t>Ghulam Rasool Abro</t>
  </si>
  <si>
    <t>Abdul Wahab Jalbani</t>
  </si>
  <si>
    <t>Raza Muhammad Wadho</t>
  </si>
  <si>
    <t>Sharafuddin Tunio</t>
  </si>
  <si>
    <t>Syed Asad Ali Shah Bukhari</t>
  </si>
  <si>
    <t>Kaazim Ali Khan</t>
  </si>
  <si>
    <t>Sayed Ali Gohar Shah</t>
  </si>
  <si>
    <t>Sajid Ali Khushik</t>
  </si>
  <si>
    <t>Qazi Altaf Ali</t>
  </si>
  <si>
    <t>Doctor Javeed Ali Rajper</t>
  </si>
  <si>
    <t>Maqsood Ali Khushaik</t>
  </si>
  <si>
    <t>Moulana Muhammad Siddique Mugheri</t>
  </si>
  <si>
    <t>Deedar Hussain Wadho</t>
  </si>
  <si>
    <t>Muhammad Suleman Khokhar</t>
  </si>
  <si>
    <t>Hafeez-u-l Rahman Tunio</t>
  </si>
  <si>
    <t>Zulfqar Ali Shaikh</t>
  </si>
  <si>
    <t>Faqeer Sher Mohammad Bilalani.</t>
  </si>
  <si>
    <t>Sikandar Hayat Dero</t>
  </si>
  <si>
    <t>Rahat Moin</t>
  </si>
  <si>
    <t>Muhammad Arif Mithani</t>
  </si>
  <si>
    <t>Syed Waqar Haider (Adnan )</t>
  </si>
  <si>
    <t>Syed Ahmer Ali alias Amir Shah</t>
  </si>
  <si>
    <t>Muhammad Haleem Khan Ghori</t>
  </si>
  <si>
    <t>Muhammad Farooq Bungash</t>
  </si>
  <si>
    <t>Afaq Alam Siddiqui</t>
  </si>
  <si>
    <t>Fateh Muhammad Sand</t>
  </si>
  <si>
    <t>Muhammad Arshad Khan Jadoon</t>
  </si>
  <si>
    <t>Hassan Ahmed</t>
  </si>
  <si>
    <t>Syed Masroor Alam</t>
  </si>
  <si>
    <t>Mazhar Iqbal Chaudhry</t>
  </si>
  <si>
    <t>Sarmad Palijo</t>
  </si>
  <si>
    <t>Dr.Dildar Khaskheli</t>
  </si>
  <si>
    <t>Sadia Ahmed</t>
  </si>
  <si>
    <t>Ejaz Ahmed Bhatti</t>
  </si>
  <si>
    <t>Muhammad Saqib Mujeeb Khan</t>
  </si>
  <si>
    <t>Naveed Anwer Dhaloon</t>
  </si>
  <si>
    <t>Hashmat Ullah Farooqi</t>
  </si>
  <si>
    <t>Robana Arif</t>
  </si>
  <si>
    <t>Jalaluddin Gabool</t>
  </si>
  <si>
    <t>Syed Nadeem Razi</t>
  </si>
  <si>
    <t>Hafiz Muhammad Kifayatullah</t>
  </si>
  <si>
    <t>Mohammad Arif Khan Arif</t>
  </si>
  <si>
    <t>Sardar Zulifqar Ali Khan</t>
  </si>
  <si>
    <t>Dr. Muhammad Hasnian</t>
  </si>
  <si>
    <t>Sardar Dr Maqsood Hayat Tamman</t>
  </si>
  <si>
    <t>Hassan Ahmed Bukhari</t>
  </si>
  <si>
    <t>Muhammad Saeed Kiyani</t>
  </si>
  <si>
    <t>Syed Badar Mustafa</t>
  </si>
  <si>
    <t>Chaudhary Saeed Ahmed</t>
  </si>
  <si>
    <t>Chaudhary Tasneem Nasir</t>
  </si>
  <si>
    <t>Chaudhary Muhammad Ashiq</t>
  </si>
  <si>
    <t>Chaudhary Khalique Ahmed Awan</t>
  </si>
  <si>
    <t>Malik Zulfiqar Ali</t>
  </si>
  <si>
    <t>Pervaiz Akhtar</t>
  </si>
  <si>
    <t>Major (R) Faiz Ahmad Faiz</t>
  </si>
  <si>
    <t>Muhammad Muhsan Shah</t>
  </si>
  <si>
    <t>Peer Syed Mudassar Shah</t>
  </si>
  <si>
    <t>Haleem Adil Shaikh</t>
  </si>
  <si>
    <t>Shaukat Ali Sehto</t>
  </si>
  <si>
    <t>Sultan Ahmed Ansari</t>
  </si>
  <si>
    <t>Umer Sadique</t>
  </si>
  <si>
    <t>Muhammad Tariq Hassan</t>
  </si>
  <si>
    <t>M. Arif Baloch</t>
  </si>
  <si>
    <t>Malik Khair Muhammad</t>
  </si>
  <si>
    <t>Syed Hafeez Uddin</t>
  </si>
  <si>
    <t>Qazi Abdul Habib</t>
  </si>
  <si>
    <t>Shagufta</t>
  </si>
  <si>
    <t>Muhammad Tarique</t>
  </si>
  <si>
    <t>Syed Mutabarak Ali Shah</t>
  </si>
  <si>
    <t>Mir Maharullah Talpur</t>
  </si>
  <si>
    <t>Kishore Kumar advocate</t>
  </si>
  <si>
    <t>Mir Ghulam Hussain</t>
  </si>
  <si>
    <t>Haji Abdul Ghani Khaskheli</t>
  </si>
  <si>
    <t>Dr. Farzana</t>
  </si>
  <si>
    <t>Amanat Ali</t>
  </si>
  <si>
    <t>Manzoor Shaikh</t>
  </si>
  <si>
    <t>Muneer uddin Khattak</t>
  </si>
  <si>
    <t>Wazir Khan Afridi</t>
  </si>
  <si>
    <t>Syed Muhammad Izharul Haq</t>
  </si>
  <si>
    <t>Muhammad Shakeel Khan</t>
  </si>
  <si>
    <t>Saleem Baig</t>
  </si>
  <si>
    <t>Akhtar Parvaiz</t>
  </si>
  <si>
    <t>Mehmood Iqbal</t>
  </si>
  <si>
    <t>Jacob Gill</t>
  </si>
  <si>
    <t>Naseer Khan Jamali</t>
  </si>
  <si>
    <t>Dr. Dileep Kumar</t>
  </si>
  <si>
    <t>Sultan Shaikh Advocate</t>
  </si>
  <si>
    <t>Saeeduddin</t>
  </si>
  <si>
    <t>Engineer Imran Ahmed</t>
  </si>
  <si>
    <t>Sardar Atta Muhammad Baloch</t>
  </si>
  <si>
    <t>Faisal Ali</t>
  </si>
  <si>
    <t>Muhammad Din</t>
  </si>
  <si>
    <t>Haji Abdul Hameed</t>
  </si>
  <si>
    <t>Zulfiqar Ali Kanhar</t>
  </si>
  <si>
    <t>Abdul Sami Bhand</t>
  </si>
  <si>
    <t>Liaqat Ali Maitlo Advocate</t>
  </si>
  <si>
    <t>Barrister Zamir Ghumro</t>
  </si>
  <si>
    <t>Barkat Ali</t>
  </si>
  <si>
    <t>Mohib Ali</t>
  </si>
  <si>
    <t>Bashir Ahmed Nahiyon</t>
  </si>
  <si>
    <t>Khalid Mahmood Shah</t>
  </si>
  <si>
    <t>Muhammad Ameen Shah</t>
  </si>
  <si>
    <t>Zia-ul-Noor</t>
  </si>
  <si>
    <t>Syed Miran Muhammad Shah</t>
  </si>
  <si>
    <t>Naseer Muhammad advocate</t>
  </si>
  <si>
    <t>Muhammad Haroon Khan Khattak</t>
  </si>
  <si>
    <t>Dr. Muhammad Akbar Gondal</t>
  </si>
  <si>
    <t>Muhammad Ramzan Advocate</t>
  </si>
  <si>
    <t>Muhammad Akram Shah</t>
  </si>
  <si>
    <t>Waseem Shah Mashwani</t>
  </si>
  <si>
    <t>Noreen Naz Advocate.</t>
  </si>
  <si>
    <t>Syed Shabbir Hussain Shah Lukyari</t>
  </si>
  <si>
    <t>Wali Muhammad Abro</t>
  </si>
  <si>
    <t>Noor Hassan Jokhio</t>
  </si>
  <si>
    <t>Munawar Hussain Naqshbandi</t>
  </si>
  <si>
    <t>Sardar Muhammad Sajid Khan</t>
  </si>
  <si>
    <t>Sohail Irfan Abbasi</t>
  </si>
  <si>
    <t>Muhammad Safarish Abbassi</t>
  </si>
  <si>
    <t>Mst: Sumaira Satti</t>
  </si>
  <si>
    <t>Malik Sultan Mehmood Tiwana</t>
  </si>
  <si>
    <t>Muhammad Rizwan Aslam</t>
  </si>
  <si>
    <t>Malik Abdul Sattar Amar Advocate</t>
  </si>
  <si>
    <t>Mehr Muhammad Anwar Arain</t>
  </si>
  <si>
    <t>Lala Robin Daniel</t>
  </si>
  <si>
    <t>Muhammad Abdul Shakoor</t>
  </si>
  <si>
    <t>Muhammad Shabbir Raza</t>
  </si>
  <si>
    <t>Malik Fiyyaz Ahmad Naich</t>
  </si>
  <si>
    <t>Pakistan Awami Party</t>
  </si>
  <si>
    <t>Inam ur Rehman</t>
  </si>
  <si>
    <t>Sheikh Muhammad Naveed Iqbal</t>
  </si>
  <si>
    <t>Aziz Hussain</t>
  </si>
  <si>
    <t>Gohar Jamal</t>
  </si>
  <si>
    <t>Jalil Ahmad</t>
  </si>
  <si>
    <t>Haji Muhammad Altaf Ahmed Khan</t>
  </si>
  <si>
    <t>Muhammad Sardar Bahadur Babar Khan</t>
  </si>
  <si>
    <t>Mumtaz Bhhacher</t>
  </si>
  <si>
    <t>Zia Ullah Khan Niazi Advocate.</t>
  </si>
  <si>
    <t>Haji Imran Khan Punnu Khel</t>
  </si>
  <si>
    <t>Azhar Hayat Khan</t>
  </si>
  <si>
    <t>Sijjad Ahmad Malik</t>
  </si>
  <si>
    <t>Arif Masood Anwar Khan</t>
  </si>
  <si>
    <t>Arif Salam</t>
  </si>
  <si>
    <t>Javed Hussain Balouch</t>
  </si>
  <si>
    <t>Chaudhry Haji Tariq</t>
  </si>
  <si>
    <t>Muhammad Siddique Rathore</t>
  </si>
  <si>
    <t>Taimur Ali</t>
  </si>
  <si>
    <t>Abdul Ghaffar Owasi</t>
  </si>
  <si>
    <t>Anwar Saeed</t>
  </si>
  <si>
    <t>Pir Syed Saleh Shah</t>
  </si>
  <si>
    <t>Manzoor Ali Babar</t>
  </si>
  <si>
    <t>Hafiz Muhammad Ameen Jamali</t>
  </si>
  <si>
    <t>Najamuddin Leghari</t>
  </si>
  <si>
    <t>Zahid Ali Shah</t>
  </si>
  <si>
    <t>Buxial Panhwar</t>
  </si>
  <si>
    <t>Irfan Ali Leghari</t>
  </si>
  <si>
    <t>Imam Ali</t>
  </si>
  <si>
    <t>Qamar Iqbal Advocate</t>
  </si>
  <si>
    <t>Syed Asif Ahmed Rizvi</t>
  </si>
  <si>
    <t>Sardar Abdul Rahim</t>
  </si>
  <si>
    <t>Tahir Bashir Bhutta Advocate</t>
  </si>
  <si>
    <t>Sajjad Malik</t>
  </si>
  <si>
    <t>Mohammad Aslam Khan (Mughal) Imran Khan</t>
  </si>
  <si>
    <t>Saleem Murad</t>
  </si>
  <si>
    <t>Tariq Hussain</t>
  </si>
  <si>
    <t>Choudhary Sanawar Ali Jat</t>
  </si>
  <si>
    <t>Fida Hussain Mandhro</t>
  </si>
  <si>
    <t>Sikander Ali Khaskhely</t>
  </si>
  <si>
    <t>Liaquat Ali Bhurgri</t>
  </si>
  <si>
    <t>Ali Ahmed Junejo</t>
  </si>
  <si>
    <t>Moula Bux</t>
  </si>
  <si>
    <t>Niaz Hussain Garhepoto</t>
  </si>
  <si>
    <t>Barkat Ali Khokhar</t>
  </si>
  <si>
    <t>Abdul Ghaffar Memon Advocate</t>
  </si>
  <si>
    <t>Muhammad Pariyal Bhatti</t>
  </si>
  <si>
    <t>Abdul Hussain Magsi</t>
  </si>
  <si>
    <t>Malik Tariq Mehmood Awan</t>
  </si>
  <si>
    <t>Haji Ramzan Chandio</t>
  </si>
  <si>
    <t>Eng: Gianchand</t>
  </si>
  <si>
    <t>Arbab Haji Abdullah.</t>
  </si>
  <si>
    <t>Arbab Zakaullah.</t>
  </si>
  <si>
    <t>Dr. Khato Mall</t>
  </si>
  <si>
    <t>Shaikh Khalid Shah</t>
  </si>
  <si>
    <t>Ch. Musadaq Mahmood Ghuman</t>
  </si>
  <si>
    <t>Amir Hussain Shah</t>
  </si>
  <si>
    <t>Muhammad Sulman Sarawar</t>
  </si>
  <si>
    <t>Fazal Ur Rehman</t>
  </si>
  <si>
    <t>Aftab Khan Wardag</t>
  </si>
  <si>
    <t>Qari Muhammad Ismail</t>
  </si>
  <si>
    <t>Sardar Muhammad Ali</t>
  </si>
  <si>
    <t>Maulana Shahabuddin Ahmed Qureshi</t>
  </si>
  <si>
    <t>Asad Zaman Khan</t>
  </si>
  <si>
    <t>Shah Jahan Sarfaraz Raja</t>
  </si>
  <si>
    <t>Chaudhary Asif Iqbal</t>
  </si>
  <si>
    <t>Malik Asad Nawaz Awan</t>
  </si>
  <si>
    <t>Mohammad Ismail</t>
  </si>
  <si>
    <t>Dr.Abdul Majeed</t>
  </si>
  <si>
    <t>Altaf Hussain</t>
  </si>
  <si>
    <t>Muhammad Akhter Shaikh</t>
  </si>
  <si>
    <t>Niaz Muhammad Mughal</t>
  </si>
  <si>
    <t>Ayoub Akhtar</t>
  </si>
  <si>
    <t>Shakil Ahmed alias Karimdad</t>
  </si>
  <si>
    <t>INd</t>
  </si>
  <si>
    <t>Mufti Mahboob-ur-Rehman Farooqui</t>
  </si>
  <si>
    <t>Rana Muhammad Zubair Ihsan Khan</t>
  </si>
  <si>
    <t>Rai Rub Nawaz</t>
  </si>
  <si>
    <t>Shah Khalid Naveed Khichi Advocate</t>
  </si>
  <si>
    <t>Sarfraz Muhammad Barghat Advocate</t>
  </si>
  <si>
    <t>Muhammad Rizwan Khan Baloch</t>
  </si>
  <si>
    <t>Muhammad Sher Nasir</t>
  </si>
  <si>
    <t>Mazhar Hussain Shah Advocate</t>
  </si>
  <si>
    <t>Sayed Farhat Abbas Karmani</t>
  </si>
  <si>
    <t>Abdul Wakeel Alias Jamal Farazi</t>
  </si>
  <si>
    <t>Muhammad Sadullah Baloch</t>
  </si>
  <si>
    <t>Rana Naeem Iqbal</t>
  </si>
  <si>
    <t>Muhammad Toufique Ullah</t>
  </si>
  <si>
    <t>Mian Habib-ur-Rehman Chela</t>
  </si>
  <si>
    <t>Muhammad Anwar</t>
  </si>
  <si>
    <t>Abdul Ghafoor Alias Danish Channa</t>
  </si>
  <si>
    <t>Kaleem Ahmed</t>
  </si>
  <si>
    <t>Moulana Dr. Muhammad Asad Thanvi</t>
  </si>
  <si>
    <t>Ameer Bx Bhambro</t>
  </si>
  <si>
    <t>Mahboob Ali</t>
  </si>
  <si>
    <t>Syed Intizar Hussain</t>
  </si>
  <si>
    <t>Hafiz Muhammad Naeem</t>
  </si>
  <si>
    <t>Muhammad Munsif Jan</t>
  </si>
  <si>
    <t>Abdul Hayat</t>
  </si>
  <si>
    <t>Saeed Ahmed Dehlvi</t>
  </si>
  <si>
    <t>Muhammad Aslam Malik</t>
  </si>
  <si>
    <t>Syed Muhammad Javed Qadri</t>
  </si>
  <si>
    <t>Syed Arshad Hassan.</t>
  </si>
  <si>
    <t>Sathi Ishaque Advocate</t>
  </si>
  <si>
    <t>Moulana Muhammad Latifullah</t>
  </si>
  <si>
    <t>Naeem Adil Shaikh</t>
  </si>
  <si>
    <t>Mirza Asif Baig Advocate</t>
  </si>
  <si>
    <t>Sirajuddin Khan</t>
  </si>
  <si>
    <t>Muhammad Shafiq Qaim Khani</t>
  </si>
  <si>
    <t>Nazeer Ahmed Memon</t>
  </si>
  <si>
    <t>Allah Dad Khaskheli</t>
  </si>
  <si>
    <t>Muhammad Ishaque Baloch</t>
  </si>
  <si>
    <t>Qari Abdul Hafeez</t>
  </si>
  <si>
    <t>Ghulam Nabi Mangrio</t>
  </si>
  <si>
    <t>Muhammad Hassan Rajar</t>
  </si>
  <si>
    <t>Bashir Ali</t>
  </si>
  <si>
    <t>Raza Muhammad Rajar</t>
  </si>
  <si>
    <t>Mir Ghulam Ali Khan</t>
  </si>
  <si>
    <t>Syed Noor Ali Shah</t>
  </si>
  <si>
    <t>Jurial Khan</t>
  </si>
  <si>
    <t>Ashraf Ali Noonari</t>
  </si>
  <si>
    <t>Nawab Ali</t>
  </si>
  <si>
    <t>Qadeer Khan Gadi Pathan</t>
  </si>
  <si>
    <t>Asif Raza Khoso</t>
  </si>
  <si>
    <t>Pirtipal Singh</t>
  </si>
  <si>
    <t>Arsla</t>
  </si>
  <si>
    <t>Pir Mujeeb Shah Jilani</t>
  </si>
  <si>
    <t>Advocate Raja Jawad Ali Sahar</t>
  </si>
  <si>
    <t>Ameen Muhammad Shoro</t>
  </si>
  <si>
    <t>Pir Mazhar Shah Jilani</t>
  </si>
  <si>
    <t>Col (R) Abdul Jabbar Abbasi.</t>
  </si>
  <si>
    <t>Malik Iftikhar Hussain Awan</t>
  </si>
  <si>
    <t>Maulana Muhammad Sibtain Shah Naqvi</t>
  </si>
  <si>
    <t>Malik Muhammad Javed Awan</t>
  </si>
  <si>
    <t>Muhammad Iqbal Utra</t>
  </si>
  <si>
    <t>Malik Khaliq Dad Awan</t>
  </si>
  <si>
    <t>Malik Irfan Ahmed Gheba</t>
  </si>
  <si>
    <t>Malik Ehsan Gunjial</t>
  </si>
  <si>
    <t>Muhammad Umer Khan</t>
  </si>
  <si>
    <t>Javed Iqbal Randhawa</t>
  </si>
  <si>
    <t xml:space="preserve">Jumma Khan Baber </t>
  </si>
  <si>
    <t>Teekam Kheta Ram</t>
  </si>
  <si>
    <t>Sunheno Oad</t>
  </si>
  <si>
    <t>Dr. Partab Singh</t>
  </si>
  <si>
    <t>Syed Sardar Ali Shah</t>
  </si>
  <si>
    <t>Shaikh Farrukh Hussain Advocate</t>
  </si>
  <si>
    <t>Arshad Shah</t>
  </si>
  <si>
    <t>Abdul Baqi</t>
  </si>
  <si>
    <t>Syed Azam Ali</t>
  </si>
  <si>
    <t>Abdul Latif.</t>
  </si>
  <si>
    <t>Muhammad Qasim Abbasi.</t>
  </si>
  <si>
    <t>Muhammad Umar Jatt</t>
  </si>
  <si>
    <t>Muhammad Arif Khan Arif</t>
  </si>
  <si>
    <t>Farzand Ali Randhawa</t>
  </si>
  <si>
    <t>Haji Bisharat Ali Manj</t>
  </si>
  <si>
    <t>Qari Muhammad Aash</t>
  </si>
  <si>
    <t>Ashfaaq Ahmed Khan Dhangal</t>
  </si>
  <si>
    <t>Shakeel Ahmad Awan</t>
  </si>
  <si>
    <t>Naseer Ahmed Ch.</t>
  </si>
  <si>
    <t>Muhammad Saqib Malik</t>
  </si>
  <si>
    <t>Saqib Rehman</t>
  </si>
  <si>
    <t>Mujahid Ul Hassan</t>
  </si>
  <si>
    <t>Arif Tauseef</t>
  </si>
  <si>
    <t>Sheikh Muhammad Yousaf</t>
  </si>
  <si>
    <t>Shafaat Ali Rana</t>
  </si>
  <si>
    <t>Rana Awais Ahmad Khan</t>
  </si>
  <si>
    <t>Zulfiqar Anayat</t>
  </si>
  <si>
    <t>Mufti Hamid Zia Madni</t>
  </si>
  <si>
    <t>Mian Sajjad Mehmood</t>
  </si>
  <si>
    <t>Mubashar Ahmad Cheema</t>
  </si>
  <si>
    <t>Hakeem Muhammad Afzal Jamal</t>
  </si>
  <si>
    <t>Muhammad Noman Butt</t>
  </si>
  <si>
    <t>Farooq Zafar</t>
  </si>
  <si>
    <t>Engineer Muhammad Ashraf Abutt</t>
  </si>
  <si>
    <t>Shebaz Ali</t>
  </si>
  <si>
    <t>Rao Kamran Ali Khan</t>
  </si>
  <si>
    <t>Rana Muhammad Shahid</t>
  </si>
  <si>
    <t>Muhammad Zaman Warriach</t>
  </si>
  <si>
    <t>Attiq ur Rehman</t>
  </si>
  <si>
    <t>Mumtaz Ali Cheema</t>
  </si>
  <si>
    <t>Malik Riaz Ahmad Seela</t>
  </si>
  <si>
    <t>Arshad Mehmood Malik Advocate</t>
  </si>
  <si>
    <t>Muhammad Asghar Malik</t>
  </si>
  <si>
    <t>Miss Mehwish Chaudhary Advocate</t>
  </si>
  <si>
    <t>Mian Muhammad Afzaal Jhalla</t>
  </si>
  <si>
    <t>Nawab Abid Hussain</t>
  </si>
  <si>
    <t>Mian Iftikhar Ahmed</t>
  </si>
  <si>
    <t>Zafar Saeed Rana</t>
  </si>
  <si>
    <t>Ch. Hamid Latif Advocate</t>
  </si>
  <si>
    <t>Nabeela Inam</t>
  </si>
  <si>
    <t>Muhammad Zaheer Akhtar Mujadidi</t>
  </si>
  <si>
    <t>Syed Tanveer Hussain Shah</t>
  </si>
  <si>
    <t>Raja Muhammad Younas</t>
  </si>
  <si>
    <t>Jahfar Hussain Shah</t>
  </si>
  <si>
    <t>Muhammad Aaqib Rajpar Adovcate</t>
  </si>
  <si>
    <t>Afaq uddin</t>
  </si>
  <si>
    <t>Zulfiqar Ali Qaim Khani</t>
  </si>
  <si>
    <t>Sheikh Ismail Azeem</t>
  </si>
  <si>
    <t>Rashid Hussain</t>
  </si>
  <si>
    <t>Shahbaz Akhtar</t>
  </si>
  <si>
    <t>Syed Rashid Ahmed</t>
  </si>
  <si>
    <t>Robina Tehseen</t>
  </si>
  <si>
    <t>Dr. Muhammad Asif Khan</t>
  </si>
  <si>
    <t>Askari Hassan Syed</t>
  </si>
  <si>
    <t>Hafiz Muhammad Haroon</t>
  </si>
  <si>
    <t>Malik Muhamad Khalid Advocate</t>
  </si>
  <si>
    <t>Malik Taimoor Masood Akbar</t>
  </si>
  <si>
    <t>Atta Muhammad Shaikh Advocate</t>
  </si>
  <si>
    <t>Rana Rashid Ali Khan</t>
  </si>
  <si>
    <t>Hyder Khan Leghari</t>
  </si>
  <si>
    <t>Kamred Kirshan Kumar</t>
  </si>
  <si>
    <t>Devdas</t>
  </si>
  <si>
    <t>Muhammad Ashraf Jat</t>
  </si>
  <si>
    <t>Muhammad Aslam</t>
  </si>
  <si>
    <t>Fayyaz Rahu</t>
  </si>
  <si>
    <t>Abass Ali Memon</t>
  </si>
  <si>
    <t>Mehmood Khaskheli</t>
  </si>
  <si>
    <t>Dr.Fahmida Mirza</t>
  </si>
  <si>
    <t>Rana Muhammad Saeed Khan</t>
  </si>
  <si>
    <t>Muhammad Hassan shafique</t>
  </si>
  <si>
    <t>Shahid Saeed Bhatti Advocate</t>
  </si>
  <si>
    <t>Sikandar Hayat Janjua</t>
  </si>
  <si>
    <t>Muhammad Nadeem</t>
  </si>
  <si>
    <t>Doctor Syed Muhammad</t>
  </si>
  <si>
    <t>Khalil ud din</t>
  </si>
  <si>
    <t>Mehfooz un Nabi Khan</t>
  </si>
  <si>
    <t>Muhammad Irfan Khan</t>
  </si>
  <si>
    <t>Basharat Mirza</t>
  </si>
  <si>
    <t>Pir Aftab Ali Shah Jelani</t>
  </si>
  <si>
    <t>Muhammad Umar Gul Hingorjo</t>
  </si>
  <si>
    <t>Tariq Ali Mari</t>
  </si>
  <si>
    <t>Nadeem Ahmed</t>
  </si>
  <si>
    <t>Aftab Qamar</t>
  </si>
  <si>
    <t>Jafar Ali Subhani</t>
  </si>
  <si>
    <t>Ghulam Mustafa (Advocate)</t>
  </si>
  <si>
    <t>Syed Athar Ali</t>
  </si>
  <si>
    <t>Shahid Mahmood Raja</t>
  </si>
  <si>
    <t>Raja Imran Ali</t>
  </si>
  <si>
    <t>Junaid Ahmad Banth</t>
  </si>
  <si>
    <t>Muhammad Talal Ch.</t>
  </si>
  <si>
    <t>Awais Ahmad Khan</t>
  </si>
  <si>
    <t>Mian Abu Bakar Hamza</t>
  </si>
  <si>
    <t>Chudhary Muhammad Siddique Advocate</t>
  </si>
  <si>
    <t>Chudhary Khalid Mehmood</t>
  </si>
  <si>
    <t>Ghulam Dastgeer</t>
  </si>
  <si>
    <t>Mehr Naseem Abbas</t>
  </si>
  <si>
    <t>Zulfiqar Ahmed Gondal</t>
  </si>
  <si>
    <t>Ghulam Ahmed Khan Gaddi</t>
  </si>
  <si>
    <t>Mian Muhammad Aslam Salyana</t>
  </si>
  <si>
    <t>Iqbal Buslana</t>
  </si>
  <si>
    <t>Arshad Ameer Khan</t>
  </si>
  <si>
    <t>Muhammad Ramzan Bhutoo</t>
  </si>
  <si>
    <t>Muhammad Hayat Khan</t>
  </si>
  <si>
    <t>Muhammad Umar Tarar</t>
  </si>
  <si>
    <t>Ahmed Bakhsh Tarar</t>
  </si>
  <si>
    <t>Muhammad Farooq Tarar</t>
  </si>
  <si>
    <t>Abid Ahsan</t>
  </si>
  <si>
    <t>Sardar Babar Sohail Gujjar</t>
  </si>
  <si>
    <t>Syed Hasnaat Mahmood Shah</t>
  </si>
  <si>
    <t>Ch. Umer Hayyat Kahloon</t>
  </si>
  <si>
    <t>Nasir Mehmood Khan</t>
  </si>
  <si>
    <t>Sajjad Rabbani</t>
  </si>
  <si>
    <t>Muhammad Asif Ihsan</t>
  </si>
  <si>
    <t>Irshad Rabbani</t>
  </si>
  <si>
    <t>Dr. Ashfaq-ur-Rehman</t>
  </si>
  <si>
    <t>Chaudhary Akbar Ali Warraich</t>
  </si>
  <si>
    <t>Tahir Pervaiz Anjum</t>
  </si>
  <si>
    <t>Colonel (Retired) Muhammad Safdar Mahmood</t>
  </si>
  <si>
    <t>Major Rtd Muhammad Akram</t>
  </si>
  <si>
    <t>Major Rtd Sardar Abdul Basit</t>
  </si>
  <si>
    <t>Engineer Ch Khalid Mahmood</t>
  </si>
  <si>
    <t>Mehar Ghulam Dstagir Khan Lak</t>
  </si>
  <si>
    <t>Rehmat Elahi Wazir</t>
  </si>
  <si>
    <t>Mian Muhammad Ahmed Faisal Ranjha</t>
  </si>
  <si>
    <t>Mian Abdul Qadeer</t>
  </si>
  <si>
    <t>Faisal Naseer</t>
  </si>
  <si>
    <t>Moulana Muhammad Ghayas</t>
  </si>
  <si>
    <t>Muhammad Bax Lashari</t>
  </si>
  <si>
    <t>Mujahid Hussain</t>
  </si>
  <si>
    <t>Muhammad Saadat Mehmood</t>
  </si>
  <si>
    <t>Ahtesham Ahemd Cheema</t>
  </si>
  <si>
    <t>Raja Waqar Mehdi</t>
  </si>
  <si>
    <t>Ahtesham Murtaza</t>
  </si>
  <si>
    <t>Ch.Mubarak Ahmed Warraich</t>
  </si>
  <si>
    <t>Khawar Javaid Cheema</t>
  </si>
  <si>
    <t>Asfaq Ahmed Shah</t>
  </si>
  <si>
    <t>Irfan Ullah Sanai</t>
  </si>
  <si>
    <t>Syed Ahmed Ali Khan</t>
  </si>
  <si>
    <t>Abdul Sadique Tanoli</t>
  </si>
  <si>
    <t>Muhammad Tariq Iqbal</t>
  </si>
  <si>
    <t>Ameer nawab</t>
  </si>
  <si>
    <t>Muhammad Amir</t>
  </si>
  <si>
    <t>Dr. Naseeruddin Sawati</t>
  </si>
  <si>
    <t>Muhammad Ashraf Gondal</t>
  </si>
  <si>
    <t>Mazhar Ali Ranjah</t>
  </si>
  <si>
    <t>Khalid Mehmood Rawaliya</t>
  </si>
  <si>
    <t>Syed Ameer Abbas</t>
  </si>
  <si>
    <t>Ch.Nadeem Mumtaz Mahota</t>
  </si>
  <si>
    <t>Raja Kamran Ahmad</t>
  </si>
  <si>
    <t>Nazia Ghafar Wahla</t>
  </si>
  <si>
    <t>Muhammad perveez Asghar</t>
  </si>
  <si>
    <t>Badarud Din Ch</t>
  </si>
  <si>
    <t>Mahmood Ahmad Khan Qalandar</t>
  </si>
  <si>
    <t>Muhammad Imran Baig</t>
  </si>
  <si>
    <t>Dr. Muhammad Rizwan</t>
  </si>
  <si>
    <t>Yasir Hussain Mangi</t>
  </si>
  <si>
    <t>Yasir Haider</t>
  </si>
  <si>
    <t>Tariq Khan</t>
  </si>
  <si>
    <t>Mufti Ferozuddin Hazarvi</t>
  </si>
  <si>
    <t>Ahsanullah Ashraf Hazarvi</t>
  </si>
  <si>
    <t>Ashfaq Ahmed</t>
  </si>
  <si>
    <t>Bostan Ali Hoti</t>
  </si>
  <si>
    <t>Sajjad Hussain Shah</t>
  </si>
  <si>
    <t>Khalifa Nawaz Ali</t>
  </si>
  <si>
    <t>Syed Danish Wahaj</t>
  </si>
  <si>
    <t>Urooj Mushtaq</t>
  </si>
  <si>
    <t>Syed Arshad Hassan</t>
  </si>
  <si>
    <t>Moulana Abdul Sattar</t>
  </si>
  <si>
    <t>Shahid Irshad</t>
  </si>
  <si>
    <t>Moulana Iftikhar Ahmed Naqshbandi</t>
  </si>
  <si>
    <t>Malik Mukhtar Ahmed Awan</t>
  </si>
  <si>
    <t>Asif Javed</t>
  </si>
  <si>
    <t>Sardar Bahadar Khan Maken</t>
  </si>
  <si>
    <t>Mehr Zahoor Ahmed Arain</t>
  </si>
  <si>
    <t>Raja Hassan Nawaz Khan</t>
  </si>
  <si>
    <t>Hafiz Atta Ullah</t>
  </si>
  <si>
    <t>Ch. Misbah Ud Din Zaigum</t>
  </si>
  <si>
    <t>Sahibzada Hafiz Muhammad Imran Areef</t>
  </si>
  <si>
    <t>Robina Kausar</t>
  </si>
  <si>
    <t>Khawaja Waqar Hassan</t>
  </si>
  <si>
    <t>Rana Irafan Farooq</t>
  </si>
  <si>
    <t>Muhammad Sabir Ali</t>
  </si>
  <si>
    <t>Khawer Nasreen Raja</t>
  </si>
  <si>
    <t>Mauzzam Rauf Mughal Advocate</t>
  </si>
  <si>
    <t>Khawaja Adnan Hassan</t>
  </si>
  <si>
    <t>Mirza Jehangir Baig</t>
  </si>
  <si>
    <t>Amjad Hussain Lodhi</t>
  </si>
  <si>
    <t>Syed Tariq Yaqoob</t>
  </si>
  <si>
    <t>Ch. Baqir Hussain Bhatti</t>
  </si>
  <si>
    <t>Ch. Muhammad Kashif Hafeez</t>
  </si>
  <si>
    <t>Ch. Faisal Saeed</t>
  </si>
  <si>
    <t>Haji Lala Muhammad Siddique Khan</t>
  </si>
  <si>
    <t>Shamaila Liaquat</t>
  </si>
  <si>
    <t>Tauseef Azam Cheema</t>
  </si>
  <si>
    <t>Khalid Masood Butt</t>
  </si>
  <si>
    <t>Waqas Haider</t>
  </si>
  <si>
    <t>Ch. Hameed Naseem Cheema</t>
  </si>
  <si>
    <t>Ch. Muhammad Younas Bath</t>
  </si>
  <si>
    <t>Ch. Raza Meeran</t>
  </si>
  <si>
    <t>Bilal Ahmad</t>
  </si>
  <si>
    <t>Sardar Zia Ul Haq</t>
  </si>
  <si>
    <t>Muhammad Faisal Anwar Kastro</t>
  </si>
  <si>
    <t>Allama Muhammad Tahir Hassan</t>
  </si>
  <si>
    <t>Rana Zia Alam</t>
  </si>
  <si>
    <t>Muhammad Razzaq Malik</t>
  </si>
  <si>
    <t>Raja Adnan Tariq</t>
  </si>
  <si>
    <t>Khawaja Ijaz Ahmad Munna</t>
  </si>
  <si>
    <t>Sahabzada Qari Ghulam Yasin</t>
  </si>
  <si>
    <t>Haji Muhammad Shahid</t>
  </si>
  <si>
    <t>Mulazim Hussain</t>
  </si>
  <si>
    <t>Muhammad Arshad Faqir</t>
  </si>
  <si>
    <t>Hafiz Muhammad Ais Qasimi</t>
  </si>
  <si>
    <t>Qari Muhammad Zia Ul Haq Haqani</t>
  </si>
  <si>
    <t>Justan Javed</t>
  </si>
  <si>
    <t>Yasir Raza Malik</t>
  </si>
  <si>
    <t>Naeem Mohy ud Din Siddiqui</t>
  </si>
  <si>
    <t>Wajad Mustafa Bajwa</t>
  </si>
  <si>
    <t>Kahif Aziz</t>
  </si>
  <si>
    <t>Sohail Iqbal</t>
  </si>
  <si>
    <t>Ch. Muhammad Saboor Kasana.</t>
  </si>
  <si>
    <t>Umer Farooq Dar.</t>
  </si>
  <si>
    <t>Sardar Riaz ul Haq</t>
  </si>
  <si>
    <t>Muhammad Rafiq Tahir</t>
  </si>
  <si>
    <t>Ch.Imtiaz Rabbani</t>
  </si>
  <si>
    <t>Muhammad Naeem Ansari</t>
  </si>
  <si>
    <t>Ameer Hussain Syed</t>
  </si>
  <si>
    <t>Aftab Ahmad Haral</t>
  </si>
  <si>
    <t>Chudhary Mujeeb-ur-Rehman</t>
  </si>
  <si>
    <t>Hafeez Ullah Khan Advocate</t>
  </si>
  <si>
    <t>Muhammad Ahsan Wasim</t>
  </si>
  <si>
    <t>Jahanzeb Gull</t>
  </si>
  <si>
    <t>Mian Rehan Maqbool</t>
  </si>
  <si>
    <t>Tariq Mahmood Bajwa</t>
  </si>
  <si>
    <t>Shaukat Ali</t>
  </si>
  <si>
    <t>Fiaz Hussain Mighiana</t>
  </si>
  <si>
    <t>Mehr Ahmad Yar Naoul Advocate</t>
  </si>
  <si>
    <t>Mehr Ansar Javaid Naoul</t>
  </si>
  <si>
    <t>Arshad Gujjar</t>
  </si>
  <si>
    <t>Muhammad Saad Ullah</t>
  </si>
  <si>
    <t>Ch.Manzoor Ahmed Zahoor.</t>
  </si>
  <si>
    <t>Huma Batool</t>
  </si>
  <si>
    <t>Shahid Iqbal Awan</t>
  </si>
  <si>
    <t>Raja Moeen Sultan</t>
  </si>
  <si>
    <t>Ch. Atif Aziz</t>
  </si>
  <si>
    <t>Khalid Rehman</t>
  </si>
  <si>
    <t>Babu Muhammad Idrees</t>
  </si>
  <si>
    <t>Pir Syed Mudasar Nazar Shah</t>
  </si>
  <si>
    <t>Allama Ayyaz Zaheer Hashmi</t>
  </si>
  <si>
    <t>Ch. Arshad Nawaz</t>
  </si>
  <si>
    <t>Zahida Syed</t>
  </si>
  <si>
    <t>Mohtasham Ul Haq Thavi</t>
  </si>
  <si>
    <t>Prof. Abdul Qadir Shaikh</t>
  </si>
  <si>
    <t>Muhammad Nasir Khan</t>
  </si>
  <si>
    <t>Rehman Gul</t>
  </si>
  <si>
    <t>Moulana Saif-ur-Rehman</t>
  </si>
  <si>
    <t>Imran Sarwar</t>
  </si>
  <si>
    <t>Pirzada Rahat Masood Qadoosi</t>
  </si>
  <si>
    <t>Fayyaz ul Hassan Chohan</t>
  </si>
  <si>
    <t>Mian Muhammad Asif Raza</t>
  </si>
  <si>
    <t>Dr. Iqbal Hussain</t>
  </si>
  <si>
    <t>Chohdary Muhammad Azam Akbar</t>
  </si>
  <si>
    <t>Jouher Sarwar Cheema</t>
  </si>
  <si>
    <t>Syed Shabbir Hussain Shah</t>
  </si>
  <si>
    <t>Rana Muhammad Saleem Shakar</t>
  </si>
  <si>
    <t>Rana Muhammad Nawaz</t>
  </si>
  <si>
    <t>Laila Muqaddas Adovcate</t>
  </si>
  <si>
    <t>Mian Shoaib Ahmad Virk</t>
  </si>
  <si>
    <t>Syed Waseem-ul- Hassan Naqvi</t>
  </si>
  <si>
    <t>Dr.Khalid Luqman Chauhdry.</t>
  </si>
  <si>
    <t>Zaigham Mushtaq</t>
  </si>
  <si>
    <t>Ch.Naseer Ahmed Gujjar</t>
  </si>
  <si>
    <t>Waqar Ahmad Chaudhary</t>
  </si>
  <si>
    <t>Muhammad Alam Mailu</t>
  </si>
  <si>
    <t>Muhammad Saqib Idrees Taj</t>
  </si>
  <si>
    <t>Ali Hussain Zahid</t>
  </si>
  <si>
    <t>Asrar Ahmad Khan</t>
  </si>
  <si>
    <t>Muhammad Waqar Ahmad</t>
  </si>
  <si>
    <t>Abbas Ali Khan Advocate</t>
  </si>
  <si>
    <t>Sheraz Ahmad</t>
  </si>
  <si>
    <t>Sajjad Ahmad Sajid</t>
  </si>
  <si>
    <t>Asad Ullah Warraich</t>
  </si>
  <si>
    <t>Muhammad Riaz Dar</t>
  </si>
  <si>
    <t>Umran Ullah</t>
  </si>
  <si>
    <t>Muhammad Junaid Anwaar Chaudhary</t>
  </si>
  <si>
    <t>Sahibzada Barq-Al-Toheedi</t>
  </si>
  <si>
    <t>Chaudhary Muhammad Rafique</t>
  </si>
  <si>
    <t>Saadat Hussnain Khan</t>
  </si>
  <si>
    <t>Faisal Qazafi</t>
  </si>
  <si>
    <t>Muhammad Asghar Hussain (Changaiz Shaheen)</t>
  </si>
  <si>
    <t>Muhammad Yousaf Khan Baloch</t>
  </si>
  <si>
    <t>Najmul Hasan</t>
  </si>
  <si>
    <t>Ch. Tanveer Aslam</t>
  </si>
  <si>
    <t>Ch.Haji Muhammad Yasin</t>
  </si>
  <si>
    <t>Rana Maqsood Ahmed</t>
  </si>
  <si>
    <t>Ch.Iftikhar Ali Shad</t>
  </si>
  <si>
    <t>Ch.Israr ul Haq</t>
  </si>
  <si>
    <t>Ch.Masood Ahmed Basara Advocate</t>
  </si>
  <si>
    <t>Ch.Tahir Mehmood Advocate</t>
  </si>
  <si>
    <t>Syed Tassawar ul Hassan Gillani</t>
  </si>
  <si>
    <t>Muhammad Nadeem Nisar Ch.</t>
  </si>
  <si>
    <t>Ch. Abdul Aziz Shaheen</t>
  </si>
  <si>
    <t>Fiyaz Ahmed Basara Advocate</t>
  </si>
  <si>
    <t>Muhammad Rizwan Butt</t>
  </si>
  <si>
    <t>Hafiz Abdul Ghaffar</t>
  </si>
  <si>
    <t>CH. Muhammad Sarfaraz</t>
  </si>
  <si>
    <t>Muhammad Qasim Khan</t>
  </si>
  <si>
    <t>Aftab Fatyana</t>
  </si>
  <si>
    <t>UBD</t>
  </si>
  <si>
    <t>Razwan Ahmad Ch.</t>
  </si>
  <si>
    <t>Dr. Zafar Iqbal</t>
  </si>
  <si>
    <t>Hajji Altaf</t>
  </si>
  <si>
    <t>Irhsad Ahmad</t>
  </si>
  <si>
    <t>Makhdoom Nazir Hussain</t>
  </si>
  <si>
    <t>Ch. Muhammad Naveed Iqbal</t>
  </si>
  <si>
    <t>Rao Kamaran Mujahad</t>
  </si>
  <si>
    <t>Muhammad Saeed Akhtar Ch.</t>
  </si>
  <si>
    <t>Ch.Zahid Mahmood Goraya</t>
  </si>
  <si>
    <t>Qaisar Idress</t>
  </si>
  <si>
    <t>Syed Irfan Raza Shah</t>
  </si>
  <si>
    <t>Hassan Akhtar</t>
  </si>
  <si>
    <t>Mehar Muhammad Iqbal Humjana Advocate</t>
  </si>
  <si>
    <t>Liaquat Ali Shoukat</t>
  </si>
  <si>
    <t>Chaudhary Adeel Ansar</t>
  </si>
  <si>
    <t>Amir Farooq Khan</t>
  </si>
  <si>
    <t>Moulana Hajaj Ullah Samdani</t>
  </si>
  <si>
    <t>Sarfraz Ahmad Khan</t>
  </si>
  <si>
    <t>Khalid Rafi Cheema</t>
  </si>
  <si>
    <t>Muhammad Azhar Malhi</t>
  </si>
  <si>
    <t>Mufti Abdul Munaim</t>
  </si>
  <si>
    <t>Muhammad Anwar Shahbaz</t>
  </si>
  <si>
    <t>Gul Muhammad Mengal</t>
  </si>
  <si>
    <t>Dr.Shahnaz Akhtar</t>
  </si>
  <si>
    <t>Hafiz Muhammad Yahya</t>
  </si>
  <si>
    <t>Iqbal-ud-Khan</t>
  </si>
  <si>
    <t>Masood Khan Mandokhail</t>
  </si>
  <si>
    <t>Zaffar Ahmed</t>
  </si>
  <si>
    <t>Sohail Shehzad</t>
  </si>
  <si>
    <t>Sultan Shahab Jehangir</t>
  </si>
  <si>
    <t>Maj. (Retired)Sir Blund Ali Khan</t>
  </si>
  <si>
    <t>Maj. (Retired)Asghar Hayat Kalyar</t>
  </si>
  <si>
    <t>Ch. Shamshad Ali Advocate</t>
  </si>
  <si>
    <t>Aamar Usman Adil</t>
  </si>
  <si>
    <t>Muhammad Anwar Malik</t>
  </si>
  <si>
    <t>Maj. Retd.Tariq Javed Akhtar</t>
  </si>
  <si>
    <t>Lt. Col. (R) Zafar Iqbal Ch.</t>
  </si>
  <si>
    <t>Hameeda Waheed-Ud-Din</t>
  </si>
  <si>
    <t>Abdul Rouf Khan Afridi</t>
  </si>
  <si>
    <t>Muhammad Tariq</t>
  </si>
  <si>
    <t>Chaudhry Saqib Imran Advocate</t>
  </si>
  <si>
    <t>Minhaj-ul-Din Ahmed</t>
  </si>
  <si>
    <t>Ch. Abdul Rasheed Shahid</t>
  </si>
  <si>
    <t>Syed Zaheem Hussain Qadri</t>
  </si>
  <si>
    <t>Syed Shadab Hussain Jafri</t>
  </si>
  <si>
    <t>Ijaz Anwar Ghori</t>
  </si>
  <si>
    <t>Kh.Imran Nazeer</t>
  </si>
  <si>
    <t>Tahir Khalique</t>
  </si>
  <si>
    <t>Mian Imtiaz Ahmad</t>
  </si>
  <si>
    <t>Shafqat Mehmood Gondal</t>
  </si>
  <si>
    <t>Ch.Zafar Iqbal Ranjha</t>
  </si>
  <si>
    <t>Ch.Usman Manzoor Dhudra</t>
  </si>
  <si>
    <t>Ch.Ghulam Rasul Advocate</t>
  </si>
  <si>
    <t>Fateh Khan Gondal Chhimoana</t>
  </si>
  <si>
    <t>Major (R) Tariq Yousaf Rajput.</t>
  </si>
  <si>
    <t>Qamar Elahi.</t>
  </si>
  <si>
    <t>Noor Ahmed.</t>
  </si>
  <si>
    <t>Mohammad Haq Nawaz Bhalli.</t>
  </si>
  <si>
    <t>Begum Rukhsana Shakeel</t>
  </si>
  <si>
    <t>Imran Ahmed Khan</t>
  </si>
  <si>
    <t>Mian Jamshed Khalid</t>
  </si>
  <si>
    <t>Muhammad Azeem Nazir</t>
  </si>
  <si>
    <t>Khawaja Ahmed Hasaan</t>
  </si>
  <si>
    <t>Ch. Khalid Aziz</t>
  </si>
  <si>
    <t>Ch. Arif Sarwar</t>
  </si>
  <si>
    <t>Haji Amjad Ali Mirza</t>
  </si>
  <si>
    <t>Malik Muhammad Iqbql Jorra</t>
  </si>
  <si>
    <t>Syed Maqeem Ali Husni.</t>
  </si>
  <si>
    <t>Safdar Ali Mirza</t>
  </si>
  <si>
    <t>Muhammad Naeem Mir</t>
  </si>
  <si>
    <t>Muhammad Usman Bhutta</t>
  </si>
  <si>
    <t>Ata Ullah Khan Advocate</t>
  </si>
  <si>
    <t>Tahir Mahmood Butt</t>
  </si>
  <si>
    <t>Malik Habib Ullah</t>
  </si>
  <si>
    <t>Prof. Hafiz Muhammad Abubakar</t>
  </si>
  <si>
    <t>Syed Ghazanfar Ali (Advocate)</t>
  </si>
  <si>
    <t>Javed Sadiq</t>
  </si>
  <si>
    <t>Malik Faisal Islam</t>
  </si>
  <si>
    <t>Haji Muhammad Arshad Doghar</t>
  </si>
  <si>
    <t>Hamid Nasir</t>
  </si>
  <si>
    <t>Mehr Mahmood Ahmad</t>
  </si>
  <si>
    <t>Naheed Sultan</t>
  </si>
  <si>
    <t>Pir Zia-ul-Mustifa Haqqani</t>
  </si>
  <si>
    <t>Mohammad Fayyaz Khalid</t>
  </si>
  <si>
    <t>Amir Nazir Rajpoot</t>
  </si>
  <si>
    <t>Rao Hashmat Khan Dilawari Advocate</t>
  </si>
  <si>
    <t>Muhammad Usman Dar.</t>
  </si>
  <si>
    <t>Mehr Arshad Mahmood.</t>
  </si>
  <si>
    <t>Hafiz Muhammad Raza.</t>
  </si>
  <si>
    <t>Mehr Muhammad Afzal.</t>
  </si>
  <si>
    <t>Ali Mohsin</t>
  </si>
  <si>
    <t>Syed Haider Abbas</t>
  </si>
  <si>
    <t>Mehr Muhammad Sarfaraz Khan Jappa</t>
  </si>
  <si>
    <t>Muhammad Abu Zar Bharwana</t>
  </si>
  <si>
    <t>Ghulam Fareed Khan Naoul</t>
  </si>
  <si>
    <t>Maulana Abd-ul-Ghafoor Jhangvi</t>
  </si>
  <si>
    <t>Maulana Muhammad Ahmed Ludhianvi</t>
  </si>
  <si>
    <t>Sajid Abdullah</t>
  </si>
  <si>
    <t>Shahid Minhas</t>
  </si>
  <si>
    <t>Muhammad Waqar Wasi Chaudhry</t>
  </si>
  <si>
    <t>Rai Sohail Jafar Khan</t>
  </si>
  <si>
    <t>Asad Nawaz Kaliar</t>
  </si>
  <si>
    <t>Manzoor Ali</t>
  </si>
  <si>
    <t>Tasneem Elahi (Retired)</t>
  </si>
  <si>
    <t>Ghulam Shabbir</t>
  </si>
  <si>
    <t>Rana Sohail Sarwar</t>
  </si>
  <si>
    <t>Mirza Zaheer Ahmed</t>
  </si>
  <si>
    <t>Tariq Sultan Joshi</t>
  </si>
  <si>
    <t>Shakeel Anwar Butt</t>
  </si>
  <si>
    <t>Mirza Mansoor Baig</t>
  </si>
  <si>
    <t>Zohaib Ali Khan Afridi</t>
  </si>
  <si>
    <t>Shaukat Hayat</t>
  </si>
  <si>
    <t>Ch. Muhammad Adnan</t>
  </si>
  <si>
    <t>Ch.Munir Ahmad</t>
  </si>
  <si>
    <t>Asad Nawaz Kalyar</t>
  </si>
  <si>
    <t>Ch.Khizar Abbas</t>
  </si>
  <si>
    <t>Dr. Khalid Luqman Chaudhry</t>
  </si>
  <si>
    <t>Ch.Saif Ullah Cheema.</t>
  </si>
  <si>
    <t>Ch.Abdul Qayyum Bajwa Advocate.</t>
  </si>
  <si>
    <t>Rana Jamshaid Sher.</t>
  </si>
  <si>
    <t>Haji Akhtar Ali Gujar.</t>
  </si>
  <si>
    <t>Farooq Nawaz Ghumman.</t>
  </si>
  <si>
    <t>Malik Nasir Mehmood Advocate.</t>
  </si>
  <si>
    <t>Dr.Muhammad Shafique Butt.</t>
  </si>
  <si>
    <t>Ch.Zahid Sultan Ghumman</t>
  </si>
  <si>
    <t>Muhammad Asif Zafar</t>
  </si>
  <si>
    <t>Muhammad Farooq Ajmal</t>
  </si>
  <si>
    <t>Abbad Mehmood Qureshi</t>
  </si>
  <si>
    <t>Mazhar Hussain Qureshi Advocate</t>
  </si>
  <si>
    <t>Munan Khan</t>
  </si>
  <si>
    <t>Muhammad Ashfaq Khan Advocate</t>
  </si>
  <si>
    <t>Anwar-ul-Haq Ch.</t>
  </si>
  <si>
    <t>Irshad Hussain</t>
  </si>
  <si>
    <t>Rashida Yaqub</t>
  </si>
  <si>
    <t>Muhammad Zahid</t>
  </si>
  <si>
    <t>Mer Muhammad Iqbal Marth</t>
  </si>
  <si>
    <t>Malik Muhammad Saeed Akhtar</t>
  </si>
  <si>
    <t>Lft. Col.(R) Ghazanafar Abbas Shah</t>
  </si>
  <si>
    <t>Chudhary Mubashir Abbas Warraich</t>
  </si>
  <si>
    <t>Muhammad Tallal Chaudhry</t>
  </si>
  <si>
    <t>M.Shafqat Rana</t>
  </si>
  <si>
    <t>Muhammad Sarfraz Tarar</t>
  </si>
  <si>
    <t>Rai Muhammad Sohena Khan Kharal Advocate</t>
  </si>
  <si>
    <t>Allama Muhammad Sajid Farooqi</t>
  </si>
  <si>
    <t>Mian Abdul Latif</t>
  </si>
  <si>
    <t>Muhammad Nawaz Baloch</t>
  </si>
  <si>
    <t>Zahid Hussain shah</t>
  </si>
  <si>
    <t>Ch. Mashooq Hussain</t>
  </si>
  <si>
    <t>Rana Obaid Ullah</t>
  </si>
  <si>
    <t>Rukhsana Yasmin</t>
  </si>
  <si>
    <t>Faisal Saood Bhatti</t>
  </si>
  <si>
    <t>Agha Naqi Raza Shah</t>
  </si>
  <si>
    <t>Syed Anwar Hussain</t>
  </si>
  <si>
    <t>Ch. Muhammad Shahid Iqbal</t>
  </si>
  <si>
    <t>Muhammad Shaoib Siddiqui</t>
  </si>
  <si>
    <t>Major(R) Shabbir Arshad Joyia</t>
  </si>
  <si>
    <t>Tariq Ismail Mughal Advocate</t>
  </si>
  <si>
    <t>Javaid Amin Khan</t>
  </si>
  <si>
    <t>Rana Jamil Hassan Khan Alias Good Khan</t>
  </si>
  <si>
    <t>Pervez Iqbal Awan</t>
  </si>
  <si>
    <t>Hamayun Rashid</t>
  </si>
  <si>
    <t>Zaheer Ud Din Baber</t>
  </si>
  <si>
    <t>Muhammad Naeem Bhatti</t>
  </si>
  <si>
    <t>Naufil Khan Lodhi</t>
  </si>
  <si>
    <t>Naveed Ashiq Dyial</t>
  </si>
  <si>
    <t>Manzoor Qadir</t>
  </si>
  <si>
    <t>Malik Javed Awan</t>
  </si>
  <si>
    <t>Engineer Rana Anam Ullah</t>
  </si>
  <si>
    <t>Ahmed Hayat</t>
  </si>
  <si>
    <t>Muhammad Ahmed Akmal Dogar</t>
  </si>
  <si>
    <t>Ch.Muhammad Ijaz Manawan</t>
  </si>
  <si>
    <t>Shahid Mahmood</t>
  </si>
  <si>
    <t>Rana Muhammad Ashraf Advocate</t>
  </si>
  <si>
    <t>Shehzad Yousaf</t>
  </si>
  <si>
    <t>Malik Qadeer Hussain</t>
  </si>
  <si>
    <t>Ghulam Dastgir</t>
  </si>
  <si>
    <t>Ch. Ameer Majeed Mayo</t>
  </si>
  <si>
    <t>Muhammad Waqas Butt</t>
  </si>
  <si>
    <t>Babar Hussain</t>
  </si>
  <si>
    <t>Rana Nasar Iqbal</t>
  </si>
  <si>
    <t>Haji Qaiser Ameen Butt</t>
  </si>
  <si>
    <t>Sardar Siddique Akbar Khatana Advocate</t>
  </si>
  <si>
    <t>Iqbal Ahmad Khan</t>
  </si>
  <si>
    <t>Muhammad Shafique</t>
  </si>
  <si>
    <t>Mian Fareed Abbas Kathia</t>
  </si>
  <si>
    <t>Mian Iqbal Hussain Kathia</t>
  </si>
  <si>
    <t>Qari Abdul Qayyum Kamboh</t>
  </si>
  <si>
    <t>Rana Amir Rauf Khan</t>
  </si>
  <si>
    <t>Muhammad Amjad Awan</t>
  </si>
  <si>
    <t>Ch.Abu Bakar Siddique Bungoo</t>
  </si>
  <si>
    <t>Tahir Nazeer</t>
  </si>
  <si>
    <t>Naveed Ahmad Gill</t>
  </si>
  <si>
    <t>Labour Party</t>
  </si>
  <si>
    <t>Rana Muhammad Usman Masood Ali</t>
  </si>
  <si>
    <t>Muhammad Sarfraz Gondal</t>
  </si>
  <si>
    <t>Muhammad Ali Rauf</t>
  </si>
  <si>
    <t>Ch.Muhammad Ali Gujar Advocate</t>
  </si>
  <si>
    <t>Mian Muhammad Ahmed Kalyar</t>
  </si>
  <si>
    <t>Rana Muhammad Saleem Khan</t>
  </si>
  <si>
    <t>Asif Ali Sheikh</t>
  </si>
  <si>
    <t>Hafiz Mohsin Javed</t>
  </si>
  <si>
    <t>Shahid Mehmood</t>
  </si>
  <si>
    <t>Ch. Abaid-ul-Rehman</t>
  </si>
  <si>
    <t>Ch. Ashgar Ali</t>
  </si>
  <si>
    <t>Mian Muhammad Azam Idrees</t>
  </si>
  <si>
    <t>Nadeem Haider Butt</t>
  </si>
  <si>
    <t>Mufti Muhammad Naeem Rehmat Gujjar</t>
  </si>
  <si>
    <t>Dr. Malik Muhammad Saeed</t>
  </si>
  <si>
    <t>Qari Abdul Ghaffar</t>
  </si>
  <si>
    <t>Jamshaid Sadiq Alvi, Advocate</t>
  </si>
  <si>
    <t>Nazeer Ahmed Chuhan</t>
  </si>
  <si>
    <t>Muhammad Hashim Tahami</t>
  </si>
  <si>
    <t>Kh. Imran Nazeer</t>
  </si>
  <si>
    <t>Muhammad Nabeel</t>
  </si>
  <si>
    <t>Yasmeen Saeed</t>
  </si>
  <si>
    <t>Ch. Riaz Akhtar Advocate</t>
  </si>
  <si>
    <t>Saif-ur-Rehman Bhatti Advocate</t>
  </si>
  <si>
    <t>Anjum Rasheed</t>
  </si>
  <si>
    <t>Ch. Abaid Ullah Bhaddar</t>
  </si>
  <si>
    <t>Sobia Butt</t>
  </si>
  <si>
    <t>Irfan Qayyum</t>
  </si>
  <si>
    <t>Ch. Muhammad Umar Farooq Kamboh</t>
  </si>
  <si>
    <t>Jawad Hassan Manj</t>
  </si>
  <si>
    <t>Asif Iqbal</t>
  </si>
  <si>
    <t>Hasham Elahi Zaheer</t>
  </si>
  <si>
    <t>Babar Shehzad Gujjar</t>
  </si>
  <si>
    <t>Shahid Latif Khokhar</t>
  </si>
  <si>
    <t>Muhammad Farooq Asim</t>
  </si>
  <si>
    <t>Muhammad Yousaf Khawaja</t>
  </si>
  <si>
    <t>Ch. Raza Miran</t>
  </si>
  <si>
    <t>Ch. Khalid Saddique Dhillon</t>
  </si>
  <si>
    <t>Nemat Ullah</t>
  </si>
  <si>
    <t>Malik Javaid Shahbaz Heera.</t>
  </si>
  <si>
    <t>Malik Ishtiaq Ahmad Dogar.</t>
  </si>
  <si>
    <t>Syed Imran Ali Shah.</t>
  </si>
  <si>
    <t>Rao Jahanzaib Qavi Khan.</t>
  </si>
  <si>
    <t>Ch.Muhammad Sajjid Advocate.</t>
  </si>
  <si>
    <t>Mian Waleed Ahmad Sharqpuri.</t>
  </si>
  <si>
    <t>Imran Riaz.</t>
  </si>
  <si>
    <t>Sohail Iftikhar Bhangu.</t>
  </si>
  <si>
    <t>Ch.Muhammad Safdar Bhatti Advocate</t>
  </si>
  <si>
    <t>Ghulam Rasool Malik</t>
  </si>
  <si>
    <t>Farooq Islam Advocate</t>
  </si>
  <si>
    <t>Malik Ashiq Hussain Awan</t>
  </si>
  <si>
    <t>Sardar Rehmatullah Dogar</t>
  </si>
  <si>
    <t>Mian Ghulam Shabir Qadri</t>
  </si>
  <si>
    <t>Afzal Sultan Dogar</t>
  </si>
  <si>
    <t>Haji Falak Sher</t>
  </si>
  <si>
    <t>Mian Muhammad Maqsood</t>
  </si>
  <si>
    <t>Mumtaz Mehmood Khan</t>
  </si>
  <si>
    <t>Sardar Muhammad Wasif Dogar.</t>
  </si>
  <si>
    <t>Faiz-ur-Rasool</t>
  </si>
  <si>
    <t>Muhammad Nadeem Amjad</t>
  </si>
  <si>
    <t>Malik Intisar Hussain Khokhar</t>
  </si>
  <si>
    <t>Malik Javed Akbar</t>
  </si>
  <si>
    <t>Muhammad Yasin Chaudhry</t>
  </si>
  <si>
    <t>Ch. Qaisar Abbas Hunjra</t>
  </si>
  <si>
    <t>Rana Asad Ullah Khan</t>
  </si>
  <si>
    <t>Muhammad Akbar Virk</t>
  </si>
  <si>
    <t>Mian Javed Iqbal</t>
  </si>
  <si>
    <t>Mohammad Mumtaz Malik</t>
  </si>
  <si>
    <t>CH: Waqas Qasim Khan</t>
  </si>
  <si>
    <t>Syed. Aqeel Haider Shah</t>
  </si>
  <si>
    <t>Khalid Mehmood Alvi, Advocate.</t>
  </si>
  <si>
    <t>Sajeela Ansar Bajwa</t>
  </si>
  <si>
    <t>Ch. Amir Khalid Bajwa</t>
  </si>
  <si>
    <t>Musarrat Mansoor Khan</t>
  </si>
  <si>
    <t>Naseem Akhtar Rana</t>
  </si>
  <si>
    <t>Farooq Akbar Kahloon</t>
  </si>
  <si>
    <t>Syed Khalil-ur-Rehman Chishti</t>
  </si>
  <si>
    <t>Rana Muhammad Shahbaz</t>
  </si>
  <si>
    <t>Shahbaz Ahmad Virk</t>
  </si>
  <si>
    <t>Sheikh Waqar Ahmad Advocate</t>
  </si>
  <si>
    <t>Malik Muhammad Ashraf</t>
  </si>
  <si>
    <t>Haji Ghulam Muhammad</t>
  </si>
  <si>
    <t>Mian Mehmood Ali</t>
  </si>
  <si>
    <t>Waheed Ahmed Malik</t>
  </si>
  <si>
    <t>Mohammad Naveed</t>
  </si>
  <si>
    <t>Mian Marghoob Ahmed</t>
  </si>
  <si>
    <t>Ch. Mohammad Rafi.</t>
  </si>
  <si>
    <t>Ch. Ghulam Mustafa.</t>
  </si>
  <si>
    <t>Ch.Tariq Subhani.</t>
  </si>
  <si>
    <t>Mohammad Zulfiqar Mirza</t>
  </si>
  <si>
    <t>Ashraf Ijaz Gill</t>
  </si>
  <si>
    <t>Tahir Zaheer</t>
  </si>
  <si>
    <t>Ch. Pervaiz Ghafoor</t>
  </si>
  <si>
    <t>Hafiz Hussain Azhar</t>
  </si>
  <si>
    <t>Syed Seerat hussain</t>
  </si>
  <si>
    <t>Nisar Ahmed Bajwa</t>
  </si>
  <si>
    <t>Rasikh Elahi</t>
  </si>
  <si>
    <t>Dr. Abdul Rehman</t>
  </si>
  <si>
    <t>Majid Ikram Mian</t>
  </si>
  <si>
    <t>Rana Muhammad Shafiq Khan Pasruri</t>
  </si>
  <si>
    <t>Ch. Muhammad Ayyub Mayo Advocate</t>
  </si>
  <si>
    <t>Shahid Mehmood Butt</t>
  </si>
  <si>
    <t>Zuhair Zia Manj</t>
  </si>
  <si>
    <t>Sohail Ahmed Khan</t>
  </si>
  <si>
    <t>Rao Zahid Ali Khan</t>
  </si>
  <si>
    <t>Sarafraz Khan</t>
  </si>
  <si>
    <t>Rana Abdul Majid Khan</t>
  </si>
  <si>
    <t>Fahmia Shehbaz</t>
  </si>
  <si>
    <t>Muhammad Asif Cheema</t>
  </si>
  <si>
    <t>Ch. Lal Din Gujjar</t>
  </si>
  <si>
    <t>Hafiz Muhammad Idrees</t>
  </si>
  <si>
    <t>Muhammad Nawaz Malhi</t>
  </si>
  <si>
    <t>Chohdary Usman Talib Chattha</t>
  </si>
  <si>
    <t>Muhammad Ahmad Chattha</t>
  </si>
  <si>
    <t>Gohar Fatima Chattha</t>
  </si>
  <si>
    <t>Saeed Afzal Sargana</t>
  </si>
  <si>
    <t>Iqbal Hussain Nadeem alias Iqbal Nadeem Sial</t>
  </si>
  <si>
    <t>Muhammad Sibtain Mohal</t>
  </si>
  <si>
    <t>Manzar Abbas Khan Rajbana</t>
  </si>
  <si>
    <t>Aftab Akram Chattha</t>
  </si>
  <si>
    <t>Arif Asmail</t>
  </si>
  <si>
    <t>Muhammad Raza Ali Shamas</t>
  </si>
  <si>
    <t>Ch.Tahir Miraj Gujjar</t>
  </si>
  <si>
    <t>Ch. Amjad Ali</t>
  </si>
  <si>
    <t>Ch.Muhammad Alam Gujjar</t>
  </si>
  <si>
    <t>Rai Saleem-ur-Rehman Bhatti</t>
  </si>
  <si>
    <t>Mehr Rang Elahi</t>
  </si>
  <si>
    <t>Muhammad Ashfaq</t>
  </si>
  <si>
    <t>Rana Muhammad Zulqarnain Khan</t>
  </si>
  <si>
    <t>Ch.Muhammad Iqbal Hassi</t>
  </si>
  <si>
    <t>Major(R) Sardar Zulfiqar Hussain Syed</t>
  </si>
  <si>
    <t>Doctor Muhammad Saddique Bhutta</t>
  </si>
  <si>
    <t>Muhammad Ayoub Mughal</t>
  </si>
  <si>
    <t>Malik Muhammad Ishfaq Lakhwera</t>
  </si>
  <si>
    <t>Agha Muhammad Ali Khan alias Agha Jani</t>
  </si>
  <si>
    <t>Rai Muhammad Sher</t>
  </si>
  <si>
    <t>Rana Muhammad Afzal Khan S/o Rana Muhammad Bashir</t>
  </si>
  <si>
    <t>Rana Muhammad Afzal Khan S/o Rana Abdlul Ghafoor</t>
  </si>
  <si>
    <t>Syed Tayyab Hussain Rizwi</t>
  </si>
  <si>
    <t>Kashif Intzar Hassan</t>
  </si>
  <si>
    <t>Muhammad Munir</t>
  </si>
  <si>
    <t>Rashid Umar Khan</t>
  </si>
  <si>
    <t>Ch.Shahzad Ahmad Khan</t>
  </si>
  <si>
    <t>Amjad Ali Tufail</t>
  </si>
  <si>
    <t>Sardar Nabi Ahmad Advocate</t>
  </si>
  <si>
    <t>Sadar Shaukat Ali Dogar</t>
  </si>
  <si>
    <t>Tanveer Hayat Joya Adovcate</t>
  </si>
  <si>
    <t>Ch. Musharf Javed Nutt</t>
  </si>
  <si>
    <t>Rana Khalid Mehmood Qadri</t>
  </si>
  <si>
    <t>Zaheer Ahmad Ch.</t>
  </si>
  <si>
    <t>Hammad Maqsood Gill</t>
  </si>
  <si>
    <t>Dr. Malik Muhammad Tariq Mehmood Qadri</t>
  </si>
  <si>
    <t>Ch.Muhammad Naseem Saleem Sindhu Advocate</t>
  </si>
  <si>
    <t>Sardar Riaz Ahmad Dogar</t>
  </si>
  <si>
    <t>Farooq Ahmad Joia</t>
  </si>
  <si>
    <t>Shabbir Ahmad</t>
  </si>
  <si>
    <t>Bashir Ahmad Khan</t>
  </si>
  <si>
    <t>Nadeem Iqbal Pahat</t>
  </si>
  <si>
    <t>Shaheena Yousaf</t>
  </si>
  <si>
    <t>Ilyas Masih</t>
  </si>
  <si>
    <t>Saleem Ahmad Khan</t>
  </si>
  <si>
    <t>Markazi Jamiat Ulema-e-Pakistan (FK)</t>
  </si>
  <si>
    <t>Arif Sana Bajwa</t>
  </si>
  <si>
    <t>Abdur Rasheed Bhatti</t>
  </si>
  <si>
    <t>Baber Iqbal Bhatti</t>
  </si>
  <si>
    <t>Muhammad Azeem Haneef</t>
  </si>
  <si>
    <t>Amanat Ali Ghalib</t>
  </si>
  <si>
    <t>Shahid Maqsood Butt</t>
  </si>
  <si>
    <t>Muhammad Sleem</t>
  </si>
  <si>
    <t>Muhammad Imtiaz (Bay-Jee)</t>
  </si>
  <si>
    <t>Naveed Akhtar Qureshi Advocate</t>
  </si>
  <si>
    <t>Lt. Col. (R) Zafar Iqbal Choudhary</t>
  </si>
  <si>
    <t>Ghilman Tarq Kaira</t>
  </si>
  <si>
    <t>Mian Khalid Rafique</t>
  </si>
  <si>
    <t>Ch. Arshad Mehmood</t>
  </si>
  <si>
    <t>Khalid Hussain Advocate</t>
  </si>
  <si>
    <t>Ch. Ali Riaz Advocate</t>
  </si>
  <si>
    <t>Muhammad Ilyas Ch.</t>
  </si>
  <si>
    <t>Naeem Aslam Chaudhry</t>
  </si>
  <si>
    <t>Noman Ashraf</t>
  </si>
  <si>
    <t>Sumaira Khalid Chaudhry</t>
  </si>
  <si>
    <t>Ch. Ayyaz Ahmad</t>
  </si>
  <si>
    <t>Ch. Nasir Ahmad Chupar</t>
  </si>
  <si>
    <t>Ch. Shaukat Ali Jatt</t>
  </si>
  <si>
    <t>Jahan Zeb Ishaq Darogha</t>
  </si>
  <si>
    <t>Lala Zahid Usman Ansari</t>
  </si>
  <si>
    <t>Khalid Manzoor</t>
  </si>
  <si>
    <t>Shahzad Nawaz Sura.</t>
  </si>
  <si>
    <t>Ch.Muhammad Shahbaz Gujjar</t>
  </si>
  <si>
    <t>Ch.Muhammad Shahzad.</t>
  </si>
  <si>
    <t>Rana Muhammad Nadeem Aslam</t>
  </si>
  <si>
    <t>Sheikh Muhammad Umer</t>
  </si>
  <si>
    <t>Zahid Hussain</t>
  </si>
  <si>
    <t>Rana Abdul Wahid Khan</t>
  </si>
  <si>
    <t>Sarfraz Ahmed</t>
  </si>
  <si>
    <t>Azhar Mahmood Mian</t>
  </si>
  <si>
    <t>Mehmood Anwar Chaudhry</t>
  </si>
  <si>
    <t>Motasim Elahi Zaheer</t>
  </si>
  <si>
    <t>Chaudhry Rashid Ali Khan Mayo</t>
  </si>
  <si>
    <t>Sibghat Ullah Chaudhry Advocate</t>
  </si>
  <si>
    <t>Syed Muhammad Javed Hussian Shah</t>
  </si>
  <si>
    <t>Muhammad Yamin Khan</t>
  </si>
  <si>
    <t>Mawaddat Mehdi Sargana</t>
  </si>
  <si>
    <t>Malik Alamdar Hussain Awan</t>
  </si>
  <si>
    <t>Humayun Majeed</t>
  </si>
  <si>
    <t>Rana Mujeeb Iqbal Khan</t>
  </si>
  <si>
    <t>Rana Javed Iqbal Khan</t>
  </si>
  <si>
    <t>Saith Hamid Nazir Advocate</t>
  </si>
  <si>
    <t>Mehmood-ur-Rehman Lashari</t>
  </si>
  <si>
    <t>Mian Muhammad Anwar Pasha</t>
  </si>
  <si>
    <t>Syed Ali Ikram</t>
  </si>
  <si>
    <t>Rai Usman Akbar Khan Kharral</t>
  </si>
  <si>
    <t>Mehar Muhammad Akhtar Naeem Sial</t>
  </si>
  <si>
    <t>Muhammad Sabtain Khan</t>
  </si>
  <si>
    <t>Rao Muhammad Safdar Khan</t>
  </si>
  <si>
    <t>Sardar Shujat Ahmad</t>
  </si>
  <si>
    <t>Abdul Jabbar Wattoo Advocate</t>
  </si>
  <si>
    <t>Ishtiaq Ahmad</t>
  </si>
  <si>
    <t>Mian Khalid Mehmood</t>
  </si>
  <si>
    <t>Iftikhar Ali Rehmani</t>
  </si>
  <si>
    <t>Ch. Qaisar Abbas Hinjara</t>
  </si>
  <si>
    <t>Amjad Hussain Malik</t>
  </si>
  <si>
    <t>Syed Moeen Arif</t>
  </si>
  <si>
    <t>Ch.Mehmood-ul-Ahad</t>
  </si>
  <si>
    <t>Ghulam Abbas Hiraj</t>
  </si>
  <si>
    <t>Ch.Tanveer Ahmad Advocate</t>
  </si>
  <si>
    <t>Ch.Muhammad Arshad Gill Advocate</t>
  </si>
  <si>
    <t>Haji Hafeez Ahmad</t>
  </si>
  <si>
    <t>Mozzam Jehanzeb Wattoo</t>
  </si>
  <si>
    <t>Syed Faisal Shah Gillani</t>
  </si>
  <si>
    <t>Mian Muhammad Fayyaz Khan Wattoo</t>
  </si>
  <si>
    <t>Muhammad Shahzad Lahdu Ka</t>
  </si>
  <si>
    <t>Imran Yousaf Manj</t>
  </si>
  <si>
    <t>Muhammad Bashir</t>
  </si>
  <si>
    <t>Muhammad Arif Khan Sandhila</t>
  </si>
  <si>
    <t>Saith Imran Tahir</t>
  </si>
  <si>
    <t>Shahid Nabi</t>
  </si>
  <si>
    <t>Nazir Ahmed Chohan</t>
  </si>
  <si>
    <t>Nofil Khan Lodhi</t>
  </si>
  <si>
    <t>Mian Javaid Saleem</t>
  </si>
  <si>
    <t>Khalil Ahmad Virk</t>
  </si>
  <si>
    <t>Muhammad Ishaque Bhatti.</t>
  </si>
  <si>
    <t>Eng.Muhammad Azeem Sura.</t>
  </si>
  <si>
    <t>Rana Waheed Ahmad Khan</t>
  </si>
  <si>
    <t>Ch.Sabir Hussain Bhatti</t>
  </si>
  <si>
    <t>Ch. Ijaz Haider Gujjar.</t>
  </si>
  <si>
    <t>Qari Muhammad Hanif</t>
  </si>
  <si>
    <t>Mirza Waseem Ghafoor</t>
  </si>
  <si>
    <t>Zobaria Wahid</t>
  </si>
  <si>
    <t>Mian Muhammad Noman</t>
  </si>
  <si>
    <t>Mohammad Farrukh Akram</t>
  </si>
  <si>
    <t>Waris Ali Mehmood</t>
  </si>
  <si>
    <t>Ch.Babar Hussain</t>
  </si>
  <si>
    <t>Rauf Ahmed Bajwa</t>
  </si>
  <si>
    <t>Tariq Rafique Sandhu</t>
  </si>
  <si>
    <t>Zulfiqar Mehmood Ahmed</t>
  </si>
  <si>
    <t>Ch.Muhammad Anwar Aziz</t>
  </si>
  <si>
    <t>Ali Raza</t>
  </si>
  <si>
    <t>Ch.Kamran Zakria Sandhu</t>
  </si>
  <si>
    <t>Ch.Muhammad Sajid Sandhu</t>
  </si>
  <si>
    <t>Usman Javed Guhmman</t>
  </si>
  <si>
    <t>Dr.Javed Iqbal</t>
  </si>
  <si>
    <t>Ch.Idrees Ahmed Cheema</t>
  </si>
  <si>
    <t>Ch.Mumtaz Ali</t>
  </si>
  <si>
    <t>Muhammad Noor Khan Advocate</t>
  </si>
  <si>
    <t>Shabina Waien</t>
  </si>
  <si>
    <t>Munawar Ali</t>
  </si>
  <si>
    <t>Muhammad Abid Mughal Advocate</t>
  </si>
  <si>
    <t>Chohdary Muhammad Akhtar Islam Hanjra.</t>
  </si>
  <si>
    <t>Ch. Nasir Mahmood Jat</t>
  </si>
  <si>
    <t>Abbas Ali Ansari</t>
  </si>
  <si>
    <t>Mian Amjad Ali Zia</t>
  </si>
  <si>
    <t>Deputy Mushtaq Ahmad Ansari</t>
  </si>
  <si>
    <t>Mirza Furqan Ali Mughal</t>
  </si>
  <si>
    <t>Professor Muhammad Yaqoob</t>
  </si>
  <si>
    <t>Mujahid Malik Bhutta</t>
  </si>
  <si>
    <t>Waseem Rafique</t>
  </si>
  <si>
    <t>Muhammad Aqeel Ijaz Ansari</t>
  </si>
  <si>
    <t>Farooq Ahmad Khan Maneka</t>
  </si>
  <si>
    <t>Rao Umer Hasham Khan</t>
  </si>
  <si>
    <t>Muhammad Masood Khalid</t>
  </si>
  <si>
    <t>Muhammad Nadeem Qureshi</t>
  </si>
  <si>
    <t>Muhammad Muzaffar Yaseen</t>
  </si>
  <si>
    <t>Muhammad Lateef Ansar Sial (Professor Lajpaal)</t>
  </si>
  <si>
    <t>Farzana Kauser</t>
  </si>
  <si>
    <t>Malik Sajjad Ahmad Wains</t>
  </si>
  <si>
    <t>Muhammad Mehboob Alam Khan</t>
  </si>
  <si>
    <t>Malik Muhammad Ali Khokher</t>
  </si>
  <si>
    <t>Syed Muhammad Ali Abbas</t>
  </si>
  <si>
    <t>Syed Muhammad Haider Raza</t>
  </si>
  <si>
    <t>Nawabzada Waseem Khan Badozi</t>
  </si>
  <si>
    <t>Syed Safdar Shah</t>
  </si>
  <si>
    <t>Rana Mannan Altaf</t>
  </si>
  <si>
    <t>Malik Wajad Hussain Mangana</t>
  </si>
  <si>
    <t>Malik Noor Hussain</t>
  </si>
  <si>
    <t>Javed Maseeh Chaudhry Sahotra</t>
  </si>
  <si>
    <t>Imran Akram Baitu</t>
  </si>
  <si>
    <t>Muzaffar Noor Sukhera</t>
  </si>
  <si>
    <t>Qamar-ul-Zaman</t>
  </si>
  <si>
    <t>Rana Shehzad Hamid</t>
  </si>
  <si>
    <t>Ehsan-Ul-Allah Ghuman</t>
  </si>
  <si>
    <t>Muhammad Hanif Chuhan</t>
  </si>
  <si>
    <t>Ch. Abdul Ghaffar Shahid Jatt Advocate</t>
  </si>
  <si>
    <t>Muhammad Younis Kasailia</t>
  </si>
  <si>
    <t>Asif Haider Bosan</t>
  </si>
  <si>
    <t>Ch. Abdul Ghafoor Advocate</t>
  </si>
  <si>
    <t>Ch: Abdul Rahim Gujjar</t>
  </si>
  <si>
    <t>Malik Nazar Hussain Raan Advocate</t>
  </si>
  <si>
    <t>Rao Azmat Ali</t>
  </si>
  <si>
    <t>Mian Tariq Abdullah</t>
  </si>
  <si>
    <t>Nasir Iqbal</t>
  </si>
  <si>
    <t>Ch.Khalid Hussain Khan</t>
  </si>
  <si>
    <t>Choudhary Muhammad Ashfaq Kamboh</t>
  </si>
  <si>
    <t>Maqbool Sabir Ansari</t>
  </si>
  <si>
    <t>Javed Abdullah Khan</t>
  </si>
  <si>
    <t>Gohar Inayat Ansari</t>
  </si>
  <si>
    <t>Iftikhar Ul Hassan Ansari</t>
  </si>
  <si>
    <t>Engineer Ch. Mubashar Nawaz</t>
  </si>
  <si>
    <t>Barrister Shahid Masood</t>
  </si>
  <si>
    <t>Ali Ahmad Khan</t>
  </si>
  <si>
    <t>Ch. Ahmad Mustafa</t>
  </si>
  <si>
    <t>Muhammad Arif</t>
  </si>
  <si>
    <t>Mian Maqbool Ahmad Advocate Tolu</t>
  </si>
  <si>
    <t>Atta Ullah Atif Khan Zada Advocate</t>
  </si>
  <si>
    <t>Jamil Asghar Bhatti</t>
  </si>
  <si>
    <t>Shahzad Ahmad Raja</t>
  </si>
  <si>
    <t>Malik Mohammad Asghar Khan</t>
  </si>
  <si>
    <t>Malik Aziz-ur-Rehman</t>
  </si>
  <si>
    <t>Muhammad Usman Malik Adv.</t>
  </si>
  <si>
    <t>Rana Muhammad Yaqoob</t>
  </si>
  <si>
    <t>Noor Ahmed Ranjha</t>
  </si>
  <si>
    <t>Talat Ahmed Mian</t>
  </si>
  <si>
    <t>Babu Ashar Jahangir Adv.</t>
  </si>
  <si>
    <t>Hafiz Babar Hussain</t>
  </si>
  <si>
    <t>Ch. Abrar Ahmed</t>
  </si>
  <si>
    <t>Muhammad Akram Gujjar</t>
  </si>
  <si>
    <t>Hafiz Muhammad Nadeem</t>
  </si>
  <si>
    <t>Faisal Zaman Khan</t>
  </si>
  <si>
    <t>Mian Ahmed Miraj</t>
  </si>
  <si>
    <t>Ch.Falak Sher</t>
  </si>
  <si>
    <t>Ch. Waqas Ijaz</t>
  </si>
  <si>
    <t>Haji Imdad Hussain</t>
  </si>
  <si>
    <t>Rana Muhammad Ibrar Haydar</t>
  </si>
  <si>
    <t>Ahmad Atiq Anwar.</t>
  </si>
  <si>
    <t>Muhammad Zubair Majra</t>
  </si>
  <si>
    <t>Abdul Shakoor Bhatti</t>
  </si>
  <si>
    <t>Muhammad Tahir Ameer Ghori</t>
  </si>
  <si>
    <t>Muhammad Tufail Thakar Advocate</t>
  </si>
  <si>
    <t>Muhammad Ayub Ghalo</t>
  </si>
  <si>
    <t>Rao Muhammad Nasir</t>
  </si>
  <si>
    <t>Syed Tasuduk Hussain Shah alias Daddo Shah</t>
  </si>
  <si>
    <t>Khalil Ahmed Khan</t>
  </si>
  <si>
    <t>Qasim Mumtaz Khan</t>
  </si>
  <si>
    <t>Syed Ali Akbar Shah</t>
  </si>
  <si>
    <t>Sardar Ahmad Hiyat Khan</t>
  </si>
  <si>
    <t>Rana Irfan Mehmood</t>
  </si>
  <si>
    <t>Syed Asad Abbas Shah Bukhari</t>
  </si>
  <si>
    <t>Saleem Zafar Hiraj</t>
  </si>
  <si>
    <t>Rana Farman Mehmood</t>
  </si>
  <si>
    <t>Javaid Hashmi</t>
  </si>
  <si>
    <t>Jamil Hussain Hanjra</t>
  </si>
  <si>
    <t>Haji Rizwan Ahmed Khan Daha</t>
  </si>
  <si>
    <t>Bedar Pakistan</t>
  </si>
  <si>
    <t>Munir Akbar Hiraj</t>
  </si>
  <si>
    <t>Arsalan Iqbal Babar</t>
  </si>
  <si>
    <t>Syed Muhammad Subtain Shah</t>
  </si>
  <si>
    <t>Pir Mushtaq Ahmad Shah</t>
  </si>
  <si>
    <t>Sardar Muhammad Ashraf Khan Advocate</t>
  </si>
  <si>
    <t>Mohsan Ali Jahangir Majra</t>
  </si>
  <si>
    <t>Rana Aqeel Aslam</t>
  </si>
  <si>
    <t>Muhammad Ashiq Gill</t>
  </si>
  <si>
    <t>Rana Muhammad Jahanzeb Noon</t>
  </si>
  <si>
    <t>Mian Arshad Iqbal Arain</t>
  </si>
  <si>
    <t>Muhammad Akram Khan Malghani</t>
  </si>
  <si>
    <t>Sardar Ahmed Farooq Khan Buzdar</t>
  </si>
  <si>
    <t>Muneer Ahmed Khan Sabir</t>
  </si>
  <si>
    <t>Sardar Irfan Ullah Khan Khosa</t>
  </si>
  <si>
    <t>Liaqat Ali Khan Thengani Advocate</t>
  </si>
  <si>
    <t>Qari Muhammad Aslam Malik Advocate</t>
  </si>
  <si>
    <t>Riaz Ahmed Khan Naji</t>
  </si>
  <si>
    <t>Syed Tabish Alwari</t>
  </si>
  <si>
    <t>Anayat Kareem</t>
  </si>
  <si>
    <t>Dr.Rao Abu Bakar Abdullah</t>
  </si>
  <si>
    <t>Jalal-ud-Din Ahmed Bhatti</t>
  </si>
  <si>
    <t>Shibli Shab Khaiz Ghauri</t>
  </si>
  <si>
    <t>Zareen Aleem Shah</t>
  </si>
  <si>
    <t>Sohail Raza Durrani</t>
  </si>
  <si>
    <t>Samaira Ansari</t>
  </si>
  <si>
    <t>Ghulam Sarwar Dumer</t>
  </si>
  <si>
    <t>Sardar Muhammad Jaffar Khan Leghari</t>
  </si>
  <si>
    <t>Sardar Hussain Ahmad Khan Leghari (Retd)</t>
  </si>
  <si>
    <t>Abdul Razziq Ch</t>
  </si>
  <si>
    <t>Kausar Bashir</t>
  </si>
  <si>
    <t>Syed Jawad Raza</t>
  </si>
  <si>
    <t>Mehr Mazhar Hussain Dhool Advocate</t>
  </si>
  <si>
    <t>Haji Ch.Abdul Ghafoor Arain</t>
  </si>
  <si>
    <t>Jamshad Shoukat Ch.</t>
  </si>
  <si>
    <t>Zafar Khan</t>
  </si>
  <si>
    <t>Mian Ahmed Shujjah Wattoo</t>
  </si>
  <si>
    <t>Mian Anwar Ali Jewika</t>
  </si>
  <si>
    <t>Irfan Ahmad Bhatti</t>
  </si>
  <si>
    <t>Khalil Akhter Rao</t>
  </si>
  <si>
    <t>Dr. Zafarullah Malik</t>
  </si>
  <si>
    <t>Fazal Mehmood</t>
  </si>
  <si>
    <t>Ch.Muhammad Kashif Warraich</t>
  </si>
  <si>
    <t>Athar Iqbal Ch.</t>
  </si>
  <si>
    <t>Muhammad Mansha</t>
  </si>
  <si>
    <t>Ch.Naseer Ahmad Lahorea</t>
  </si>
  <si>
    <t>Shahzad Iqbal Advocate</t>
  </si>
  <si>
    <t>Ijaz Ali Rao</t>
  </si>
  <si>
    <t>Atif Zaman</t>
  </si>
  <si>
    <t>Rana Ikram Rabbani</t>
  </si>
  <si>
    <t>Mian Mubarak Ali Bhatti</t>
  </si>
  <si>
    <t>Tipu Usman Waheed Khan</t>
  </si>
  <si>
    <t>Syed Muhammad Sajjad Hussain Shah</t>
  </si>
  <si>
    <t>Malik Muhammad Azam</t>
  </si>
  <si>
    <t>Mohsin Ilyas</t>
  </si>
  <si>
    <t>Mian Naseer Ahmad</t>
  </si>
  <si>
    <t>Imtiaz Ahmad Advocate</t>
  </si>
  <si>
    <t>Ch.Abdul Ghafoor Tabbasum</t>
  </si>
  <si>
    <t>Majid Akram Mian</t>
  </si>
  <si>
    <t>Rana Iqbal Hussain Advocate</t>
  </si>
  <si>
    <t>Rana Riaz Ahmed Khan</t>
  </si>
  <si>
    <t>Nazar Hussain Kathia</t>
  </si>
  <si>
    <t>Maher Muhammad Ali Fareed Kathia</t>
  </si>
  <si>
    <t>Ch.Asif Gillani Meelu Advocate</t>
  </si>
  <si>
    <t>Mian Saif-ur-Rehman Joiya</t>
  </si>
  <si>
    <t>Malik Talib Hussain Langriyal</t>
  </si>
  <si>
    <t>Aamna Naveed</t>
  </si>
  <si>
    <t>Justice (Rtd.) Naeem Hashim Khan</t>
  </si>
  <si>
    <t>Muhamamd Ahmad Khan</t>
  </si>
  <si>
    <t>Ch. Gul Zaman</t>
  </si>
  <si>
    <t>Sanaullah Bazmi</t>
  </si>
  <si>
    <t>Nawabzada Bila Ahmad Khan</t>
  </si>
  <si>
    <t>Dr. Muhammad Iqbal Makwal</t>
  </si>
  <si>
    <t>Fozia Dewan Bakhtiar Chishti</t>
  </si>
  <si>
    <t>Zafar Ullah Khan Lund Advocate</t>
  </si>
  <si>
    <t>Muhammad Akmal Durrani (Retired)</t>
  </si>
  <si>
    <t>Jam Irshad Hussain Gaddan Advocate</t>
  </si>
  <si>
    <t>Maulana Muhammad Ismail Sajid</t>
  </si>
  <si>
    <t>Meena Ihsan Leghari (Retired)</t>
  </si>
  <si>
    <t>Hafeez –ur-Rehman Khan Dreashak</t>
  </si>
  <si>
    <t>Raza Khan</t>
  </si>
  <si>
    <t>Mulana Attaullah Bukhari</t>
  </si>
  <si>
    <t>Javeed Hashmi</t>
  </si>
  <si>
    <t>Muhammad Afzal Niazi</t>
  </si>
  <si>
    <t>Rai Sikandar Hayat Noor</t>
  </si>
  <si>
    <t>Malik Nazar Farid Khokhar</t>
  </si>
  <si>
    <t>Haji Arshad Ali</t>
  </si>
  <si>
    <t>Choudhary Muhammad Zafar Ul Haq</t>
  </si>
  <si>
    <t>Muhammad Absar ul Haq</t>
  </si>
  <si>
    <t>Choudhary Irshad Ali Anjum, Advocate.</t>
  </si>
  <si>
    <t>Sahibzada Ghulam Murtaza Shazi</t>
  </si>
  <si>
    <t>Sardar Muhammad Ilyas Dogar</t>
  </si>
  <si>
    <t>Sardar Kashif Qadeer</t>
  </si>
  <si>
    <t>Hamid Munir</t>
  </si>
  <si>
    <t>Muhammad Tariq Awan</t>
  </si>
  <si>
    <t>Sajjad Ahmed Cheema</t>
  </si>
  <si>
    <t>Ch.Muhammad Arshad S/o Ch.Muhammad Ashraf</t>
  </si>
  <si>
    <t>Ch.Muhammad Ashraf Daiwal</t>
  </si>
  <si>
    <t>Muneer Ahmad Chandia</t>
  </si>
  <si>
    <t>Al Haj Mian Zahoor-u-Samad Bhatti</t>
  </si>
  <si>
    <t>Ch. Amjad Ali Khan</t>
  </si>
  <si>
    <t>Mian Hassan Moughais Qureshi</t>
  </si>
  <si>
    <t>Shahid Ahmed Khan</t>
  </si>
  <si>
    <t>Mina Najam Ul Hassan Qureshi Hashmi</t>
  </si>
  <si>
    <t>Jam Mazhar Hussain Advocate</t>
  </si>
  <si>
    <t>Mian Muhammad Umair Rafi</t>
  </si>
  <si>
    <t>Muhammad Jamil Chaudhary</t>
  </si>
  <si>
    <t>Muhammad Arshad Qureshi Advocate</t>
  </si>
  <si>
    <t>Mjuhammad Yar Khan Kamoka</t>
  </si>
  <si>
    <t>Muhammad Akram Khilgi</t>
  </si>
  <si>
    <t>Syed Muhammad Subtain Raza</t>
  </si>
  <si>
    <t>Rana Zia Ahmad Farooqi Advocate</t>
  </si>
  <si>
    <t>Rai Ghulam Mustafa Riaz</t>
  </si>
  <si>
    <t>Sajid Mehmood Kasailia</t>
  </si>
  <si>
    <t>Ch. Usman Ali</t>
  </si>
  <si>
    <t>Ch. Nazir Ahmad</t>
  </si>
  <si>
    <t>Hamayun Shakeel Cheema</t>
  </si>
  <si>
    <t>Muhammad Younis Sunny Toor</t>
  </si>
  <si>
    <t>Akbar Ali</t>
  </si>
  <si>
    <t>Ch. Ejaz Aslam</t>
  </si>
  <si>
    <t>Rana Ishtiaq Ahmad</t>
  </si>
  <si>
    <t>Mian Khalid Hussain Maral</t>
  </si>
  <si>
    <t>Muhammad Imran Shoukat Khan</t>
  </si>
  <si>
    <t>Nawab Nadeem-ud-Din</t>
  </si>
  <si>
    <t>Muhammad Sarwar</t>
  </si>
  <si>
    <t>Altaf Ahmad Channar</t>
  </si>
  <si>
    <t>Ahsan Rasool Noon</t>
  </si>
  <si>
    <t>Ghulam Mustafa</t>
  </si>
  <si>
    <t>Sardar Liaqat Ali Dogar</t>
  </si>
  <si>
    <t>Ch. Naseer Ahmad Gujjar</t>
  </si>
  <si>
    <t>Malik Nasir Ali</t>
  </si>
  <si>
    <t>Ashfaq Ahmad</t>
  </si>
  <si>
    <t>Rana Khalid Omer Advocate</t>
  </si>
  <si>
    <t>Major(R) Ejaz Mehmood Bhatti</t>
  </si>
  <si>
    <t>Sajid Bashir Butter.</t>
  </si>
  <si>
    <t>Sardar Hashim Ali</t>
  </si>
  <si>
    <t>Ahmad Sultan Cheema.</t>
  </si>
  <si>
    <t>Ch.Muhammad Shahid Butter.</t>
  </si>
  <si>
    <t>Zubair Rasool Sahool.</t>
  </si>
  <si>
    <t>Shahid Bashir Butter</t>
  </si>
  <si>
    <t>Rana Muhammad Ashar</t>
  </si>
  <si>
    <t>Malik Sajid Atiq.</t>
  </si>
  <si>
    <t>Mushtaq Ahmad Khan Mughal Advocate</t>
  </si>
  <si>
    <t>Seat</t>
  </si>
  <si>
    <t>Malik Azeem Bukhsh Naich</t>
  </si>
  <si>
    <t>Muhammad Sami Ullah Khan</t>
  </si>
  <si>
    <t>Muzafar Ali Khan</t>
  </si>
  <si>
    <t>Rana Jamshed Iqbal</t>
  </si>
  <si>
    <t>Makhdoom Syed Qamar-Uz-Zaman</t>
  </si>
  <si>
    <t>Malik Muhammad Shahid Aslam Naich</t>
  </si>
  <si>
    <t>Mian Abdul Rahman Saddique Deenpuri</t>
  </si>
  <si>
    <t>Tahir Naveed Dogar Advocate</t>
  </si>
  <si>
    <t>Abdul Hameed Chuhan</t>
  </si>
  <si>
    <t>Malik Ameer Bukhsh Zahid</t>
  </si>
  <si>
    <t>Ghazanfar Ali Khan</t>
  </si>
  <si>
    <t>Malik Raffique Ahmed Lang</t>
  </si>
  <si>
    <t xml:space="preserve"> Markazi Jamiat Ulema-e-Pakistan (FK)</t>
  </si>
  <si>
    <t>Ch. Nazar Muhammad Dughal</t>
  </si>
  <si>
    <t>Ch. Ejaz Sultan Bundisha</t>
  </si>
  <si>
    <t>Umar saithi</t>
  </si>
  <si>
    <t>Babar Manzoor Dughal Advocate</t>
  </si>
  <si>
    <t>Col( R ) Rafaqat Ali Rana</t>
  </si>
  <si>
    <t>Iftkhar Ali Choudary Advocate</t>
  </si>
  <si>
    <t>Mehr Ahmad Ali Advocate</t>
  </si>
  <si>
    <t>Tahir Shan Ch. Advocate</t>
  </si>
  <si>
    <t>Ch.Mukhtar Ahmad Dholan</t>
  </si>
  <si>
    <t>Shabbir Hussain,</t>
  </si>
  <si>
    <t>Muhammad Saleem Mehar</t>
  </si>
  <si>
    <t>Sardar Mushtaq Ahmad Dogar</t>
  </si>
  <si>
    <t>Malik Riaz Ahmad Advocate</t>
  </si>
  <si>
    <t>Ch.Muhammad Ishfaq Kamboh,</t>
  </si>
  <si>
    <t>Mian Bakhtiar Mehmood Kasuri.</t>
  </si>
  <si>
    <t>Muhammad Javed Iqbal</t>
  </si>
  <si>
    <t>Rana Usman Alam</t>
  </si>
  <si>
    <t>SardarJamil Asghar Mokal</t>
  </si>
  <si>
    <t>Ibtisam Elahi Zaheer</t>
  </si>
  <si>
    <t>Ch.Muhammad Ishfaq Bhular.</t>
  </si>
  <si>
    <t>Muhammad Qasim Riaz</t>
  </si>
  <si>
    <t>Sajad Hussain Cheena</t>
  </si>
  <si>
    <t>Rana Muhammad Jahangir Noon</t>
  </si>
  <si>
    <t>Malik Muhammad Ajmal Joyia</t>
  </si>
  <si>
    <t>Malik Ijaz Ahmed Wigha Mal</t>
  </si>
  <si>
    <t>Abdul Qayyum Tahir</t>
  </si>
  <si>
    <t>Sahibzada Mazammal-ur-Rasheed Abbasi</t>
  </si>
  <si>
    <t>Haji Abdul Karim Balouch</t>
  </si>
  <si>
    <t>Malik Aamir Yar Warn</t>
  </si>
  <si>
    <t>Muhammad Masood Ahmed</t>
  </si>
  <si>
    <t>Iftikhar Ahmed Haqqani</t>
  </si>
  <si>
    <t>Allah Din alias Sh.Hakim Ali</t>
  </si>
  <si>
    <t>Jam Muzaffar Ali</t>
  </si>
  <si>
    <t>Nazeer Ahmad Advocate</t>
  </si>
  <si>
    <t>Ch. A. Nisar Ahmad Advocate</t>
  </si>
  <si>
    <t>Muhammad Shafi</t>
  </si>
  <si>
    <t>Basharat Ali Hundal Advocate</t>
  </si>
  <si>
    <t>Zia Altaf</t>
  </si>
  <si>
    <t>Ch. Muhammab Tayyab Advocate</t>
  </si>
  <si>
    <t>Irfan Siddique Gill</t>
  </si>
  <si>
    <t>Mian Muhammad Attique</t>
  </si>
  <si>
    <t>Syed Tatheer-ul-Hassan</t>
  </si>
  <si>
    <t>Muhammad Iqbal Azhari</t>
  </si>
  <si>
    <t>Syed Qasim Maiwati</t>
  </si>
  <si>
    <t>Sardar Muhammad Hussain Khan Lodhi</t>
  </si>
  <si>
    <t>Muhammad Saleem Akhtar Bhatti</t>
  </si>
  <si>
    <t>Rao Tariq Mahmood</t>
  </si>
  <si>
    <t>Muhammad Ashraf Khan Abbasi Advocate</t>
  </si>
  <si>
    <t>Maulana Shabir Ahmed Usmani</t>
  </si>
  <si>
    <t>Mian Abdul Rehman Ghafooria Advocate</t>
  </si>
  <si>
    <t>Syed Saadat Hussain Gilani</t>
  </si>
  <si>
    <t>Mumtaz Mustafa</t>
  </si>
  <si>
    <t>Sultan Ahmad Bandaisha</t>
  </si>
  <si>
    <t>Shahid Iqbal Siddiqui</t>
  </si>
  <si>
    <t>Maj (R) Sarfraz Ahmad</t>
  </si>
  <si>
    <t>Liaquat Ali Randhawa</t>
  </si>
  <si>
    <t>Rana Iftikhar Rasool Khan</t>
  </si>
  <si>
    <t>Mahmood-ul-Hassan Cheema</t>
  </si>
  <si>
    <t>Jam Muhammad Ayyaz</t>
  </si>
  <si>
    <t>Allama Muhammad Hanif Haqani</t>
  </si>
  <si>
    <t>Nazir Hussain Khan Rind</t>
  </si>
  <si>
    <t>Muhammad Tariq Khan Jatoi Advocate</t>
  </si>
  <si>
    <t>Rao Abdul Raouf</t>
  </si>
  <si>
    <t>Muhammad Muhammad Riaz</t>
  </si>
  <si>
    <t>Syed Gul Hassan Shah Bukhari</t>
  </si>
  <si>
    <t>Qamar-ud-Din Khan</t>
  </si>
  <si>
    <t>Ch. Sabir Ali Advocate</t>
  </si>
  <si>
    <t>Maj. (Rtd) Farrukh Raza Khan</t>
  </si>
  <si>
    <t>Eng. Syed Muhammad Hussain</t>
  </si>
  <si>
    <t>Sajid Chaudhary</t>
  </si>
  <si>
    <t>Abdul Rahim Haqani</t>
  </si>
  <si>
    <t>Muhammad Noman Nawaz Advocate</t>
  </si>
  <si>
    <t>Muhammad Abdullah Qureshi</t>
  </si>
  <si>
    <t>Dr. Muhammad Yasin Malik</t>
  </si>
  <si>
    <t>Main Shehzad Anwar</t>
  </si>
  <si>
    <t>Makhdoom Alambardar Hussain Hashmi</t>
  </si>
  <si>
    <t>Makhdoom Ahmad Mujtaba</t>
  </si>
  <si>
    <t>Malik Muhammad Naeem</t>
  </si>
  <si>
    <t>Ch.Muhammad Moazzam Kamal Wains Advocate</t>
  </si>
  <si>
    <t>Mian Abdul Rehman Ghaforia Advocate</t>
  </si>
  <si>
    <t>Ch.Muhammad Ishtiaq Basra</t>
  </si>
  <si>
    <t>Munir Hussain Gill</t>
  </si>
  <si>
    <t>Ch.Muhammad Akhtar</t>
  </si>
  <si>
    <t>Aamir Nazeer Ramay</t>
  </si>
  <si>
    <t>Sardar Adeel Hassan Gorchani</t>
  </si>
  <si>
    <t>Muhammad Ayaz Khan</t>
  </si>
  <si>
    <t>Malik Mudassir Abbas Khar</t>
  </si>
  <si>
    <t>Malik Khalid Khar</t>
  </si>
  <si>
    <t>Rana Muhammad Abubakr</t>
  </si>
  <si>
    <t>Doctor Muhammad Younis Iqbal</t>
  </si>
  <si>
    <t>Fiaz ul Haq Khan</t>
  </si>
  <si>
    <t>Malik Muhammad Suleman</t>
  </si>
  <si>
    <t>Bilal Hussain Khan Chandia</t>
  </si>
  <si>
    <t>Ch. Farooq Rehman Nolatia</t>
  </si>
  <si>
    <t>Major (R)Ijaz Shahid Mohal</t>
  </si>
  <si>
    <t>Rao Fayyaz Aslam Khan</t>
  </si>
  <si>
    <t>Syed Muhammad Naqi Gillani</t>
  </si>
  <si>
    <t>Rao Shahbaz Aslam Khan</t>
  </si>
  <si>
    <t>Malik Muhammad Hanif Jat Nonari Advocate</t>
  </si>
  <si>
    <t>Ch. Shahzad Khurram Ali Khan</t>
  </si>
  <si>
    <t>Malik Muhammad Mozam Ghias Khokhar</t>
  </si>
  <si>
    <t>Khalil-ur-Rehman Khurram</t>
  </si>
  <si>
    <t>Mian Imtiaz-ul-Haq Advocate</t>
  </si>
  <si>
    <t>Imtiaz Ahmad Kokab</t>
  </si>
  <si>
    <t>Mian Muhamad Asim Khan Maneka</t>
  </si>
  <si>
    <t>Noor ul Amin Wattoo</t>
  </si>
  <si>
    <t>Dr Rana Naeem-ur-Rehman</t>
  </si>
  <si>
    <t>Miss Catherine Nazeer</t>
  </si>
  <si>
    <t>Rana Mehboob Akhtar</t>
  </si>
  <si>
    <t>Doctor Sohail Ahmad Gujar</t>
  </si>
  <si>
    <t>Sahibzada Itifaq Ahmed Maharvi</t>
  </si>
  <si>
    <t>Mian Muhammad Latif</t>
  </si>
  <si>
    <t>Ch. Kashif Mehmood</t>
  </si>
  <si>
    <t>Ch. Hassan Murtaza Advocate</t>
  </si>
  <si>
    <t>Ch.Muhammad Ashraf Kambooh</t>
  </si>
  <si>
    <t>Muhammad Aqil Sahibzada</t>
  </si>
  <si>
    <t>Muhammad Farooq Chishti</t>
  </si>
  <si>
    <t>Muhammad Mazhar Iqbal</t>
  </si>
  <si>
    <t>Mian Muhammad Javed Yasin Khan Wattoo</t>
  </si>
  <si>
    <t>Malik Niaz Ahmad Panwar (Rtd)</t>
  </si>
  <si>
    <t>Muhammad Inam ullah Khan Chandia</t>
  </si>
  <si>
    <t>Mian Muhammad Yar Mamooka</t>
  </si>
  <si>
    <t>Ch. Shehzad Rasheed Jutt</t>
  </si>
  <si>
    <t>Muhammad Ashraf Joyia Qasimka</t>
  </si>
  <si>
    <t>Rais Muhammd Mahboob Ahmad</t>
  </si>
  <si>
    <t>Muhammad Irfan Abbasi Advocate</t>
  </si>
  <si>
    <t>Sardar Sikander Hayat Khan Laghari</t>
  </si>
  <si>
    <t>Danish Mand Khan Kosh Advocate</t>
  </si>
  <si>
    <t>Shaikh Aziz Aslam</t>
  </si>
  <si>
    <t>Yasir Fayyaz Laleka</t>
  </si>
  <si>
    <t>Syed Muhammad Rasheed Ahmed Shah</t>
  </si>
  <si>
    <t>Rao Mujahid Ali Khan</t>
  </si>
  <si>
    <t>Peerjee Abdul Qadir Anjum</t>
  </si>
  <si>
    <t>Abdul Nabi Noorani</t>
  </si>
  <si>
    <t>Muhammad Tariq Wattu Advocate</t>
  </si>
  <si>
    <t>Kanwar Muhammad Nisar</t>
  </si>
  <si>
    <t>Sayed Bakhtiar Ahmed Shah</t>
  </si>
  <si>
    <t>Abdul Khaliq Bhatti</t>
  </si>
  <si>
    <t>Ahmed Farid Chashti</t>
  </si>
  <si>
    <t>Muhammad Iqbal Saddiqi</t>
  </si>
  <si>
    <t>Rao Ikram Ullah Khan</t>
  </si>
  <si>
    <t>Kanwar Hashmat Ullah Khan (Retired)</t>
  </si>
  <si>
    <t>Shaikh Nadeem Hussain Siddique</t>
  </si>
  <si>
    <t>Mazhar Rasool</t>
  </si>
  <si>
    <t>Syed Muhammad Kashif Bukhari</t>
  </si>
  <si>
    <t>Muhammad Islam Aslam</t>
  </si>
  <si>
    <t>Muhammad Shafique Khan Abbasi</t>
  </si>
  <si>
    <t>Shakeel Ahmed Abbasi</t>
  </si>
  <si>
    <t>Ch. Masood Ahmed</t>
  </si>
  <si>
    <t>Muhammad Asif Rashid Rehmani</t>
  </si>
  <si>
    <t>Syed Dedar Hussain Hamdani</t>
  </si>
  <si>
    <t>Jam Muhammad Tariq</t>
  </si>
  <si>
    <t>Mian Sankandar Ali Khan Daultana</t>
  </si>
  <si>
    <t>Muhammad Ayub Khan Saldaira</t>
  </si>
  <si>
    <t>Ishfaq Khan Daultana</t>
  </si>
  <si>
    <t>Shahid Islam Khan</t>
  </si>
  <si>
    <t>Raja Fayyaz Ahmad Sukhera</t>
  </si>
  <si>
    <t>Dr.Malik Javed Iqbal Kanjal</t>
  </si>
  <si>
    <t>Malik Mushtaq Ahmad Samita</t>
  </si>
  <si>
    <t>Hafiz Muhammad Rab Nawaz Farooqi</t>
  </si>
  <si>
    <t>Mahr Muhammad Younis Thind</t>
  </si>
  <si>
    <t>Ghulam Abbas Khan</t>
  </si>
  <si>
    <t>Farrah Nazir Rindhawa</t>
  </si>
  <si>
    <t>Zawar Hussain Waraich</t>
  </si>
  <si>
    <t>Malik Muhammad Aslam Awan</t>
  </si>
  <si>
    <t>Muhammad Amir Awan</t>
  </si>
  <si>
    <t>Shahid Abbas Waraich</t>
  </si>
  <si>
    <t>Rana Nasir Ali Karnali Advocate</t>
  </si>
  <si>
    <t>Rao Muhammad Farooq Advocate</t>
  </si>
  <si>
    <t>Malik Saqib Awan</t>
  </si>
  <si>
    <t>Muhammad Amin Khan Kanjoo</t>
  </si>
  <si>
    <t>Syed Ahmed Abbas Gillani</t>
  </si>
  <si>
    <t>Farooq Ahmed Khan Malay Zai</t>
  </si>
  <si>
    <t>Muhammad Ijaz Mustafa</t>
  </si>
  <si>
    <t>Ali Muhammad</t>
  </si>
  <si>
    <t>Mian Bukhtiar Mehmood Kasuri</t>
  </si>
  <si>
    <t>Mian Sana Khaliq Karimi</t>
  </si>
  <si>
    <t>Atiq-ur- Rehman</t>
  </si>
  <si>
    <t>Muhammad Tahir Khan Pathan Yousafzai</t>
  </si>
  <si>
    <t>Mian Wajid Nawaz</t>
  </si>
  <si>
    <t>Rana Sardar Ahmed Advocate</t>
  </si>
  <si>
    <t>Dr.Akhtar Nawaz Malik</t>
  </si>
  <si>
    <t>Rao Sajjad-ur-Rehman</t>
  </si>
  <si>
    <t>Javed Iqbal Khan</t>
  </si>
  <si>
    <t>Muhammad Fahim Iqbal Mitro</t>
  </si>
  <si>
    <t>Tahir Haider Khan Khichi</t>
  </si>
  <si>
    <t>Hassan Mumtaz Khan Khichi</t>
  </si>
  <si>
    <t>Noor Muhammad Khan Bhabha</t>
  </si>
  <si>
    <t>Anayat Hussain Khan alias Kashif Hussain Khan Khakwani</t>
  </si>
  <si>
    <t>Muhammad Ali Khan Khakwani</t>
  </si>
  <si>
    <t>Muhammad Kashif Mushtaq Bhabha</t>
  </si>
  <si>
    <t>Athar Hussain Khan Khakwani</t>
  </si>
  <si>
    <t>Sardar Ashiq Hussain Khan Baloch</t>
  </si>
  <si>
    <t>Malik Muhammad Asghar Mansvi</t>
  </si>
  <si>
    <t>Kanwar Muhammad Khalid Khan</t>
  </si>
  <si>
    <t>Muhammad Shahzad Sohail Khakwani</t>
  </si>
  <si>
    <t>Syed Sardar Hussain</t>
  </si>
  <si>
    <t>Syed Yasir Abbas Bukhari</t>
  </si>
  <si>
    <t>Jam Muhammad Yaqoob Jhulan</t>
  </si>
  <si>
    <t>Peer Ayaz Muhammad Shah Advocate</t>
  </si>
  <si>
    <t>Mufti Abdul Hameed Daher</t>
  </si>
  <si>
    <t>Makhdoom Ashfaq Ahmad</t>
  </si>
  <si>
    <t>Jam Lutaf Ali</t>
  </si>
  <si>
    <t>Sardar Muhammad Tariq Saeed Khan Ghallaija</t>
  </si>
  <si>
    <t>Dr. Zia Ullah Jatoi</t>
  </si>
  <si>
    <t>Dr. Muhammad Abid Shah</t>
  </si>
  <si>
    <t>Abdul Mujeeb Khan</t>
  </si>
  <si>
    <t>Sardar Ashiq Hussain Gopang</t>
  </si>
  <si>
    <t>Niaz Muhammad Gujjar</t>
  </si>
  <si>
    <t>Shoukat Ali Choudhary Gujjar</t>
  </si>
  <si>
    <t>Winning %</t>
  </si>
  <si>
    <t>Runner-Up</t>
  </si>
  <si>
    <t>Runner-Up %</t>
  </si>
  <si>
    <t>Margin of Victory</t>
  </si>
  <si>
    <t>Baber Saleem Swati</t>
  </si>
  <si>
    <t>Not Contested</t>
    <phoneticPr fontId="2" type="noConversion"/>
  </si>
  <si>
    <t>Punjab National Party</t>
    <phoneticPr fontId="2" type="noConversion"/>
  </si>
  <si>
    <t>N/A</t>
    <phoneticPr fontId="2" type="noConversion"/>
  </si>
  <si>
    <t>Punjab National Party Candidate</t>
    <phoneticPr fontId="2" type="noConversion"/>
  </si>
  <si>
    <t>Party Affiliation</t>
    <phoneticPr fontId="2" type="noConversion"/>
  </si>
  <si>
    <t>Punjab National Party Votes</t>
    <phoneticPr fontId="2" type="noConversion"/>
  </si>
  <si>
    <t>Shahzad Asghar Khan Rind Advocate</t>
  </si>
  <si>
    <t>Makhdoom Syed Ali Akbar Mehmood</t>
  </si>
  <si>
    <r>
      <t xml:space="preserve">Total Votes </t>
    </r>
    <r>
      <rPr>
        <b/>
        <sz val="11"/>
        <color indexed="8"/>
        <rFont val="Calibri"/>
        <family val="2"/>
      </rPr>
      <t>Recorded</t>
    </r>
    <phoneticPr fontId="2" type="noConversion"/>
  </si>
  <si>
    <t>Sardar Muhammad Tariq Khan Dreshak</t>
  </si>
  <si>
    <t>Mufti Muhammad Abdul Jaleel</t>
  </si>
  <si>
    <t>Muhammad Aslam Hinjra</t>
  </si>
  <si>
    <t>Mian Aamir Sultan Goraya</t>
  </si>
  <si>
    <t>Muhammad Arshad Siddique Advocate</t>
  </si>
  <si>
    <t>Sardar Sajjad Hussain Khan Tangwani alias Sajjan Khan</t>
  </si>
  <si>
    <t>Sibtey Hassan Tangwani</t>
  </si>
  <si>
    <t>Mehr Saeed Ahmad Melwana</t>
  </si>
  <si>
    <t>Mahr Fazal Hussain Sumra</t>
  </si>
  <si>
    <t>Muhammad Younis Khan Mirani</t>
  </si>
  <si>
    <t>Runner-Up Party</t>
    <phoneticPr fontId="2" type="noConversion"/>
  </si>
  <si>
    <t>Runner-Up Vote %</t>
    <phoneticPr fontId="2" type="noConversion"/>
  </si>
  <si>
    <t>Syed Imtiaz Ali Shah</t>
  </si>
  <si>
    <t>Badar Siddique Shaheen</t>
  </si>
  <si>
    <t>Ch.Javed Aftab</t>
  </si>
  <si>
    <t>Nazar Fareed Nadeem</t>
  </si>
  <si>
    <t>Malik Muhammad Tariq</t>
  </si>
  <si>
    <t>Hashim Mehmood Butt</t>
  </si>
  <si>
    <t>Syed Shabbar Mustafa Sherazi</t>
  </si>
  <si>
    <t>Muhammad Arshad Malik</t>
  </si>
  <si>
    <t>Muhammad Shahid Malik</t>
  </si>
  <si>
    <t>Habib Ullah</t>
  </si>
  <si>
    <t>Dr. Muhammad Naseem Khan Khichi</t>
  </si>
  <si>
    <t>Rizwan-ul-Haq</t>
  </si>
  <si>
    <t>Malik Muhammad Aslam Kanjal Advocate</t>
  </si>
  <si>
    <t>Syed Amir Ali Shah</t>
  </si>
  <si>
    <t>Malik Yasir Yar Waran</t>
  </si>
  <si>
    <t>PPP-Sherpao Candidate</t>
    <phoneticPr fontId="2" type="noConversion"/>
  </si>
  <si>
    <t>Party Affiliation</t>
    <phoneticPr fontId="2" type="noConversion"/>
  </si>
  <si>
    <t>PPP-Sherpao Votes</t>
    <phoneticPr fontId="2" type="noConversion"/>
  </si>
  <si>
    <t>Not Contested</t>
    <phoneticPr fontId="2" type="noConversion"/>
  </si>
  <si>
    <t>PPP (Sherpao)</t>
    <phoneticPr fontId="2" type="noConversion"/>
  </si>
  <si>
    <t>N/A</t>
    <phoneticPr fontId="2" type="noConversion"/>
  </si>
  <si>
    <t>NPP Votes</t>
    <phoneticPr fontId="2" type="noConversion"/>
  </si>
  <si>
    <t>NPP</t>
    <phoneticPr fontId="2" type="noConversion"/>
  </si>
  <si>
    <t>N/A</t>
    <phoneticPr fontId="2" type="noConversion"/>
  </si>
  <si>
    <t>National Party</t>
    <phoneticPr fontId="2" type="noConversion"/>
  </si>
  <si>
    <t>Umair Ali</t>
  </si>
  <si>
    <t>Mazhar Fareed</t>
  </si>
  <si>
    <t>Asma Afzal</t>
  </si>
  <si>
    <t>Mian Qadir Nawaz</t>
  </si>
  <si>
    <t>Syed Moeen-ud-Din Khalid</t>
  </si>
  <si>
    <t>Malik Abdul Khaliq Khar</t>
  </si>
  <si>
    <t>Ch. Mubashir Iqbal Gujar</t>
  </si>
  <si>
    <t>Abdul Saleem Khan Gurmani</t>
  </si>
  <si>
    <t>Abdul Khaliq Khar</t>
  </si>
  <si>
    <t>Soba Khan</t>
  </si>
  <si>
    <t>Mahr Nasir Abbas Taragar</t>
  </si>
  <si>
    <t>Abdul Hai Dasti</t>
  </si>
  <si>
    <t>Ghulam Mustafa Khar Advocate</t>
  </si>
  <si>
    <t>Mian Muhammad Hussain Alias Munna Sheikh</t>
  </si>
  <si>
    <t>Makhdoom Syed Ahsan Abbas Buldan</t>
  </si>
  <si>
    <t>Malik Saddat Ali Kalro</t>
  </si>
  <si>
    <t>Dr. Muhammad Iqbal Medhi Taragar</t>
  </si>
  <si>
    <t>Ch.Ijaz Rasool Gil</t>
  </si>
  <si>
    <t>Ch.Muhammad Iqbal Gulab</t>
  </si>
  <si>
    <t>Ch.Shoaib Kareem</t>
  </si>
  <si>
    <t>Ch.Ahsan Ullah Hinjra Advocate</t>
  </si>
  <si>
    <t>Ch.Abdul Qayyum</t>
  </si>
  <si>
    <t>Ch.Khalid Mahmood Jajja</t>
  </si>
  <si>
    <t>Ch.Muhammad Yousaf Cheema Advocate</t>
  </si>
  <si>
    <t>Tariq Mahmood Chaudhry Advocate</t>
  </si>
  <si>
    <t>Zulfiqar Chaudhry</t>
  </si>
  <si>
    <t>Muhammad Arshad Khan Laleka</t>
  </si>
  <si>
    <t>Muhammad Mazhar Chishti</t>
  </si>
  <si>
    <t>Nazir Ahmed Khan Akuka</t>
  </si>
  <si>
    <t>Majid Hasan</t>
  </si>
  <si>
    <t>Muhammad Naveed Bhatti</t>
  </si>
  <si>
    <t>Mumtaz Khan</t>
    <phoneticPr fontId="2" type="noConversion"/>
  </si>
  <si>
    <t>ANP</t>
    <phoneticPr fontId="2" type="noConversion"/>
  </si>
  <si>
    <t>Mustafa Kundi</t>
    <phoneticPr fontId="2" type="noConversion"/>
  </si>
  <si>
    <t>Gulistan Khan</t>
    <phoneticPr fontId="2" type="noConversion"/>
  </si>
  <si>
    <t>MMA</t>
    <phoneticPr fontId="2" type="noConversion"/>
  </si>
  <si>
    <t>Not Contested</t>
    <phoneticPr fontId="2" type="noConversion"/>
  </si>
  <si>
    <t>PML-N</t>
    <phoneticPr fontId="2" type="noConversion"/>
  </si>
  <si>
    <t>N/A</t>
    <phoneticPr fontId="2" type="noConversion"/>
  </si>
  <si>
    <t>Habib Ullah Khan Kundi</t>
    <phoneticPr fontId="2" type="noConversion"/>
  </si>
  <si>
    <t>PML</t>
    <phoneticPr fontId="2" type="noConversion"/>
  </si>
  <si>
    <t>PPP (Sherpao)</t>
    <phoneticPr fontId="2" type="noConversion"/>
  </si>
  <si>
    <t>MQM</t>
    <phoneticPr fontId="2" type="noConversion"/>
  </si>
  <si>
    <t>Engineer Dawar Khan Kundi</t>
    <phoneticPr fontId="2" type="noConversion"/>
  </si>
  <si>
    <t>Nawabzada Farooq Khan</t>
    <phoneticPr fontId="2" type="noConversion"/>
  </si>
  <si>
    <t>Nawabzada Muhammad Shafi Ullah Khan</t>
    <phoneticPr fontId="2" type="noConversion"/>
  </si>
  <si>
    <t>IND</t>
    <phoneticPr fontId="2" type="noConversion"/>
  </si>
  <si>
    <t>Irfan Ullah Khan Kundi</t>
    <phoneticPr fontId="2" type="noConversion"/>
  </si>
  <si>
    <t>Moualana Niaz Muhammad</t>
    <phoneticPr fontId="2" type="noConversion"/>
  </si>
  <si>
    <t>Kamran Kundi</t>
    <phoneticPr fontId="2" type="noConversion"/>
  </si>
  <si>
    <t>IND</t>
    <phoneticPr fontId="2" type="noConversion"/>
  </si>
  <si>
    <t>Zafar Baig Bhittani</t>
    <phoneticPr fontId="2" type="noConversion"/>
  </si>
  <si>
    <t>IND</t>
    <phoneticPr fontId="2" type="noConversion"/>
  </si>
  <si>
    <t>Muhammad Sarwar Choudary</t>
  </si>
  <si>
    <t>Khaliq-ur-Rehman</t>
  </si>
  <si>
    <t>Umer Sethi</t>
  </si>
  <si>
    <t>JUI-F</t>
  </si>
  <si>
    <t>PML-Q</t>
  </si>
  <si>
    <t>JUI-F (as MMA)</t>
  </si>
  <si>
    <t>PML-Q (as PML)</t>
  </si>
  <si>
    <t>Awami National Party (ANP)</t>
  </si>
  <si>
    <t>Muttahida Quami Movement (MQM)</t>
  </si>
  <si>
    <t>Jamiat Ulema-e-Islam - Fazl (contesting as Muttahida Majlis-e-Amal)</t>
  </si>
  <si>
    <r>
      <t>Pakistan Muslim League-Quaid</t>
    </r>
    <r>
      <rPr>
        <b/>
        <sz val="11"/>
        <color indexed="9"/>
        <rFont val="Calibri"/>
        <family val="2"/>
      </rPr>
      <t xml:space="preserve"> (contesting as Pakistan Muslim League)</t>
    </r>
  </si>
  <si>
    <t>Pakistan Muslim League-Nawaz</t>
  </si>
  <si>
    <t>Pakistan People's Party (contesting as Pakistan People's Party Parliamentarians)</t>
  </si>
  <si>
    <t xml:space="preserve">All data via the Election Commission of Pakistan website, </t>
  </si>
  <si>
    <t xml:space="preserve">General Elections 2008 Results - February 18, 2008, </t>
  </si>
  <si>
    <t>available at http://ecp.gov.pk/GE08.aspx</t>
  </si>
  <si>
    <t>For the current balance of seats in parliament as of February 2013, see final tab of this dataset.</t>
  </si>
  <si>
    <t>Due to election rules that allow candidates to contest from multiple constituencies, some candidates may appear as winning more than one seat. Data does not reflect replacement by-elections held since Election Day, February 18, 2008.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</si>
  <si>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"Close-margin" seats are defined as constituencies in which the winning candidate won by a margin of less than 5%. "Wide-margin" seats are defined as constituencies in which the winning candidate won by a margin of greater than 20%.</t>
    </r>
  </si>
  <si>
    <t>Data compiled by Colin Cookman, Shammas Malik, and Nathaniel Barr, Center for American Progress (2013)</t>
  </si>
  <si>
    <t>Balochistan National Party-Awami Candidate</t>
  </si>
  <si>
    <t>Jamiat Ulema-e Pakistan Candidate</t>
  </si>
  <si>
    <t>Jamiat-Ulema-Islam-Sami  Candidate</t>
  </si>
  <si>
    <t>Pakistan Muslim League-Functional Candidate</t>
  </si>
  <si>
    <t>Jamiat Ulema-e-Islam-Sami Candidate</t>
  </si>
  <si>
    <t>Jamiat Ulema-e-Pakistan Candidate</t>
  </si>
  <si>
    <t>Jamiat Ulama-e-Pakistan Niazi Candidate</t>
  </si>
  <si>
    <t>BNP-Awami</t>
  </si>
  <si>
    <t>BNP-Awami Candidate</t>
  </si>
  <si>
    <t>Paktunkhwa Quami Party Candidate</t>
  </si>
  <si>
    <t>Jamiat Ahle Hadith Pakistan Candidate</t>
  </si>
  <si>
    <t>Jamiat Ahle Hadith Pakistan</t>
  </si>
  <si>
    <t>Awami Himayat Tehreek Pakistan Candidate</t>
  </si>
  <si>
    <t>Markazi Jamiat Ulema e Pakistan Candidate</t>
  </si>
  <si>
    <t>Pakistan Citizen Movement Candidate</t>
  </si>
  <si>
    <t>Jamiat Ahle-Hadith Pakistan (Elahi Zaheer) Candidate</t>
  </si>
  <si>
    <t>Jamiat Ahle-Hadith Pakistan (Elahi Zaheer)</t>
  </si>
  <si>
    <t>Jamiat Ahle-Hadith Pakistan (Elahi Zaheer)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</si>
</sst>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0" xfId="0" applyFont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/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0" fontId="0" fillId="0" borderId="0" xfId="0" applyNumberFormat="1" applyFont="1" applyBorder="1"/>
    <xf numFmtId="10" fontId="0" fillId="0" borderId="0" xfId="0" applyNumberFormat="1"/>
    <xf numFmtId="10" fontId="3" fillId="0" borderId="0" xfId="0" applyNumberFormat="1" applyFont="1" applyBorder="1"/>
    <xf numFmtId="0" fontId="1" fillId="0" borderId="0" xfId="0" applyFont="1" applyAlignment="1">
      <alignment horizontal="left"/>
    </xf>
    <xf numFmtId="1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3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/>
    <xf numFmtId="0" fontId="1" fillId="0" borderId="0" xfId="0" applyFont="1" applyFill="1" applyBorder="1"/>
    <xf numFmtId="0" fontId="0" fillId="0" borderId="0" xfId="0" applyFill="1" applyBorder="1"/>
    <xf numFmtId="10" fontId="1" fillId="0" borderId="0" xfId="0" applyNumberFormat="1" applyFont="1" applyBorder="1"/>
    <xf numFmtId="10" fontId="0" fillId="0" borderId="0" xfId="0" applyNumberFormat="1" applyFill="1" applyBorder="1"/>
    <xf numFmtId="0" fontId="3" fillId="0" borderId="0" xfId="0" applyFont="1" applyBorder="1" applyAlignment="1">
      <alignment horizontal="left"/>
    </xf>
    <xf numFmtId="0" fontId="0" fillId="0" borderId="0" xfId="0" applyNumberFormat="1" applyBorder="1"/>
    <xf numFmtId="0" fontId="0" fillId="0" borderId="0" xfId="0" quotePrefix="1" applyNumberFormat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0" fillId="0" borderId="0" xfId="1" applyNumberFormat="1" applyFont="1" applyBorder="1"/>
    <xf numFmtId="0" fontId="1" fillId="3" borderId="0" xfId="0" applyFont="1" applyFill="1"/>
    <xf numFmtId="0" fontId="1" fillId="3" borderId="0" xfId="0" applyFont="1" applyFill="1" applyBorder="1"/>
    <xf numFmtId="0" fontId="0" fillId="2" borderId="0" xfId="0" applyFill="1"/>
    <xf numFmtId="0" fontId="1" fillId="0" borderId="0" xfId="0" applyFont="1" applyFill="1" applyAlignment="1"/>
    <xf numFmtId="0" fontId="0" fillId="2" borderId="0" xfId="0" applyFill="1" applyBorder="1"/>
    <xf numFmtId="0" fontId="0" fillId="3" borderId="0" xfId="0" applyFill="1" applyBorder="1"/>
    <xf numFmtId="0" fontId="0" fillId="3" borderId="0" xfId="0" applyNumberFormat="1" applyFill="1" applyBorder="1"/>
    <xf numFmtId="10" fontId="0" fillId="3" borderId="0" xfId="1" applyNumberFormat="1" applyFont="1" applyFill="1" applyBorder="1"/>
    <xf numFmtId="0" fontId="1" fillId="2" borderId="0" xfId="0" applyFont="1" applyFill="1" applyBorder="1" applyAlignment="1"/>
    <xf numFmtId="10" fontId="0" fillId="0" borderId="0" xfId="1" applyNumberFormat="1" applyFont="1"/>
    <xf numFmtId="10" fontId="0" fillId="3" borderId="0" xfId="1" applyNumberFormat="1" applyFont="1" applyFill="1"/>
    <xf numFmtId="10" fontId="1" fillId="0" borderId="0" xfId="0" applyNumberFormat="1" applyFont="1" applyFill="1" applyBorder="1"/>
    <xf numFmtId="0" fontId="1" fillId="2" borderId="0" xfId="0" applyFont="1" applyFill="1"/>
    <xf numFmtId="0" fontId="0" fillId="3" borderId="0" xfId="0" applyFill="1"/>
    <xf numFmtId="10" fontId="0" fillId="5" borderId="0" xfId="0" applyNumberFormat="1" applyFont="1" applyFill="1" applyBorder="1"/>
    <xf numFmtId="0" fontId="1" fillId="0" borderId="0" xfId="0" applyFont="1"/>
    <xf numFmtId="0" fontId="0" fillId="0" borderId="0" xfId="0" applyFill="1"/>
    <xf numFmtId="0" fontId="0" fillId="0" borderId="0" xfId="0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Border="1" applyAlignment="1">
      <alignment horizontal="right" vertical="center"/>
    </xf>
    <xf numFmtId="14" fontId="0" fillId="0" borderId="0" xfId="0" applyNumberFormat="1" applyFont="1" applyBorder="1"/>
    <xf numFmtId="14" fontId="4" fillId="0" borderId="0" xfId="0" applyNumberFormat="1" applyFont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3" fillId="0" borderId="0" xfId="0" applyFont="1" applyFill="1"/>
    <xf numFmtId="10" fontId="0" fillId="0" borderId="0" xfId="0" applyNumberFormat="1" applyFill="1"/>
    <xf numFmtId="10" fontId="0" fillId="0" borderId="0" xfId="1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right"/>
    </xf>
    <xf numFmtId="14" fontId="0" fillId="0" borderId="0" xfId="0" applyNumberFormat="1" applyBorder="1"/>
    <xf numFmtId="14" fontId="0" fillId="0" borderId="0" xfId="0" applyNumberFormat="1" applyFont="1" applyFill="1" applyBorder="1"/>
    <xf numFmtId="14" fontId="0" fillId="0" borderId="0" xfId="0" applyNumberFormat="1" applyFill="1" applyBorder="1"/>
    <xf numFmtId="14" fontId="4" fillId="0" borderId="0" xfId="0" applyNumberFormat="1" applyFont="1" applyFill="1"/>
    <xf numFmtId="0" fontId="6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ercent" xfId="1" builtinId="5"/>
  </cellStyles>
  <dxfs count="15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21FF26"/>
        </patternFill>
      </fill>
    </dxf>
    <dxf>
      <fill>
        <patternFill>
          <bgColor rgb="FFFF0000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1FF3B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D619"/>
        </patternFill>
      </fill>
    </dxf>
  </dxfs>
  <tableStyles count="0" defaultTableStyle="TableStyleMedium2" defaultPivotStyle="PivotStyleMedium4"/>
  <colors>
    <mruColors>
      <color rgb="FF21FF26"/>
      <color rgb="FF00FF00"/>
      <color rgb="FF21FF3B"/>
      <color rgb="FF00D619"/>
      <color rgb="FF00D2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5"/>
  <sheetViews>
    <sheetView tabSelected="1" topLeftCell="A74" zoomScale="60" zoomScaleNormal="60" zoomScalePageLayoutView="60" workbookViewId="0">
      <selection activeCell="B137" sqref="B137"/>
    </sheetView>
  </sheetViews>
  <sheetFormatPr baseColWidth="10" defaultColWidth="8.83203125" defaultRowHeight="14" x14ac:dyDescent="0"/>
  <cols>
    <col min="1" max="1" width="30" customWidth="1"/>
    <col min="2" max="2" width="42.6640625" customWidth="1"/>
    <col min="3" max="3" width="48.1640625" customWidth="1"/>
    <col min="4" max="4" width="38" customWidth="1"/>
    <col min="5" max="5" width="51.5" customWidth="1"/>
    <col min="6" max="6" width="48.1640625" customWidth="1"/>
    <col min="7" max="7" width="38.83203125" customWidth="1"/>
    <col min="8" max="8" width="47.5" customWidth="1"/>
    <col min="9" max="9" width="42.1640625" customWidth="1"/>
    <col min="10" max="10" width="37.1640625" customWidth="1"/>
    <col min="11" max="11" width="38.83203125" customWidth="1"/>
    <col min="12" max="12" width="39.1640625" customWidth="1"/>
    <col min="13" max="13" width="53.83203125" customWidth="1"/>
    <col min="14" max="14" width="55.33203125" customWidth="1"/>
    <col min="15" max="15" width="35.5" customWidth="1"/>
    <col min="16" max="16" width="36.33203125" customWidth="1"/>
    <col min="17" max="17" width="41.83203125" customWidth="1"/>
    <col min="18" max="18" width="44.33203125" customWidth="1"/>
  </cols>
  <sheetData>
    <row r="2" spans="1:9">
      <c r="A2" s="73" t="s">
        <v>8</v>
      </c>
      <c r="B2" s="73"/>
      <c r="C2" s="73"/>
      <c r="D2" s="73"/>
      <c r="E2" s="73"/>
      <c r="F2" s="73"/>
      <c r="G2" s="73"/>
      <c r="H2" s="73"/>
      <c r="I2" s="73"/>
    </row>
    <row r="3" spans="1:9">
      <c r="A3" s="44" t="s">
        <v>513</v>
      </c>
      <c r="B3" s="38"/>
      <c r="C3" s="44"/>
      <c r="D3" s="44"/>
      <c r="E3" s="44"/>
      <c r="F3" s="44"/>
      <c r="G3" s="44"/>
      <c r="H3" s="44"/>
      <c r="I3" s="38"/>
    </row>
    <row r="4" spans="1:9">
      <c r="A4" s="37" t="s">
        <v>619</v>
      </c>
      <c r="B4" s="37" t="s">
        <v>518</v>
      </c>
      <c r="C4" s="37" t="s">
        <v>519</v>
      </c>
      <c r="D4" s="37" t="s">
        <v>514</v>
      </c>
      <c r="E4" s="36" t="s">
        <v>517</v>
      </c>
      <c r="F4" s="37" t="s">
        <v>515</v>
      </c>
      <c r="G4" s="37" t="s">
        <v>516</v>
      </c>
      <c r="H4" s="37" t="s">
        <v>6</v>
      </c>
      <c r="I4" s="37" t="s">
        <v>516</v>
      </c>
    </row>
    <row r="5" spans="1:9">
      <c r="A5" s="1" t="s">
        <v>1002</v>
      </c>
      <c r="B5" s="1">
        <f>SUM('- National Assembly'!Q2:Q273)</f>
        <v>704811</v>
      </c>
      <c r="C5" s="35">
        <f>B5/B13</f>
        <v>2.0339866711309013E-2</v>
      </c>
      <c r="D5" s="1">
        <f>COUNTIF('- National Assembly'!I2:I273,"ANP")</f>
        <v>10</v>
      </c>
      <c r="E5" s="45">
        <f>D5/D13</f>
        <v>3.6764705882352942E-2</v>
      </c>
      <c r="F5" s="31">
        <f>COUNTIFS('- National Assembly'!I2:I273,"=ANP",'- National Assembly'!H2:H273,"&lt;.05")</f>
        <v>3</v>
      </c>
      <c r="G5" s="35">
        <v>0</v>
      </c>
      <c r="H5" s="31">
        <f>COUNTIFS('- National Assembly'!I2:I273,"=ANP",'- National Assembly'!H2:H273,"&gt;.15")</f>
        <v>2</v>
      </c>
      <c r="I5" s="35">
        <f>H5/D5</f>
        <v>0.2</v>
      </c>
    </row>
    <row r="6" spans="1:9">
      <c r="A6" s="1" t="s">
        <v>7479</v>
      </c>
      <c r="B6" s="1">
        <f>SUM('- National Assembly'!T2:T273)</f>
        <v>758877</v>
      </c>
      <c r="C6" s="35">
        <f>B6/B13</f>
        <v>2.1900136391568875E-2</v>
      </c>
      <c r="D6" s="1">
        <f>COUNTIF('- National Assembly'!I2:I273,"MMA")</f>
        <v>6</v>
      </c>
      <c r="E6" s="45">
        <f>D6/D13</f>
        <v>2.2058823529411766E-2</v>
      </c>
      <c r="F6" s="31">
        <f>COUNTIFS('- National Assembly'!I2:I273,"=MMA",'- National Assembly'!H2:H273,"&lt;.05")</f>
        <v>2</v>
      </c>
      <c r="G6" s="35">
        <f>F6/D6</f>
        <v>0.33333333333333331</v>
      </c>
      <c r="H6" s="31">
        <f>COUNTIFS('- National Assembly'!I2:I273,"=MMA",'- National Assembly'!H2:H273,"&gt;.15")</f>
        <v>1</v>
      </c>
      <c r="I6" s="35">
        <f>H6/D6</f>
        <v>0.16666666666666666</v>
      </c>
    </row>
    <row r="7" spans="1:9">
      <c r="A7" s="1" t="s">
        <v>1765</v>
      </c>
      <c r="B7" s="1">
        <f>SUM('- National Assembly'!W2:W273)</f>
        <v>2573795</v>
      </c>
      <c r="C7" s="35">
        <f>B7/B13</f>
        <v>7.4276149552480852E-2</v>
      </c>
      <c r="D7" s="1">
        <f>COUNTIF('- National Assembly'!I2:I273,"MQM")</f>
        <v>19</v>
      </c>
      <c r="E7" s="45">
        <f>D7/D13</f>
        <v>6.985294117647059E-2</v>
      </c>
      <c r="F7" s="31">
        <f>COUNTIFS('- National Assembly'!I2:I273,"=MQM",'- National Assembly'!H2:H273,"&lt;.05")</f>
        <v>0</v>
      </c>
      <c r="G7" s="35">
        <v>0</v>
      </c>
      <c r="H7" s="31">
        <f>COUNTIFS('- National Assembly'!I2:I273,"=MQM",'- National Assembly'!H2:H273,"&gt;.15")</f>
        <v>17</v>
      </c>
      <c r="I7" s="35">
        <f t="shared" ref="I7:I12" si="0">H7/D7</f>
        <v>0.89473684210526316</v>
      </c>
    </row>
    <row r="8" spans="1:9">
      <c r="A8" s="1" t="s">
        <v>7480</v>
      </c>
      <c r="B8" s="1">
        <f>SUM('- National Assembly'!Z2:Z273)</f>
        <v>8007218</v>
      </c>
      <c r="C8" s="35">
        <f>B8/B13</f>
        <v>0.23107719211021727</v>
      </c>
      <c r="D8" s="1">
        <f>COUNTIF('- National Assembly'!I2:I273,"PML")</f>
        <v>42</v>
      </c>
      <c r="E8" s="45">
        <f>D8/D13</f>
        <v>0.15441176470588236</v>
      </c>
      <c r="F8" s="31">
        <f>COUNTIFS('- National Assembly'!I2:I273,"=PML",'- National Assembly'!H2:H273,"&lt;.05")</f>
        <v>17</v>
      </c>
      <c r="G8" s="35">
        <f>F8/D8</f>
        <v>0.40476190476190477</v>
      </c>
      <c r="H8" s="31">
        <f>COUNTIFS('- National Assembly'!I2:I273,"=PML",'- National Assembly'!H2:H273,"&gt;.15")</f>
        <v>7</v>
      </c>
      <c r="I8" s="35">
        <f t="shared" si="0"/>
        <v>0.16666666666666666</v>
      </c>
    </row>
    <row r="9" spans="1:9">
      <c r="A9" s="1" t="s">
        <v>1194</v>
      </c>
      <c r="B9" s="1">
        <f>SUM('- National Assembly'!AC2:AC273)</f>
        <v>6804500</v>
      </c>
      <c r="C9" s="35">
        <f>B9/B13</f>
        <v>0.19636842080657393</v>
      </c>
      <c r="D9" s="1">
        <f>COUNTIF('- National Assembly'!I2:I273,"PML-N")</f>
        <v>68</v>
      </c>
      <c r="E9" s="45">
        <f>D9/D13</f>
        <v>0.25</v>
      </c>
      <c r="F9" s="31">
        <f>COUNTIFS('- National Assembly'!I2:I273,"=PML-N",'- National Assembly'!H2:H273,"&lt;.05")</f>
        <v>10</v>
      </c>
      <c r="G9" s="35">
        <v>0</v>
      </c>
      <c r="H9" s="31">
        <f>COUNTIFS('- National Assembly'!I2:I273,"=PML-N",'- National Assembly'!H2:H273,"&gt;.15")</f>
        <v>34</v>
      </c>
      <c r="I9" s="35">
        <f t="shared" si="0"/>
        <v>0.5</v>
      </c>
    </row>
    <row r="10" spans="1:9">
      <c r="A10" s="1" t="s">
        <v>1003</v>
      </c>
      <c r="B10" s="1">
        <f>SUM('- National Assembly'!AF2:AF273)</f>
        <v>10666538</v>
      </c>
      <c r="C10" s="35">
        <f>B10/B13</f>
        <v>0.30782147439684204</v>
      </c>
      <c r="D10" s="1">
        <f>COUNTIF('- National Assembly'!I2:I273,"PPPP")</f>
        <v>89</v>
      </c>
      <c r="E10" s="45">
        <f>D10/D13</f>
        <v>0.32720588235294118</v>
      </c>
      <c r="F10" s="31">
        <f>COUNTIFS('- National Assembly'!I2:I273,"=PPPP",'- National Assembly'!H2:H273,"&lt;.05")</f>
        <v>16</v>
      </c>
      <c r="G10" s="35">
        <f>F10/D10</f>
        <v>0.1797752808988764</v>
      </c>
      <c r="H10" s="31">
        <f>COUNTIFS('- National Assembly'!I2:I273,"=PPPP",'- National Assembly'!H2:H273,"&gt;.15")</f>
        <v>46</v>
      </c>
      <c r="I10" s="35">
        <f t="shared" si="0"/>
        <v>0.5168539325842697</v>
      </c>
    </row>
    <row r="11" spans="1:9">
      <c r="A11" s="1" t="s">
        <v>511</v>
      </c>
      <c r="B11" s="1">
        <f>SUM('- National Assembly'!AG2:DX273)</f>
        <v>1265516</v>
      </c>
      <c r="C11" s="35">
        <f>B11/B13</f>
        <v>3.6521034378051619E-2</v>
      </c>
      <c r="D11" s="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Assembly'!I2:I273,"&lt;&gt;MQM")</f>
        <v>9</v>
      </c>
      <c r="E11" s="45">
        <f>D11/D13</f>
        <v>3.3088235294117647E-2</v>
      </c>
      <c r="F11" s="3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Assembly'!I2:I273,"&lt;&gt;MQM",'- National Assembly'!H2:H273,"&lt;.05")</f>
        <v>1</v>
      </c>
      <c r="G11" s="35">
        <f>F11/D11</f>
        <v>0.1111111111111111</v>
      </c>
      <c r="H11" s="3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Assembly'!I2:I273,"&lt;&gt;MQM",'- National Assembly'!H2:H273,"&gt;.15")</f>
        <v>5</v>
      </c>
      <c r="I11" s="35">
        <f t="shared" si="0"/>
        <v>0.55555555555555558</v>
      </c>
    </row>
    <row r="12" spans="1:9">
      <c r="A12" s="1" t="s">
        <v>510</v>
      </c>
      <c r="B12" s="1">
        <f>SUM('- National Assembly'!DY2:JF273)</f>
        <v>3870447</v>
      </c>
      <c r="C12" s="35">
        <f>B12/B13</f>
        <v>0.11169572565295638</v>
      </c>
      <c r="D12" s="1">
        <f>COUNTIF('- National Assembly'!I2:I273,"IND")</f>
        <v>29</v>
      </c>
      <c r="E12" s="45">
        <f>D12/D13</f>
        <v>0.10661764705882353</v>
      </c>
      <c r="F12" s="31">
        <f>COUNTIFS('- National Assembly'!I2:I273,"=IND",'- National Assembly'!H2:H273,"&lt;.05")</f>
        <v>12</v>
      </c>
      <c r="G12" s="35">
        <f>F12/D12</f>
        <v>0.41379310344827586</v>
      </c>
      <c r="H12" s="31">
        <f>COUNTIFS('- National Assembly'!I2:I273,"=IND",'- National Assembly'!H2:H273,"&gt;.15")</f>
        <v>9</v>
      </c>
      <c r="I12" s="35">
        <f t="shared" si="0"/>
        <v>0.31034482758620691</v>
      </c>
    </row>
    <row r="13" spans="1:9">
      <c r="A13" s="37" t="s">
        <v>509</v>
      </c>
      <c r="B13" s="41">
        <f>SUM(B5:B12)</f>
        <v>34651702</v>
      </c>
      <c r="C13" s="43">
        <f>B13/B13</f>
        <v>1</v>
      </c>
      <c r="D13" s="41">
        <f>SUM(D5:D12)</f>
        <v>272</v>
      </c>
      <c r="E13" s="46">
        <f>D13/D13</f>
        <v>1</v>
      </c>
      <c r="F13" s="42">
        <f>SUM(F5:F12)</f>
        <v>61</v>
      </c>
      <c r="G13" s="43">
        <f>F13/D13</f>
        <v>0.22426470588235295</v>
      </c>
      <c r="H13" s="42">
        <f>SUM(H5:H12)</f>
        <v>121</v>
      </c>
      <c r="I13" s="43">
        <f>H13/D13</f>
        <v>0.44485294117647056</v>
      </c>
    </row>
    <row r="14" spans="1:9">
      <c r="A14" s="27"/>
      <c r="B14" s="1"/>
      <c r="C14" s="1"/>
      <c r="D14" s="1"/>
      <c r="E14" s="1"/>
      <c r="F14" s="1"/>
      <c r="G14" s="1"/>
      <c r="H14" s="1"/>
    </row>
    <row r="15" spans="1:9">
      <c r="A15" s="44" t="s">
        <v>512</v>
      </c>
      <c r="B15" s="38"/>
      <c r="C15" s="44"/>
      <c r="D15" s="44"/>
      <c r="E15" s="44"/>
      <c r="F15" s="40"/>
      <c r="G15" s="40"/>
      <c r="H15" s="40"/>
      <c r="I15" s="38"/>
    </row>
    <row r="16" spans="1:9">
      <c r="A16" s="37" t="s">
        <v>619</v>
      </c>
      <c r="B16" s="37" t="s">
        <v>526</v>
      </c>
      <c r="C16" s="37" t="s">
        <v>527</v>
      </c>
      <c r="D16" s="37" t="s">
        <v>520</v>
      </c>
      <c r="E16" s="37" t="s">
        <v>521</v>
      </c>
      <c r="F16" s="37" t="s">
        <v>522</v>
      </c>
      <c r="G16" s="37" t="s">
        <v>523</v>
      </c>
      <c r="H16" s="37" t="s">
        <v>524</v>
      </c>
      <c r="I16" s="37" t="s">
        <v>525</v>
      </c>
    </row>
    <row r="17" spans="1:10">
      <c r="A17" s="1" t="s">
        <v>1002</v>
      </c>
      <c r="B17" s="1">
        <f>COUNTIF('- National Assembly'!Q2:Q273,"&gt;0")</f>
        <v>40</v>
      </c>
      <c r="C17" s="35">
        <f>B17/B25</f>
        <v>1.824817518248175E-2</v>
      </c>
      <c r="D17" s="35">
        <f t="shared" ref="D17:D25" si="1">D5/B17</f>
        <v>0.25</v>
      </c>
      <c r="E17" s="1">
        <f>COUNTIF('- National Assembly'!K2:K273,"ANP")</f>
        <v>10</v>
      </c>
      <c r="F17" s="35">
        <f t="shared" ref="F17:F25" si="2">E17/B17</f>
        <v>0.25</v>
      </c>
      <c r="G17" s="1">
        <f>COUNTIF('- National Assembly'!M2:M273,"ANP")</f>
        <v>2</v>
      </c>
      <c r="H17" s="35">
        <f t="shared" ref="H17:H25" si="3">G17/B17</f>
        <v>0.05</v>
      </c>
      <c r="I17" s="35">
        <f t="shared" ref="I17:I25" si="4">(B17-(D5+E17+G17))/B17</f>
        <v>0.45</v>
      </c>
    </row>
    <row r="18" spans="1:10">
      <c r="A18" s="1" t="s">
        <v>7479</v>
      </c>
      <c r="B18" s="1">
        <f>COUNTIF('- National Assembly'!T2:T273, "&gt;0")</f>
        <v>106</v>
      </c>
      <c r="C18" s="35">
        <f>B18/B25</f>
        <v>4.8357664233576646E-2</v>
      </c>
      <c r="D18" s="35">
        <f t="shared" si="1"/>
        <v>5.6603773584905662E-2</v>
      </c>
      <c r="E18" s="1">
        <f>COUNTIF('- National Assembly'!K2:K273,"MMA")</f>
        <v>7</v>
      </c>
      <c r="F18" s="35">
        <f t="shared" si="2"/>
        <v>6.6037735849056603E-2</v>
      </c>
      <c r="G18" s="1">
        <f>COUNTIF('- National Assembly'!M2:M273,"MMA")</f>
        <v>24</v>
      </c>
      <c r="H18" s="35">
        <f t="shared" si="3"/>
        <v>0.22641509433962265</v>
      </c>
      <c r="I18" s="35">
        <f t="shared" si="4"/>
        <v>0.65094339622641506</v>
      </c>
    </row>
    <row r="19" spans="1:10">
      <c r="A19" s="1" t="s">
        <v>1765</v>
      </c>
      <c r="B19" s="1">
        <f>COUNTIF('- National Assembly'!W2:W273,"&gt;0")</f>
        <v>120</v>
      </c>
      <c r="C19" s="35">
        <f>B19/B25</f>
        <v>5.4744525547445258E-2</v>
      </c>
      <c r="D19" s="35">
        <f t="shared" si="1"/>
        <v>0.15833333333333333</v>
      </c>
      <c r="E19" s="1">
        <f>COUNTIF('- National Assembly'!K2:K273,"MQM")</f>
        <v>3</v>
      </c>
      <c r="F19" s="35">
        <f t="shared" si="2"/>
        <v>2.5000000000000001E-2</v>
      </c>
      <c r="G19" s="1">
        <f>COUNTIF('- National Assembly'!M2:M273,"MQM")</f>
        <v>5</v>
      </c>
      <c r="H19" s="35">
        <f>G19/B19</f>
        <v>4.1666666666666664E-2</v>
      </c>
      <c r="I19" s="35">
        <f t="shared" si="4"/>
        <v>0.77500000000000002</v>
      </c>
    </row>
    <row r="20" spans="1:10">
      <c r="A20" s="1" t="s">
        <v>7480</v>
      </c>
      <c r="B20" s="1">
        <f>COUNTIF('- National Assembly'!Z2:Z273,"&gt;0")</f>
        <v>202</v>
      </c>
      <c r="C20" s="35">
        <f>B20/B25</f>
        <v>9.2153284671532845E-2</v>
      </c>
      <c r="D20" s="35">
        <f t="shared" si="1"/>
        <v>0.20792079207920791</v>
      </c>
      <c r="E20" s="1">
        <f>COUNTIF('- National Assembly'!K2:K273,"PML")</f>
        <v>97</v>
      </c>
      <c r="F20" s="35">
        <f t="shared" si="2"/>
        <v>0.48019801980198018</v>
      </c>
      <c r="G20" s="1">
        <f>COUNTIF('- National Assembly'!M2:M273,"PML")</f>
        <v>47</v>
      </c>
      <c r="H20" s="35">
        <f t="shared" si="3"/>
        <v>0.23267326732673269</v>
      </c>
      <c r="I20" s="35">
        <f t="shared" si="4"/>
        <v>7.9207920792079209E-2</v>
      </c>
    </row>
    <row r="21" spans="1:10">
      <c r="A21" s="1" t="s">
        <v>1194</v>
      </c>
      <c r="B21" s="1">
        <f>COUNTIF('- National Assembly'!AC2:AC273,"&gt;0")</f>
        <v>207</v>
      </c>
      <c r="C21" s="35">
        <f>B21/B25</f>
        <v>9.4434306569343068E-2</v>
      </c>
      <c r="D21" s="35">
        <f t="shared" si="1"/>
        <v>0.32850241545893721</v>
      </c>
      <c r="E21" s="1">
        <f>COUNTIF('- National Assembly'!K2:K273,"PML-N")</f>
        <v>23</v>
      </c>
      <c r="F21" s="35">
        <f t="shared" si="2"/>
        <v>0.1111111111111111</v>
      </c>
      <c r="G21" s="1">
        <f>COUNTIF('- National Assembly'!M2:M273,"PML-N")</f>
        <v>59</v>
      </c>
      <c r="H21" s="35">
        <f t="shared" si="3"/>
        <v>0.28502415458937197</v>
      </c>
      <c r="I21" s="35">
        <f t="shared" si="4"/>
        <v>0.27536231884057971</v>
      </c>
    </row>
    <row r="22" spans="1:10">
      <c r="A22" s="1" t="s">
        <v>1003</v>
      </c>
      <c r="B22" s="1">
        <f>COUNTIF('- National Assembly'!AF2:AF273,"&gt;0")</f>
        <v>246</v>
      </c>
      <c r="C22" s="35">
        <f>B22/B25</f>
        <v>0.11222627737226278</v>
      </c>
      <c r="D22" s="35">
        <f t="shared" si="1"/>
        <v>0.36178861788617889</v>
      </c>
      <c r="E22" s="1">
        <f>COUNTIF('- National Assembly'!K2:K273,"PPPP")</f>
        <v>78</v>
      </c>
      <c r="F22" s="35">
        <f t="shared" si="2"/>
        <v>0.31707317073170732</v>
      </c>
      <c r="G22" s="1">
        <f>COUNTIF('- National Assembly'!M2:M273,"PPPP")</f>
        <v>58</v>
      </c>
      <c r="H22" s="35">
        <f t="shared" si="3"/>
        <v>0.23577235772357724</v>
      </c>
      <c r="I22" s="35">
        <f t="shared" si="4"/>
        <v>8.5365853658536592E-2</v>
      </c>
    </row>
    <row r="23" spans="1:10">
      <c r="A23" s="1" t="s">
        <v>511</v>
      </c>
      <c r="B23" s="1">
        <f>COUNTIF('- National Assembly'!AG2:DX273,"&gt;0")</f>
        <v>116</v>
      </c>
      <c r="C23" s="35">
        <f>B23/B25</f>
        <v>5.2919708029197078E-2</v>
      </c>
      <c r="D23" s="35">
        <f t="shared" si="1"/>
        <v>7.7586206896551727E-2</v>
      </c>
      <c r="E23" s="1">
        <f>COUNTIFS('- National Assembly'!K2:K273,"&lt;&gt;IND",'- National Assembly'!K2:K273,"&lt;&gt;MMA",'- National Assembly'!K2:K273,"&lt;&gt;PPPP",'- National Assembly'!K2:K273,"&lt;&gt;PML-N", '- National Assembly'!K2:K273,"&lt;&gt;PML",'- National Assembly'!K2:K273,"&lt;&gt;ANP",'- National Assembly'!K2:K273,"&lt;&gt;MQM")</f>
        <v>17</v>
      </c>
      <c r="F23" s="35">
        <f t="shared" si="2"/>
        <v>0.14655172413793102</v>
      </c>
      <c r="G23" s="1">
        <f>COUNTIFS('- National Assembly'!M2:M273,"&lt;&gt;IND",'- National Assembly'!M2:M273,"&lt;&gt;MMA",'- National Assembly'!M2:M273,"&lt;&gt;PPPP",'- National Assembly'!M2:M273,"&lt;&gt;PML-N", '- National Assembly'!M2:M273,"&lt;&gt;PML",'- National Assembly'!M2:M273,"&lt;&gt;ANP",'- National Assembly'!M2:M273,"&lt;&gt;MQM")</f>
        <v>18</v>
      </c>
      <c r="H23" s="35">
        <f t="shared" si="3"/>
        <v>0.15517241379310345</v>
      </c>
      <c r="I23" s="35">
        <f t="shared" si="4"/>
        <v>0.62068965517241381</v>
      </c>
    </row>
    <row r="24" spans="1:10">
      <c r="A24" s="1" t="s">
        <v>510</v>
      </c>
      <c r="B24" s="1">
        <f>COUNTIF('- National Assembly'!DY2:JF273,"&gt;0")</f>
        <v>1155</v>
      </c>
      <c r="C24" s="35">
        <f>B24/B25</f>
        <v>0.52691605839416056</v>
      </c>
      <c r="D24" s="35">
        <f t="shared" si="1"/>
        <v>2.5108225108225107E-2</v>
      </c>
      <c r="E24" s="1">
        <f>COUNTIF('- National Assembly'!K2:K273,"IND")</f>
        <v>37</v>
      </c>
      <c r="F24" s="35">
        <f t="shared" si="2"/>
        <v>3.2034632034632034E-2</v>
      </c>
      <c r="G24" s="1">
        <f>COUNTIF('- National Assembly'!M2:M273,"IND")</f>
        <v>59</v>
      </c>
      <c r="H24" s="35">
        <f t="shared" si="3"/>
        <v>5.1082251082251083E-2</v>
      </c>
      <c r="I24" s="35">
        <f t="shared" si="4"/>
        <v>0.89177489177489178</v>
      </c>
    </row>
    <row r="25" spans="1:10">
      <c r="A25" s="37" t="s">
        <v>509</v>
      </c>
      <c r="B25" s="41">
        <f>SUM(B17:B24)</f>
        <v>2192</v>
      </c>
      <c r="C25" s="43">
        <f>SUM(C17:C24)</f>
        <v>1</v>
      </c>
      <c r="D25" s="43">
        <f t="shared" si="1"/>
        <v>0.12408759124087591</v>
      </c>
      <c r="E25" s="41">
        <f>SUM(E17:E24)</f>
        <v>272</v>
      </c>
      <c r="F25" s="43">
        <f t="shared" si="2"/>
        <v>0.12408759124087591</v>
      </c>
      <c r="G25" s="41">
        <f>SUM(G17:G24)</f>
        <v>272</v>
      </c>
      <c r="H25" s="43">
        <f t="shared" si="3"/>
        <v>0.12408759124087591</v>
      </c>
      <c r="I25" s="43">
        <f t="shared" si="4"/>
        <v>0.62773722627737227</v>
      </c>
    </row>
    <row r="27" spans="1:10">
      <c r="A27" s="73" t="s">
        <v>9</v>
      </c>
      <c r="B27" s="73"/>
      <c r="C27" s="73"/>
      <c r="D27" s="73"/>
      <c r="E27" s="73"/>
      <c r="F27" s="73"/>
      <c r="G27" s="73"/>
      <c r="H27" s="73"/>
      <c r="I27" s="73"/>
      <c r="J27" s="39"/>
    </row>
    <row r="28" spans="1:10">
      <c r="A28" s="44" t="s">
        <v>513</v>
      </c>
      <c r="B28" s="38"/>
      <c r="C28" s="44"/>
      <c r="D28" s="44"/>
      <c r="E28" s="44"/>
      <c r="F28" s="44"/>
      <c r="G28" s="44"/>
      <c r="H28" s="44"/>
      <c r="I28" s="38"/>
    </row>
    <row r="29" spans="1:10">
      <c r="A29" s="37" t="s">
        <v>619</v>
      </c>
      <c r="B29" s="37" t="s">
        <v>518</v>
      </c>
      <c r="C29" s="37" t="s">
        <v>519</v>
      </c>
      <c r="D29" s="37" t="s">
        <v>514</v>
      </c>
      <c r="E29" s="36" t="s">
        <v>517</v>
      </c>
      <c r="F29" s="37" t="s">
        <v>515</v>
      </c>
      <c r="G29" s="37" t="s">
        <v>516</v>
      </c>
      <c r="H29" s="37" t="s">
        <v>6</v>
      </c>
      <c r="I29" s="37" t="s">
        <v>516</v>
      </c>
    </row>
    <row r="30" spans="1:10">
      <c r="A30" s="1" t="s">
        <v>1002</v>
      </c>
      <c r="B30" s="1">
        <f>SUM('- Balochistan'!P2:P52)</f>
        <v>64231</v>
      </c>
      <c r="C30" s="35">
        <f>B30/B38</f>
        <v>4.8103848173048337E-2</v>
      </c>
      <c r="D30" s="1">
        <f>COUNTIF('- Balochistan'!H2:H52,"ANP")</f>
        <v>2</v>
      </c>
      <c r="E30" s="45">
        <f>D30/D38</f>
        <v>3.9215686274509803E-2</v>
      </c>
      <c r="F30" s="31">
        <f>COUNTIFS('- Balochistan'!H2:H52,"=ANP",'- Balochistan'!G2:G52,"&lt;.05")</f>
        <v>1</v>
      </c>
      <c r="G30" s="35">
        <f>F30/D30</f>
        <v>0.5</v>
      </c>
      <c r="H30" s="31">
        <f>COUNTIFS('- Balochistan'!H2:H52,"=ANP",'- Balochistan'!G2:G52,"&gt;.15")</f>
        <v>1</v>
      </c>
      <c r="I30" s="35">
        <f>H30/D30</f>
        <v>0.5</v>
      </c>
    </row>
    <row r="31" spans="1:10">
      <c r="A31" s="1" t="s">
        <v>7479</v>
      </c>
      <c r="B31" s="1">
        <f>SUM('- Balochistan'!V2:V52)</f>
        <v>203526</v>
      </c>
      <c r="C31" s="35">
        <f>B31/B38</f>
        <v>0.15242458942360909</v>
      </c>
      <c r="D31" s="1">
        <f>COUNTIF('- Balochistan'!H2:H52,"MMA")</f>
        <v>8</v>
      </c>
      <c r="E31" s="45">
        <f>D31/D38</f>
        <v>0.15686274509803921</v>
      </c>
      <c r="F31" s="31">
        <f>COUNTIFS('- Balochistan'!H2:H52,"=MMA",'- Balochistan'!G2:G52,"&lt;.05")</f>
        <v>2</v>
      </c>
      <c r="G31" s="35">
        <f>F31/D31</f>
        <v>0.25</v>
      </c>
      <c r="H31" s="31">
        <f>COUNTIFS('- Balochistan'!H2:H52,"=MMA",'- Balochistan'!G2:G52,"&gt;.15")</f>
        <v>3</v>
      </c>
      <c r="I31" s="35">
        <f>H31/D31</f>
        <v>0.375</v>
      </c>
    </row>
    <row r="32" spans="1:10">
      <c r="A32" s="1" t="s">
        <v>1765</v>
      </c>
      <c r="B32" s="1">
        <f>SUM('- Balochistan'!Y2:Y52)</f>
        <v>5149</v>
      </c>
      <c r="C32" s="35">
        <f>B32/B38</f>
        <v>3.8561864869459585E-3</v>
      </c>
      <c r="D32" s="1">
        <f>COUNTIF('- Balochistan'!H2:H52,"MQM")</f>
        <v>0</v>
      </c>
      <c r="E32" s="45">
        <f>D32/D38</f>
        <v>0</v>
      </c>
      <c r="F32" s="31">
        <f>COUNTIFS('- Balochistan'!H2:H52,"=MQM",'- Balochistan'!G2:G52,"&lt;.05")</f>
        <v>0</v>
      </c>
      <c r="G32" s="35">
        <v>0</v>
      </c>
      <c r="H32" s="31">
        <f>COUNTIFS('- Balochistan'!H2:H52,"=MQM",'- Balochistan'!G2:G52,"&gt;.15")</f>
        <v>0</v>
      </c>
      <c r="I32" s="35">
        <v>0</v>
      </c>
    </row>
    <row r="33" spans="1:9">
      <c r="A33" s="1" t="s">
        <v>7480</v>
      </c>
      <c r="B33" s="1">
        <f>SUM('- Balochistan'!AB2:AB52)</f>
        <v>449950</v>
      </c>
      <c r="C33" s="35">
        <f>B33/B38</f>
        <v>0.33697632740363842</v>
      </c>
      <c r="D33" s="1">
        <f>COUNTIF('- Balochistan'!H2:H52,"PML")</f>
        <v>17</v>
      </c>
      <c r="E33" s="45">
        <f>D33/D38</f>
        <v>0.33333333333333331</v>
      </c>
      <c r="F33" s="31">
        <f>COUNTIFS('- Balochistan'!H2:H52,"=PML",'- Balochistan'!G2:G52,"&lt;.05")</f>
        <v>2</v>
      </c>
      <c r="G33" s="35">
        <f>F33/D33</f>
        <v>0.11764705882352941</v>
      </c>
      <c r="H33" s="31">
        <f>COUNTIFS('- Balochistan'!H2:H52,"=PML",'- Balochistan'!G2:G52,"&gt;.15")</f>
        <v>11</v>
      </c>
      <c r="I33" s="35">
        <f>H33/D33</f>
        <v>0.6470588235294118</v>
      </c>
    </row>
    <row r="34" spans="1:9">
      <c r="A34" s="1" t="s">
        <v>1194</v>
      </c>
      <c r="B34" s="1">
        <f>SUM('- Balochistan'!S2:S52)</f>
        <v>15208</v>
      </c>
      <c r="C34" s="35">
        <f>B34/B38</f>
        <v>1.1389567701199095E-2</v>
      </c>
      <c r="D34" s="1">
        <f>COUNTIF('- Balochistan'!H2:H52,"PML-N")</f>
        <v>0</v>
      </c>
      <c r="E34" s="45">
        <f>D34/D38</f>
        <v>0</v>
      </c>
      <c r="F34" s="31">
        <f>COUNTIFS('- Balochistan'!H2:H52,"=PML-N",'- Balochistan'!G2:G52,"&lt;.05")</f>
        <v>0</v>
      </c>
      <c r="G34" s="35">
        <v>0</v>
      </c>
      <c r="H34" s="31">
        <f>COUNTIFS('- Balochistan'!H2:H52,"=PML-N",'- Balochistan'!G2:G52,"&gt;.15")</f>
        <v>0</v>
      </c>
      <c r="I34" s="35">
        <v>0</v>
      </c>
    </row>
    <row r="35" spans="1:9">
      <c r="A35" s="1" t="s">
        <v>1003</v>
      </c>
      <c r="B35" s="1">
        <f>SUM('- Balochistan'!AE2:AE52)</f>
        <v>165959</v>
      </c>
      <c r="C35" s="35">
        <f>B35/B38</f>
        <v>0.124289930702479</v>
      </c>
      <c r="D35" s="1">
        <f>COUNTIF('- Balochistan'!H2:H52,"PPPP")</f>
        <v>7</v>
      </c>
      <c r="E35" s="45">
        <f>D35/D38</f>
        <v>0.13725490196078433</v>
      </c>
      <c r="F35" s="31">
        <f>COUNTIFS('- Balochistan'!H2:H52,"=PPPP",'- Balochistan'!G2:G52,"&lt;.05")</f>
        <v>3</v>
      </c>
      <c r="G35" s="35">
        <f>F35/D35</f>
        <v>0.42857142857142855</v>
      </c>
      <c r="H35" s="31">
        <f>COUNTIFS('- Balochistan'!H2:H52,"=PPPP",'- Balochistan'!G2:G52,"&gt;.15")</f>
        <v>1</v>
      </c>
      <c r="I35" s="35">
        <f>H35/D35</f>
        <v>0.14285714285714285</v>
      </c>
    </row>
    <row r="36" spans="1:9">
      <c r="A36" s="1" t="s">
        <v>511</v>
      </c>
      <c r="B36" s="1">
        <f>SUM('- Balochistan'!AI2:BU52)</f>
        <v>86103</v>
      </c>
      <c r="C36" s="35">
        <f>B36/B38</f>
        <v>6.4484215398234193E-2</v>
      </c>
      <c r="D36" s="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Balochistan'!H2:H52,"&lt;&gt;MQM")</f>
        <v>5</v>
      </c>
      <c r="E36" s="45">
        <f>D36/D38</f>
        <v>9.8039215686274508E-2</v>
      </c>
      <c r="F36" s="3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Balochistan'!H2:H52,"&lt;&gt;MQM",'- Balochistan'!G2:G52,"&lt;.05")</f>
        <v>1</v>
      </c>
      <c r="G36" s="35">
        <f>F36/D36</f>
        <v>0.2</v>
      </c>
      <c r="H36" s="3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Balochistan'!H2:H52,"&lt;&gt;MQM",'- Balochistan'!G2:G52,"&gt;.15")</f>
        <v>3</v>
      </c>
      <c r="I36" s="35">
        <f>H36/D36</f>
        <v>0.6</v>
      </c>
    </row>
    <row r="37" spans="1:9">
      <c r="A37" s="1" t="s">
        <v>510</v>
      </c>
      <c r="B37" s="1">
        <f>SUM('- Balochistan'!BV2:EL52)</f>
        <v>345131</v>
      </c>
      <c r="C37" s="35">
        <f>B37/B38</f>
        <v>0.25847533471084594</v>
      </c>
      <c r="D37" s="1">
        <f>COUNTIF('- Balochistan'!H2:H52,"IND")</f>
        <v>12</v>
      </c>
      <c r="E37" s="45">
        <f>D37/D38</f>
        <v>0.23529411764705882</v>
      </c>
      <c r="F37" s="31">
        <f>COUNTIFS('- Balochistan'!H2:H52,"=IND",'- Balochistan'!G2:G52,"&lt;.05")</f>
        <v>2</v>
      </c>
      <c r="G37" s="35">
        <f>F37/D37</f>
        <v>0.16666666666666666</v>
      </c>
      <c r="H37" s="31">
        <f>COUNTIFS('- Balochistan'!H2:H52,"=IND",'- Balochistan'!G2:G52,"&gt;.15")</f>
        <v>4</v>
      </c>
      <c r="I37" s="35">
        <f>H37/D37</f>
        <v>0.33333333333333331</v>
      </c>
    </row>
    <row r="38" spans="1:9">
      <c r="A38" s="37" t="s">
        <v>509</v>
      </c>
      <c r="B38" s="41">
        <f>SUM(B30:B37)</f>
        <v>1335257</v>
      </c>
      <c r="C38" s="43">
        <f>B38/B38</f>
        <v>1</v>
      </c>
      <c r="D38" s="41">
        <f>SUM(D30:D37)</f>
        <v>51</v>
      </c>
      <c r="E38" s="46">
        <f>D38/D38</f>
        <v>1</v>
      </c>
      <c r="F38" s="42">
        <f>SUM(F30:F37)</f>
        <v>11</v>
      </c>
      <c r="G38" s="43">
        <f>F38/D38</f>
        <v>0.21568627450980393</v>
      </c>
      <c r="H38" s="42">
        <f>SUM(H30:H37)</f>
        <v>23</v>
      </c>
      <c r="I38" s="43">
        <f>H38/D38</f>
        <v>0.45098039215686275</v>
      </c>
    </row>
    <row r="39" spans="1:9">
      <c r="A39" s="27"/>
      <c r="B39" s="1"/>
      <c r="C39" s="1"/>
      <c r="D39" s="1"/>
      <c r="E39" s="1"/>
      <c r="F39" s="1"/>
      <c r="G39" s="1"/>
      <c r="H39" s="1"/>
    </row>
    <row r="40" spans="1:9">
      <c r="A40" s="44" t="s">
        <v>512</v>
      </c>
      <c r="B40" s="38"/>
      <c r="C40" s="44"/>
      <c r="D40" s="44"/>
      <c r="E40" s="44"/>
      <c r="F40" s="40"/>
      <c r="G40" s="40"/>
      <c r="H40" s="40"/>
      <c r="I40" s="38"/>
    </row>
    <row r="41" spans="1:9">
      <c r="A41" s="37" t="s">
        <v>619</v>
      </c>
      <c r="B41" s="37" t="s">
        <v>526</v>
      </c>
      <c r="C41" s="37" t="s">
        <v>527</v>
      </c>
      <c r="D41" s="37" t="s">
        <v>520</v>
      </c>
      <c r="E41" s="37" t="s">
        <v>521</v>
      </c>
      <c r="F41" s="37" t="s">
        <v>522</v>
      </c>
      <c r="G41" s="37" t="s">
        <v>523</v>
      </c>
      <c r="H41" s="37" t="s">
        <v>524</v>
      </c>
      <c r="I41" s="37" t="s">
        <v>525</v>
      </c>
    </row>
    <row r="42" spans="1:9">
      <c r="A42" s="1" t="s">
        <v>1002</v>
      </c>
      <c r="B42" s="1">
        <f>COUNTIF('- Balochistan'!P2:P52,"&gt;0")</f>
        <v>19</v>
      </c>
      <c r="C42" s="35">
        <f>B42/B50</f>
        <v>3.5781544256120526E-2</v>
      </c>
      <c r="D42" s="35">
        <f t="shared" ref="D42:D50" si="5">D30/B42</f>
        <v>0.10526315789473684</v>
      </c>
      <c r="E42" s="1">
        <f>COUNTIF('- Balochistan'!J2:J52,"ANP")</f>
        <v>3</v>
      </c>
      <c r="F42" s="35">
        <f t="shared" ref="F42:F50" si="6">E42/B42</f>
        <v>0.15789473684210525</v>
      </c>
      <c r="G42" s="1">
        <f>COUNTIF('- Balochistan'!L2:L52,"ANP")</f>
        <v>1</v>
      </c>
      <c r="H42" s="35">
        <f t="shared" ref="H42:H50" si="7">G42/B42</f>
        <v>5.2631578947368418E-2</v>
      </c>
      <c r="I42" s="35">
        <f t="shared" ref="I42:I50" si="8">(B42-(D30+E42+G42))/B42</f>
        <v>0.68421052631578949</v>
      </c>
    </row>
    <row r="43" spans="1:9">
      <c r="A43" s="1" t="s">
        <v>7479</v>
      </c>
      <c r="B43" s="1">
        <f>COUNTIF('- Balochistan'!V2:V52,"&gt;0")</f>
        <v>45</v>
      </c>
      <c r="C43" s="35">
        <f>B43/B50</f>
        <v>8.4745762711864403E-2</v>
      </c>
      <c r="D43" s="35">
        <f t="shared" si="5"/>
        <v>0.17777777777777778</v>
      </c>
      <c r="E43" s="1">
        <f>COUNTIF('- Balochistan'!J2:J52,"MMA")</f>
        <v>6</v>
      </c>
      <c r="F43" s="35">
        <f t="shared" si="6"/>
        <v>0.13333333333333333</v>
      </c>
      <c r="G43" s="1">
        <f>COUNTIF('- Balochistan'!L2:L52,"MMA")</f>
        <v>10</v>
      </c>
      <c r="H43" s="35">
        <f t="shared" si="7"/>
        <v>0.22222222222222221</v>
      </c>
      <c r="I43" s="35">
        <f t="shared" si="8"/>
        <v>0.46666666666666667</v>
      </c>
    </row>
    <row r="44" spans="1:9">
      <c r="A44" s="1" t="s">
        <v>1765</v>
      </c>
      <c r="B44" s="1">
        <f>COUNTIF('- Balochistan'!Y2:Y52,"&gt;0")</f>
        <v>15</v>
      </c>
      <c r="C44" s="35">
        <f>B44/B50</f>
        <v>2.8248587570621469E-2</v>
      </c>
      <c r="D44" s="35">
        <f t="shared" si="5"/>
        <v>0</v>
      </c>
      <c r="E44" s="1">
        <f>COUNTIF('- Balochistan'!J2:J52,"MQM")</f>
        <v>0</v>
      </c>
      <c r="F44" s="35">
        <f t="shared" si="6"/>
        <v>0</v>
      </c>
      <c r="G44" s="1">
        <f>COUNTIF('- Balochistan'!L2:L52,"MQM")</f>
        <v>2</v>
      </c>
      <c r="H44" s="35">
        <f t="shared" si="7"/>
        <v>0.13333333333333333</v>
      </c>
      <c r="I44" s="35">
        <f t="shared" si="8"/>
        <v>0.8666666666666667</v>
      </c>
    </row>
    <row r="45" spans="1:9">
      <c r="A45" s="1" t="s">
        <v>7480</v>
      </c>
      <c r="B45" s="1">
        <f>COUNTIF('- Balochistan'!AB2:AB52,"&gt;0")</f>
        <v>45</v>
      </c>
      <c r="C45" s="35">
        <f>B45/B50</f>
        <v>8.4745762711864403E-2</v>
      </c>
      <c r="D45" s="35">
        <f t="shared" si="5"/>
        <v>0.37777777777777777</v>
      </c>
      <c r="E45" s="1">
        <f>COUNTIF('- Balochistan'!J2:J52,"PML")</f>
        <v>14</v>
      </c>
      <c r="F45" s="35">
        <f t="shared" si="6"/>
        <v>0.31111111111111112</v>
      </c>
      <c r="G45" s="1">
        <f>COUNTIF('- Balochistan'!L2:L52,"PML")</f>
        <v>4</v>
      </c>
      <c r="H45" s="35">
        <f t="shared" si="7"/>
        <v>8.8888888888888892E-2</v>
      </c>
      <c r="I45" s="35">
        <f t="shared" si="8"/>
        <v>0.22222222222222221</v>
      </c>
    </row>
    <row r="46" spans="1:9">
      <c r="A46" s="1" t="s">
        <v>1194</v>
      </c>
      <c r="B46" s="1">
        <f>COUNTIF('- Balochistan'!S2:S52,"&gt;0")</f>
        <v>19</v>
      </c>
      <c r="C46" s="35">
        <f>B46/B50</f>
        <v>3.5781544256120526E-2</v>
      </c>
      <c r="D46" s="35">
        <f t="shared" si="5"/>
        <v>0</v>
      </c>
      <c r="E46" s="1">
        <f>COUNTIF('- Balochistan'!J2:J52,"PML-N")</f>
        <v>0</v>
      </c>
      <c r="F46" s="35">
        <f t="shared" si="6"/>
        <v>0</v>
      </c>
      <c r="G46" s="1">
        <f>COUNTIF('- Balochistan'!L2:L52,"PML-N")</f>
        <v>5</v>
      </c>
      <c r="H46" s="35">
        <f t="shared" si="7"/>
        <v>0.26315789473684209</v>
      </c>
      <c r="I46" s="35">
        <f t="shared" si="8"/>
        <v>0.73684210526315785</v>
      </c>
    </row>
    <row r="47" spans="1:9">
      <c r="A47" s="1" t="s">
        <v>1003</v>
      </c>
      <c r="B47" s="1">
        <f>COUNTIF('- Balochistan'!AE2:AE52,"&gt;0")</f>
        <v>41</v>
      </c>
      <c r="C47" s="35">
        <f>B47/B50</f>
        <v>7.7212806026365349E-2</v>
      </c>
      <c r="D47" s="35">
        <f t="shared" si="5"/>
        <v>0.17073170731707318</v>
      </c>
      <c r="E47" s="1">
        <f>COUNTIF('- Balochistan'!J2:J52,"PPPP")</f>
        <v>9</v>
      </c>
      <c r="F47" s="35">
        <f t="shared" si="6"/>
        <v>0.21951219512195122</v>
      </c>
      <c r="G47" s="1">
        <f>COUNTIF('- Balochistan'!L2:L52,"PPPP")</f>
        <v>10</v>
      </c>
      <c r="H47" s="35">
        <f t="shared" si="7"/>
        <v>0.24390243902439024</v>
      </c>
      <c r="I47" s="35">
        <f t="shared" si="8"/>
        <v>0.36585365853658536</v>
      </c>
    </row>
    <row r="48" spans="1:9">
      <c r="A48" s="1" t="s">
        <v>511</v>
      </c>
      <c r="B48" s="1">
        <f>COUNTIF('- Balochistan'!AI2:BU52,"&gt;0")</f>
        <v>30</v>
      </c>
      <c r="C48" s="35">
        <f>B48/B50</f>
        <v>5.6497175141242938E-2</v>
      </c>
      <c r="D48" s="35">
        <f t="shared" si="5"/>
        <v>0.16666666666666666</v>
      </c>
      <c r="E48" s="1">
        <f>COUNTIFS('- Balochistan'!J2:J52,"&lt;&gt;IND",'- Balochistan'!J2:J52,"&lt;&gt;MMA",'- Balochistan'!J2:J52,"&lt;&gt;PPPP",'- Balochistan'!J2:J52,"&lt;&gt;PML-N", '- Balochistan'!J2:J52,"&lt;&gt;PML",'- Balochistan'!J2:J52,"&lt;&gt;ANP",'- Balochistan'!J2:J52,"&lt;&gt;MQM")</f>
        <v>3</v>
      </c>
      <c r="F48" s="35">
        <f t="shared" si="6"/>
        <v>0.1</v>
      </c>
      <c r="G48" s="1">
        <f>COUNTIFS('- Balochistan'!L2:L52,"&lt;&gt;IND",'- Balochistan'!L2:L52,"&lt;&gt;MMA",'- Balochistan'!L2:L52,"&lt;&gt;PPPP",'- Balochistan'!L2:L52,"&lt;&gt;PML-N", '- Balochistan'!L2:L52,"&lt;&gt;PML",'- Balochistan'!L2:L52,"&lt;&gt;ANP",'- Balochistan'!L2:L52,"&lt;&gt;MQM")</f>
        <v>5</v>
      </c>
      <c r="H48" s="35">
        <f t="shared" si="7"/>
        <v>0.16666666666666666</v>
      </c>
      <c r="I48" s="35">
        <f t="shared" si="8"/>
        <v>0.56666666666666665</v>
      </c>
    </row>
    <row r="49" spans="1:9">
      <c r="A49" s="1" t="s">
        <v>510</v>
      </c>
      <c r="B49" s="1">
        <f>COUNTIF('- Balochistan'!BV2:EL52,"&gt;0")</f>
        <v>317</v>
      </c>
      <c r="C49" s="35">
        <f>B49/B50</f>
        <v>0.59698681732580039</v>
      </c>
      <c r="D49" s="35">
        <f t="shared" si="5"/>
        <v>3.7854889589905363E-2</v>
      </c>
      <c r="E49" s="1">
        <f>COUNTIF('- Balochistan'!J2:J52,"IND")</f>
        <v>16</v>
      </c>
      <c r="F49" s="35">
        <f t="shared" si="6"/>
        <v>5.0473186119873815E-2</v>
      </c>
      <c r="G49" s="1">
        <f>COUNTIF('- Balochistan'!L2:L52,"IND")</f>
        <v>14</v>
      </c>
      <c r="H49" s="35">
        <f t="shared" si="7"/>
        <v>4.4164037854889593E-2</v>
      </c>
      <c r="I49" s="35">
        <f t="shared" si="8"/>
        <v>0.86750788643533128</v>
      </c>
    </row>
    <row r="50" spans="1:9">
      <c r="A50" s="37" t="s">
        <v>509</v>
      </c>
      <c r="B50" s="41">
        <f>SUM(B42:B49)</f>
        <v>531</v>
      </c>
      <c r="C50" s="43">
        <f>SUM(C42:C49)</f>
        <v>1</v>
      </c>
      <c r="D50" s="43">
        <f t="shared" si="5"/>
        <v>9.6045197740112997E-2</v>
      </c>
      <c r="E50" s="41">
        <f>SUM(E42:E49)</f>
        <v>51</v>
      </c>
      <c r="F50" s="43">
        <f t="shared" si="6"/>
        <v>9.6045197740112997E-2</v>
      </c>
      <c r="G50" s="41">
        <f>SUM(G42:G49)</f>
        <v>51</v>
      </c>
      <c r="H50" s="43">
        <f t="shared" si="7"/>
        <v>9.6045197740112997E-2</v>
      </c>
      <c r="I50" s="43">
        <f t="shared" si="8"/>
        <v>0.71186440677966101</v>
      </c>
    </row>
    <row r="52" spans="1:9">
      <c r="A52" s="73" t="s">
        <v>10</v>
      </c>
      <c r="B52" s="73"/>
      <c r="C52" s="73"/>
      <c r="D52" s="73"/>
      <c r="E52" s="73"/>
      <c r="F52" s="73"/>
      <c r="G52" s="73"/>
      <c r="H52" s="73"/>
      <c r="I52" s="73"/>
    </row>
    <row r="53" spans="1:9">
      <c r="A53" s="44" t="s">
        <v>513</v>
      </c>
      <c r="B53" s="38"/>
      <c r="C53" s="44"/>
      <c r="D53" s="44"/>
      <c r="E53" s="44"/>
      <c r="F53" s="44"/>
      <c r="G53" s="44"/>
      <c r="H53" s="44"/>
      <c r="I53" s="38"/>
    </row>
    <row r="54" spans="1:9">
      <c r="A54" s="37" t="s">
        <v>619</v>
      </c>
      <c r="B54" s="37" t="s">
        <v>518</v>
      </c>
      <c r="C54" s="37" t="s">
        <v>519</v>
      </c>
      <c r="D54" s="37" t="s">
        <v>514</v>
      </c>
      <c r="E54" s="36" t="s">
        <v>517</v>
      </c>
      <c r="F54" s="37" t="s">
        <v>515</v>
      </c>
      <c r="G54" s="37" t="s">
        <v>516</v>
      </c>
      <c r="H54" s="37" t="s">
        <v>6</v>
      </c>
      <c r="I54" s="37" t="s">
        <v>516</v>
      </c>
    </row>
    <row r="55" spans="1:9">
      <c r="A55" s="1" t="s">
        <v>1002</v>
      </c>
      <c r="B55" s="1">
        <f>SUM('- NWFP'!P2:P100)</f>
        <v>578405</v>
      </c>
      <c r="C55" s="35">
        <f>B55/B63</f>
        <v>0.17063554109348586</v>
      </c>
      <c r="D55" s="1">
        <f>COUNTIF('- NWFP'!H2:H100,"ANP")</f>
        <v>31</v>
      </c>
      <c r="E55" s="45">
        <f>D55/D63</f>
        <v>0.31313131313131315</v>
      </c>
      <c r="F55" s="31">
        <f>COUNTIFS('- NWFP'!H2:H100,"=ANP",'- NWFP'!G2:G100,"&lt;.05")</f>
        <v>11</v>
      </c>
      <c r="G55" s="35">
        <f>F55/D55</f>
        <v>0.35483870967741937</v>
      </c>
      <c r="H55" s="31">
        <f>COUNTIFS('- NWFP'!H2:H100,"=ANP",'- NWFP'!G2:G100,"&gt;.15")</f>
        <v>4</v>
      </c>
      <c r="I55" s="35">
        <f>H55/D55</f>
        <v>0.12903225806451613</v>
      </c>
    </row>
    <row r="56" spans="1:9">
      <c r="A56" s="1" t="s">
        <v>7479</v>
      </c>
      <c r="B56" s="1">
        <f>SUM('- NWFP'!S2:S100)</f>
        <v>496990</v>
      </c>
      <c r="C56" s="35">
        <f>B56/B63</f>
        <v>0.14661726224367277</v>
      </c>
      <c r="D56" s="1">
        <f>COUNTIF('- NWFP'!H2:H100,"MMA")</f>
        <v>10</v>
      </c>
      <c r="E56" s="45">
        <f>D56/D63</f>
        <v>0.10101010101010101</v>
      </c>
      <c r="F56" s="31">
        <f>COUNTIFS('- NWFP'!H2:H100,"=MMA",'- NWFP'!G2:G100,"&lt;.05")</f>
        <v>3</v>
      </c>
      <c r="G56" s="35">
        <f>F56/D56</f>
        <v>0.3</v>
      </c>
      <c r="H56" s="31">
        <f>COUNTIFS('- NWFP'!H2:H100,"=MMA",'- NWFP'!G2:G100,"&gt;.15")</f>
        <v>2</v>
      </c>
      <c r="I56" s="35">
        <f>H56/D56</f>
        <v>0.2</v>
      </c>
    </row>
    <row r="57" spans="1:9">
      <c r="A57" s="1" t="s">
        <v>1765</v>
      </c>
      <c r="B57" s="1">
        <f>SUM('- NWFP'!V2:V100)</f>
        <v>2927</v>
      </c>
      <c r="C57" s="35">
        <f>B57/B63</f>
        <v>8.63495697272038E-4</v>
      </c>
      <c r="D57" s="1">
        <f>COUNTIF('- NWFP'!H2:H100,"MQM")</f>
        <v>0</v>
      </c>
      <c r="E57" s="45">
        <f>D57/D63</f>
        <v>0</v>
      </c>
      <c r="F57" s="31">
        <f>COUNTIFS('- NWFP'!H2:H100,"=MQM",'- NWFP'!G2:G100,"&lt;.05")</f>
        <v>0</v>
      </c>
      <c r="G57" s="35">
        <v>0</v>
      </c>
      <c r="H57" s="31">
        <f>COUNTIFS('- NWFP'!H2:H100,"=MQM",'- NWFP'!G2:G100,"&gt;.15")</f>
        <v>0</v>
      </c>
      <c r="I57" s="35">
        <v>0</v>
      </c>
    </row>
    <row r="58" spans="1:9">
      <c r="A58" s="1" t="s">
        <v>7480</v>
      </c>
      <c r="B58" s="1">
        <f>SUM('- NWFP'!Y2:Y100)</f>
        <v>435932</v>
      </c>
      <c r="C58" s="35">
        <f>B58/B63</f>
        <v>0.1286045118903977</v>
      </c>
      <c r="D58" s="1">
        <f>COUNTIF('- NWFP'!H2:H100,"PML")</f>
        <v>5</v>
      </c>
      <c r="E58" s="45">
        <f>D58/D63</f>
        <v>5.0505050505050504E-2</v>
      </c>
      <c r="F58" s="31">
        <f>COUNTIFS('- NWFP'!H2:H100,"=PML",'- NWFP'!G2:G100,"&lt;.05")</f>
        <v>1</v>
      </c>
      <c r="G58" s="35">
        <f t="shared" ref="G58:G63" si="9">F58/D58</f>
        <v>0.2</v>
      </c>
      <c r="H58" s="31">
        <f>COUNTIFS('- NWFP'!H2:H100,"=PML",'- NWFP'!G2:G100,"&gt;.15")</f>
        <v>2</v>
      </c>
      <c r="I58" s="35">
        <f t="shared" ref="I58:I63" si="10">H58/D58</f>
        <v>0.4</v>
      </c>
    </row>
    <row r="59" spans="1:9">
      <c r="A59" s="1" t="s">
        <v>1194</v>
      </c>
      <c r="B59" s="1">
        <f>SUM('- NWFP'!AB2:AB100)</f>
        <v>276232</v>
      </c>
      <c r="C59" s="35">
        <f>B59/B63</f>
        <v>8.1491337017030957E-2</v>
      </c>
      <c r="D59" s="1">
        <f>COUNTIF('- NWFP'!H2:H100,"PML-N")</f>
        <v>5</v>
      </c>
      <c r="E59" s="45">
        <f>D59/D63</f>
        <v>5.0505050505050504E-2</v>
      </c>
      <c r="F59" s="31">
        <f>COUNTIFS('- NWFP'!H2:H100,"=PML-N",'- NWFP'!G2:G100,"&lt;.05")</f>
        <v>2</v>
      </c>
      <c r="G59" s="35">
        <f t="shared" si="9"/>
        <v>0.4</v>
      </c>
      <c r="H59" s="31">
        <f>COUNTIFS('- NWFP'!H2:H100,"=PML-N",'- NWFP'!G2:G100,"&gt;.15")</f>
        <v>1</v>
      </c>
      <c r="I59" s="35">
        <f t="shared" si="10"/>
        <v>0.2</v>
      </c>
    </row>
    <row r="60" spans="1:9">
      <c r="A60" s="1" t="s">
        <v>1003</v>
      </c>
      <c r="B60" s="1">
        <f>SUM('- NWFP'!AE2:AE100)</f>
        <v>563057</v>
      </c>
      <c r="C60" s="35">
        <f>B60/B63</f>
        <v>0.1661077201294506</v>
      </c>
      <c r="D60" s="1">
        <f>COUNTIF('- NWFP'!H2:H100,"PPPP")</f>
        <v>17</v>
      </c>
      <c r="E60" s="45">
        <f>D60/D63</f>
        <v>0.17171717171717171</v>
      </c>
      <c r="F60" s="31">
        <f>COUNTIFS('- NWFP'!H2:H100,"=PPPP",'- NWFP'!G2:G100,"&lt;.05")</f>
        <v>6</v>
      </c>
      <c r="G60" s="35">
        <f t="shared" si="9"/>
        <v>0.35294117647058826</v>
      </c>
      <c r="H60" s="31">
        <f>COUNTIFS('- NWFP'!H2:H100,"=PPPP",'- NWFP'!G2:G100,"&gt;.15")</f>
        <v>6</v>
      </c>
      <c r="I60" s="35">
        <f t="shared" si="10"/>
        <v>0.35294117647058826</v>
      </c>
    </row>
    <row r="61" spans="1:9">
      <c r="A61" s="1" t="s">
        <v>511</v>
      </c>
      <c r="B61" s="1">
        <f>SUM('- NWFP'!AU2:AZ100)</f>
        <v>215499</v>
      </c>
      <c r="C61" s="35">
        <f>B61/B63</f>
        <v>6.3574465072233313E-2</v>
      </c>
      <c r="D61" s="1">
        <f>COUNTIFS('- NWFP'!H2:H100,"&lt;&gt;IND",'- NWFP'!H2:H100,"&lt;&gt;MMA",'- NWFP'!H2:H100,"&lt;&gt;PPPP",'- NWFP'!H2:H100,"&lt;&gt;PML-N", '- NWFP'!H2:H100,"&lt;&gt;PML",'- NWFP'!H2:H100,"&lt;&gt;ANP",'- NWFP'!H2:H100,"&lt;&gt;MQM")</f>
        <v>9</v>
      </c>
      <c r="E61" s="45">
        <f>D61/D63</f>
        <v>9.0909090909090912E-2</v>
      </c>
      <c r="F61" s="31">
        <f>COUNTIFS('- NWFP'!H2:H100,"&lt;&gt;IND",'- NWFP'!H2:H100,"&lt;&gt;MMA",'- NWFP'!H2:H100,"&lt;&gt;PPPP",'- NWFP'!H2:H100,"&lt;&gt;PML-N", '- NWFP'!H2:H100,"&lt;&gt;PML",'- NWFP'!H2:H100,"&lt;&gt;ANP",'- NWFP'!H2:H100,"&lt;&gt;MQM",'- NWFP'!G2:G100,"&lt;.05")</f>
        <v>3</v>
      </c>
      <c r="G61" s="35">
        <f t="shared" si="9"/>
        <v>0.33333333333333331</v>
      </c>
      <c r="H61" s="31">
        <f>COUNTIFS('- NWFP'!H2:H100,"&lt;&gt;IND",'- NWFP'!H2:H100,"&lt;&gt;MMA",'- NWFP'!H2:H100,"&lt;&gt;PPPP",'- NWFP'!H2:H100,"&lt;&gt;PML-N", '- NWFP'!H2:H100,"&lt;&gt;PML",'- NWFP'!H2:H100,"&lt;&gt;ANP",'- NWFP'!H2:H100,"&lt;&gt;MQM",'- NWFP'!G2:G100,"&gt;.15")</f>
        <v>2</v>
      </c>
      <c r="I61" s="35">
        <f t="shared" si="10"/>
        <v>0.22222222222222221</v>
      </c>
    </row>
    <row r="62" spans="1:9">
      <c r="A62" s="1" t="s">
        <v>510</v>
      </c>
      <c r="B62" s="1">
        <f>SUM('- NWFP'!BA2:CW100)</f>
        <v>820668</v>
      </c>
      <c r="C62" s="35">
        <f>B62/B63</f>
        <v>0.24210566685645674</v>
      </c>
      <c r="D62" s="1">
        <f>COUNTIF('- NWFP'!H2:H100,"IND")</f>
        <v>22</v>
      </c>
      <c r="E62" s="45">
        <f>D62/D63</f>
        <v>0.22222222222222221</v>
      </c>
      <c r="F62" s="31">
        <f>COUNTIFS('- NWFP'!H2:H100,"=IND",'- NWFP'!G2:G100,"&lt;.05")</f>
        <v>6</v>
      </c>
      <c r="G62" s="35">
        <f t="shared" si="9"/>
        <v>0.27272727272727271</v>
      </c>
      <c r="H62" s="31">
        <f>COUNTIFS('- NWFP'!H2:H100,"=IND",'- NWFP'!G2:G100,"&gt;.15")</f>
        <v>4</v>
      </c>
      <c r="I62" s="35">
        <f t="shared" si="10"/>
        <v>0.18181818181818182</v>
      </c>
    </row>
    <row r="63" spans="1:9">
      <c r="A63" s="37" t="s">
        <v>509</v>
      </c>
      <c r="B63" s="41">
        <f>SUM(B55:B62)</f>
        <v>3389710</v>
      </c>
      <c r="C63" s="43">
        <f>B63/B63</f>
        <v>1</v>
      </c>
      <c r="D63" s="41">
        <f>SUM(D55:D62)</f>
        <v>99</v>
      </c>
      <c r="E63" s="46">
        <f>D63/D63</f>
        <v>1</v>
      </c>
      <c r="F63" s="42">
        <f>SUM(F55:F62)</f>
        <v>32</v>
      </c>
      <c r="G63" s="43">
        <f t="shared" si="9"/>
        <v>0.32323232323232326</v>
      </c>
      <c r="H63" s="42">
        <f>SUM(H55:H62)</f>
        <v>21</v>
      </c>
      <c r="I63" s="43">
        <f t="shared" si="10"/>
        <v>0.21212121212121213</v>
      </c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44" t="s">
        <v>512</v>
      </c>
      <c r="B65" s="38"/>
      <c r="C65" s="44"/>
      <c r="D65" s="44"/>
      <c r="E65" s="44"/>
      <c r="F65" s="40"/>
      <c r="G65" s="40"/>
      <c r="H65" s="40"/>
      <c r="I65" s="38"/>
    </row>
    <row r="66" spans="1:9">
      <c r="A66" s="37" t="s">
        <v>619</v>
      </c>
      <c r="B66" s="37" t="s">
        <v>526</v>
      </c>
      <c r="C66" s="37" t="s">
        <v>527</v>
      </c>
      <c r="D66" s="37" t="s">
        <v>520</v>
      </c>
      <c r="E66" s="37" t="s">
        <v>521</v>
      </c>
      <c r="F66" s="37" t="s">
        <v>522</v>
      </c>
      <c r="G66" s="37" t="s">
        <v>523</v>
      </c>
      <c r="H66" s="37" t="s">
        <v>524</v>
      </c>
      <c r="I66" s="37" t="s">
        <v>525</v>
      </c>
    </row>
    <row r="67" spans="1:9">
      <c r="A67" s="1" t="s">
        <v>1002</v>
      </c>
      <c r="B67" s="1">
        <f>COUNTIF('- NWFP'!P2:P100,"&gt;0")</f>
        <v>72</v>
      </c>
      <c r="C67" s="35">
        <f>B67/B75</f>
        <v>9.8360655737704916E-2</v>
      </c>
      <c r="D67" s="35">
        <f t="shared" ref="D67:D75" si="11">D55/B67</f>
        <v>0.43055555555555558</v>
      </c>
      <c r="E67" s="1">
        <f>COUNTIF('- NWFP'!J2:J100,"ANP")</f>
        <v>16</v>
      </c>
      <c r="F67" s="35">
        <f t="shared" ref="F67:F75" si="12">E67/B67</f>
        <v>0.22222222222222221</v>
      </c>
      <c r="G67" s="1">
        <f>COUNTIF('- NWFP'!L2:L100,"ANP")</f>
        <v>9</v>
      </c>
      <c r="H67" s="35">
        <f t="shared" ref="H67:H75" si="13">G67/B67</f>
        <v>0.125</v>
      </c>
      <c r="I67" s="35">
        <f t="shared" ref="I67:I75" si="14">(B67-(D55+E67+G67))/B67</f>
        <v>0.22222222222222221</v>
      </c>
    </row>
    <row r="68" spans="1:9">
      <c r="A68" s="1" t="s">
        <v>7479</v>
      </c>
      <c r="B68" s="1">
        <f>COUNTIF('- NWFP'!S2:S100,"&gt;0")</f>
        <v>82</v>
      </c>
      <c r="C68" s="35">
        <f>B68/B75</f>
        <v>0.11202185792349727</v>
      </c>
      <c r="D68" s="35">
        <f t="shared" si="11"/>
        <v>0.12195121951219512</v>
      </c>
      <c r="E68" s="1">
        <f>COUNTIF('- NWFP'!J2:J100,"MMA")</f>
        <v>18</v>
      </c>
      <c r="F68" s="35">
        <f t="shared" si="12"/>
        <v>0.21951219512195122</v>
      </c>
      <c r="G68" s="1">
        <f>COUNTIF('- NWFP'!L2:L100,"MMA")</f>
        <v>17</v>
      </c>
      <c r="H68" s="35">
        <f t="shared" si="13"/>
        <v>0.2073170731707317</v>
      </c>
      <c r="I68" s="35">
        <f t="shared" si="14"/>
        <v>0.45121951219512196</v>
      </c>
    </row>
    <row r="69" spans="1:9">
      <c r="A69" s="1" t="s">
        <v>1765</v>
      </c>
      <c r="B69" s="1">
        <f>COUNTIF('- NWFP'!V2:V100,"&gt;0")</f>
        <v>14</v>
      </c>
      <c r="C69" s="35">
        <f>B69/B75</f>
        <v>1.912568306010929E-2</v>
      </c>
      <c r="D69" s="35">
        <f t="shared" si="11"/>
        <v>0</v>
      </c>
      <c r="E69" s="1">
        <f>COUNTIF('- NWFP'!J2:J100,"MQM")</f>
        <v>0</v>
      </c>
      <c r="F69" s="35">
        <f t="shared" si="12"/>
        <v>0</v>
      </c>
      <c r="G69" s="1">
        <f>COUNTIF('- NWFP'!L2:L100,"MQM")</f>
        <v>1</v>
      </c>
      <c r="H69" s="35">
        <f t="shared" si="13"/>
        <v>7.1428571428571425E-2</v>
      </c>
      <c r="I69" s="35">
        <f t="shared" si="14"/>
        <v>0.9285714285714286</v>
      </c>
    </row>
    <row r="70" spans="1:9">
      <c r="A70" s="1" t="s">
        <v>7480</v>
      </c>
      <c r="B70" s="1">
        <f>COUNTIF('- NWFP'!Y2:Y100,"&gt;0")</f>
        <v>61</v>
      </c>
      <c r="C70" s="35">
        <f>B70/B75</f>
        <v>8.3333333333333329E-2</v>
      </c>
      <c r="D70" s="35">
        <f t="shared" si="11"/>
        <v>8.1967213114754092E-2</v>
      </c>
      <c r="E70" s="1">
        <f>COUNTIF('- NWFP'!J2:J100,"PML")</f>
        <v>18</v>
      </c>
      <c r="F70" s="35">
        <f t="shared" si="12"/>
        <v>0.29508196721311475</v>
      </c>
      <c r="G70" s="1">
        <f>COUNTIF('- NWFP'!L2:L100,"PML")</f>
        <v>14</v>
      </c>
      <c r="H70" s="35">
        <f t="shared" si="13"/>
        <v>0.22950819672131148</v>
      </c>
      <c r="I70" s="35">
        <f t="shared" si="14"/>
        <v>0.39344262295081966</v>
      </c>
    </row>
    <row r="71" spans="1:9">
      <c r="A71" s="1" t="s">
        <v>1194</v>
      </c>
      <c r="B71" s="1">
        <f>COUNTIF('- NWFP'!AB2:AB100,"&gt;0")</f>
        <v>58</v>
      </c>
      <c r="C71" s="35">
        <f>B71/B75</f>
        <v>7.9234972677595633E-2</v>
      </c>
      <c r="D71" s="35">
        <f t="shared" si="11"/>
        <v>8.6206896551724144E-2</v>
      </c>
      <c r="E71" s="1">
        <f>COUNTIF('- NWFP'!J2:J100,"PML-N")</f>
        <v>5</v>
      </c>
      <c r="F71" s="35">
        <f t="shared" si="12"/>
        <v>8.6206896551724144E-2</v>
      </c>
      <c r="G71" s="1">
        <f>COUNTIF('- NWFP'!L2:L100,"PML-N")</f>
        <v>5</v>
      </c>
      <c r="H71" s="35">
        <f t="shared" si="13"/>
        <v>8.6206896551724144E-2</v>
      </c>
      <c r="I71" s="35">
        <f t="shared" si="14"/>
        <v>0.74137931034482762</v>
      </c>
    </row>
    <row r="72" spans="1:9">
      <c r="A72" s="1" t="s">
        <v>1003</v>
      </c>
      <c r="B72" s="1">
        <f>COUNTIF('- NWFP'!AE2:AE100,"&gt;0")</f>
        <v>77</v>
      </c>
      <c r="C72" s="35">
        <f>B72/B75</f>
        <v>0.1051912568306011</v>
      </c>
      <c r="D72" s="35">
        <f t="shared" si="11"/>
        <v>0.22077922077922077</v>
      </c>
      <c r="E72" s="1">
        <f>COUNTIF('- NWFP'!J2:J100,"PPPP")</f>
        <v>16</v>
      </c>
      <c r="F72" s="35">
        <f t="shared" si="12"/>
        <v>0.20779220779220781</v>
      </c>
      <c r="G72" s="1">
        <f>COUNTIF('- NWFP'!L2:L100,"PPPP")</f>
        <v>20</v>
      </c>
      <c r="H72" s="35">
        <f t="shared" si="13"/>
        <v>0.25974025974025972</v>
      </c>
      <c r="I72" s="35">
        <f t="shared" si="14"/>
        <v>0.31168831168831168</v>
      </c>
    </row>
    <row r="73" spans="1:9">
      <c r="A73" s="1" t="s">
        <v>511</v>
      </c>
      <c r="B73" s="1">
        <f>COUNTIF('- NWFP'!AU2:AZ100,"&gt;0")</f>
        <v>44</v>
      </c>
      <c r="C73" s="35">
        <f>B73/B75</f>
        <v>6.0109289617486336E-2</v>
      </c>
      <c r="D73" s="35">
        <f t="shared" si="11"/>
        <v>0.20454545454545456</v>
      </c>
      <c r="E73" s="1">
        <f>COUNTIFS('- NWFP'!J2:J100,"&lt;&gt;IND",'- NWFP'!J2:J100,"&lt;&gt;MMA",'- NWFP'!J2:J100,"&lt;&gt;PPPP",'- NWFP'!J2:J100,"&lt;&gt;PML-N", '- NWFP'!J2:J100,"&lt;&gt;PML",'- NWFP'!J2:J100,"&lt;&gt;ANP",'- NWFP'!J2:J100,"&lt;&gt;MQM")</f>
        <v>10</v>
      </c>
      <c r="F73" s="35">
        <f t="shared" si="12"/>
        <v>0.22727272727272727</v>
      </c>
      <c r="G73" s="1">
        <f>COUNTIFS('- NWFP'!L2:L100,"&lt;&gt;IND",'- NWFP'!L2:L100,"&lt;&gt;MMA",'- NWFP'!L2:L100,"&lt;&gt;PPPP",'- NWFP'!L2:L100,"&lt;&gt;PML-N", '- NWFP'!L2:L100,"&lt;&gt;PML",'- NWFP'!L2:L100,"&lt;&gt;ANP",'- NWFP'!L2:L100,"&lt;&gt;MQM")</f>
        <v>11</v>
      </c>
      <c r="H73" s="35">
        <f t="shared" si="13"/>
        <v>0.25</v>
      </c>
      <c r="I73" s="35">
        <f t="shared" si="14"/>
        <v>0.31818181818181818</v>
      </c>
    </row>
    <row r="74" spans="1:9">
      <c r="A74" s="1" t="s">
        <v>510</v>
      </c>
      <c r="B74" s="1">
        <f>COUNTIF('- NWFP'!BA2:CW100,"&gt;0")</f>
        <v>324</v>
      </c>
      <c r="C74" s="35">
        <f>B74/B75</f>
        <v>0.44262295081967212</v>
      </c>
      <c r="D74" s="35">
        <f t="shared" si="11"/>
        <v>6.7901234567901231E-2</v>
      </c>
      <c r="E74" s="1">
        <f>COUNTIF('- NWFP'!J2:J100,"IND")</f>
        <v>16</v>
      </c>
      <c r="F74" s="35">
        <f t="shared" si="12"/>
        <v>4.9382716049382713E-2</v>
      </c>
      <c r="G74" s="1">
        <f>COUNTIF('- NWFP'!L2:L100,"IND")</f>
        <v>22</v>
      </c>
      <c r="H74" s="35">
        <f t="shared" si="13"/>
        <v>6.7901234567901231E-2</v>
      </c>
      <c r="I74" s="35">
        <f t="shared" si="14"/>
        <v>0.81481481481481477</v>
      </c>
    </row>
    <row r="75" spans="1:9">
      <c r="A75" s="37" t="s">
        <v>509</v>
      </c>
      <c r="B75" s="41">
        <f>SUM(B67:B74)</f>
        <v>732</v>
      </c>
      <c r="C75" s="43">
        <f>SUM(C67:C74)</f>
        <v>1</v>
      </c>
      <c r="D75" s="43">
        <f t="shared" si="11"/>
        <v>0.13524590163934427</v>
      </c>
      <c r="E75" s="41">
        <f>SUM(E67:E74)</f>
        <v>99</v>
      </c>
      <c r="F75" s="43">
        <f t="shared" si="12"/>
        <v>0.13524590163934427</v>
      </c>
      <c r="G75" s="41">
        <f>SUM(G67:G74)</f>
        <v>99</v>
      </c>
      <c r="H75" s="43">
        <f t="shared" si="13"/>
        <v>0.13524590163934427</v>
      </c>
      <c r="I75" s="43">
        <f t="shared" si="14"/>
        <v>0.59426229508196726</v>
      </c>
    </row>
    <row r="77" spans="1:9">
      <c r="A77" s="73" t="s">
        <v>11</v>
      </c>
      <c r="B77" s="73"/>
      <c r="C77" s="73"/>
      <c r="D77" s="73"/>
      <c r="E77" s="73"/>
      <c r="F77" s="73"/>
      <c r="G77" s="73"/>
      <c r="H77" s="73"/>
      <c r="I77" s="73"/>
    </row>
    <row r="78" spans="1:9">
      <c r="A78" s="44" t="s">
        <v>513</v>
      </c>
      <c r="B78" s="38"/>
      <c r="C78" s="44"/>
      <c r="D78" s="44"/>
      <c r="E78" s="44"/>
      <c r="F78" s="44"/>
      <c r="G78" s="44"/>
      <c r="H78" s="44"/>
      <c r="I78" s="38"/>
    </row>
    <row r="79" spans="1:9">
      <c r="A79" s="37" t="s">
        <v>619</v>
      </c>
      <c r="B79" s="37" t="s">
        <v>518</v>
      </c>
      <c r="C79" s="37" t="s">
        <v>519</v>
      </c>
      <c r="D79" s="37" t="s">
        <v>514</v>
      </c>
      <c r="E79" s="36" t="s">
        <v>517</v>
      </c>
      <c r="F79" s="37" t="s">
        <v>515</v>
      </c>
      <c r="G79" s="37" t="s">
        <v>516</v>
      </c>
      <c r="H79" s="37" t="s">
        <v>6</v>
      </c>
      <c r="I79" s="37" t="s">
        <v>516</v>
      </c>
    </row>
    <row r="80" spans="1:9">
      <c r="A80" s="1" t="s">
        <v>1002</v>
      </c>
      <c r="B80" s="1">
        <f>SUM('- Punjab'!P2:P298)</f>
        <v>18322</v>
      </c>
      <c r="C80" s="35">
        <f>B80/B88</f>
        <v>8.6123992131420263E-4</v>
      </c>
      <c r="D80" s="1">
        <f>COUNTIF('- Punjab'!H2:H298,"ANP")</f>
        <v>0</v>
      </c>
      <c r="E80" s="45">
        <f>D80/D88</f>
        <v>0</v>
      </c>
      <c r="F80" s="31">
        <f>COUNTIFS('- Punjab'!H2:H298,"=ANP",'- Punjab'!G2:G298,"&lt;.05")</f>
        <v>0</v>
      </c>
      <c r="G80" s="35">
        <v>0</v>
      </c>
      <c r="H80" s="31">
        <f>COUNTIFS('- Punjab'!H2:H298,"=ANP",'- Punjab'!G2:G298,"&gt;.15")</f>
        <v>0</v>
      </c>
      <c r="I80" s="35">
        <v>0</v>
      </c>
    </row>
    <row r="81" spans="1:9">
      <c r="A81" s="1" t="s">
        <v>7479</v>
      </c>
      <c r="B81" s="1">
        <f>SUM('- Punjab'!S2:S298)</f>
        <v>160512</v>
      </c>
      <c r="C81" s="35">
        <f>B81/B88</f>
        <v>7.5449919359232235E-3</v>
      </c>
      <c r="D81" s="1">
        <f>COUNTIF('- Punjab'!H2:H298,"MMA")</f>
        <v>2</v>
      </c>
      <c r="E81" s="45">
        <f>D81/D88</f>
        <v>6.7340067340067337E-3</v>
      </c>
      <c r="F81" s="31">
        <f>COUNTIFS('- Punjab'!H2:H298,"=MMA",'- Punjab'!G2:G298,"&lt;.05")</f>
        <v>1</v>
      </c>
      <c r="G81" s="35">
        <f>F81/D81</f>
        <v>0.5</v>
      </c>
      <c r="H81" s="31">
        <f>COUNTIFS('- Punjab'!H2:H298,"=MMA",'- Punjab'!G2:G298,"&gt;.15")</f>
        <v>0</v>
      </c>
      <c r="I81" s="35">
        <f>H81/D81</f>
        <v>0</v>
      </c>
    </row>
    <row r="82" spans="1:9">
      <c r="A82" s="1" t="s">
        <v>1765</v>
      </c>
      <c r="B82" s="1">
        <f>SUM('- Punjab'!V2:V298)</f>
        <v>22418</v>
      </c>
      <c r="C82" s="35">
        <f>B82/B88</f>
        <v>1.0537756006998033E-3</v>
      </c>
      <c r="D82" s="1">
        <f>COUNTIF('- Punjab'!H2:H298,"MQM")</f>
        <v>0</v>
      </c>
      <c r="E82" s="45">
        <f>D82/D88</f>
        <v>0</v>
      </c>
      <c r="F82" s="31">
        <f>COUNTIFS('- Punjab'!H2:H298,"=MQM",'- Punjab'!G2:G298,"&lt;.05")</f>
        <v>0</v>
      </c>
      <c r="G82" s="35">
        <v>0</v>
      </c>
      <c r="H82" s="31">
        <f>COUNTIFS('- Punjab'!H2:H298,"=MQM",'- Punjab'!G2:G298,"&gt;.15")</f>
        <v>0</v>
      </c>
      <c r="I82" s="35">
        <v>0</v>
      </c>
    </row>
    <row r="83" spans="1:9">
      <c r="A83" s="1" t="s">
        <v>7480</v>
      </c>
      <c r="B83" s="1">
        <f>SUM('- Punjab'!Y2:Y298)</f>
        <v>5830706</v>
      </c>
      <c r="C83" s="35">
        <f>B83/B88</f>
        <v>0.27407688989445744</v>
      </c>
      <c r="D83" s="1">
        <f>COUNTIF('- Punjab'!H2:H298,"PML")</f>
        <v>70</v>
      </c>
      <c r="E83" s="45">
        <f>D83/D88</f>
        <v>0.2356902356902357</v>
      </c>
      <c r="F83" s="31">
        <f>COUNTIFS('- Punjab'!H2:H298,"=PML",'- Punjab'!G2:G298,"&lt;.05")</f>
        <v>30</v>
      </c>
      <c r="G83" s="35">
        <f t="shared" ref="G83:G87" si="15">F83/D83</f>
        <v>0.42857142857142855</v>
      </c>
      <c r="H83" s="31">
        <f>COUNTIFS('- Punjab'!H2:H298,"=PML",'- Punjab'!G2:G298,"&gt;.15")</f>
        <v>14</v>
      </c>
      <c r="I83" s="35">
        <f t="shared" ref="I83:I88" si="16">H83/D83</f>
        <v>0.2</v>
      </c>
    </row>
    <row r="84" spans="1:9">
      <c r="A84" s="1" t="s">
        <v>1194</v>
      </c>
      <c r="B84" s="1">
        <f>SUM('- Punjab'!AB2:AB298)</f>
        <v>5528010</v>
      </c>
      <c r="C84" s="35">
        <f>B84/B88</f>
        <v>0.2598484279786118</v>
      </c>
      <c r="D84" s="1">
        <f>COUNTIF('- Punjab'!H2:H298,"PML-N")</f>
        <v>105</v>
      </c>
      <c r="E84" s="45">
        <f>D84/D88</f>
        <v>0.35353535353535354</v>
      </c>
      <c r="F84" s="31">
        <f>COUNTIFS('- Punjab'!H2:H298,"=PML-N",'- Punjab'!G2:G298,"&lt;.05")</f>
        <v>15</v>
      </c>
      <c r="G84" s="35">
        <f t="shared" si="15"/>
        <v>0.14285714285714285</v>
      </c>
      <c r="H84" s="31">
        <f>COUNTIFS('- Punjab'!H2:H298,"=PML-N",'- Punjab'!G2:G298,"&gt;.15")</f>
        <v>52</v>
      </c>
      <c r="I84" s="35">
        <f t="shared" si="16"/>
        <v>0.49523809523809526</v>
      </c>
    </row>
    <row r="85" spans="1:9">
      <c r="A85" s="1" t="s">
        <v>1003</v>
      </c>
      <c r="B85" s="1">
        <f>SUM('- Punjab'!AE2:AE298)</f>
        <v>5497995</v>
      </c>
      <c r="C85" s="35">
        <f>B85/B88</f>
        <v>0.2584375494588953</v>
      </c>
      <c r="D85" s="1">
        <f>COUNTIF('- Punjab'!H2:H298,"PPPP")</f>
        <v>80</v>
      </c>
      <c r="E85" s="45">
        <f>D85/D88</f>
        <v>0.26936026936026936</v>
      </c>
      <c r="F85" s="31">
        <f>COUNTIFS('- Punjab'!H2:H298,"=PPPP",'- Punjab'!G2:G298,"&lt;.05")</f>
        <v>25</v>
      </c>
      <c r="G85" s="35">
        <f t="shared" si="15"/>
        <v>0.3125</v>
      </c>
      <c r="H85" s="31">
        <f>COUNTIFS('- Punjab'!H2:H298,"=PPPP",'- Punjab'!G2:G298,"&gt;.15")</f>
        <v>22</v>
      </c>
      <c r="I85" s="35">
        <f t="shared" si="16"/>
        <v>0.27500000000000002</v>
      </c>
    </row>
    <row r="86" spans="1:9">
      <c r="A86" s="1" t="s">
        <v>511</v>
      </c>
      <c r="B86" s="1">
        <f>SUM('- NWFP'!AU2:CP298)</f>
        <v>1036167</v>
      </c>
      <c r="C86" s="35">
        <f>B86/B88</f>
        <v>4.8705839185043849E-2</v>
      </c>
      <c r="D86" s="1">
        <f>COUNTIFS('- Punjab'!H2:H298,"&lt;&gt;IND",'- Punjab'!H2:H298,"&lt;&gt;MMA",'- Punjab'!H2:H298,"&lt;&gt;PPPP",'- Punjab'!H2:H298,"&lt;&gt;PML-N", '- Punjab'!H2:H298,"&lt;&gt;PML",'- Punjab'!H2:H298,"&lt;&gt;ANP",'- Punjab'!H2:H298,"&lt;&gt;MQM")</f>
        <v>7</v>
      </c>
      <c r="E86" s="45">
        <f>D86/D88</f>
        <v>2.3569023569023569E-2</v>
      </c>
      <c r="F86" s="31">
        <f>COUNTIFS('- Punjab'!H2:H298,"&lt;&gt;IND",'- Punjab'!H2:H298,"&lt;&gt;MMA",'- Punjab'!H2:H298,"&lt;&gt;PPPP",'- Punjab'!H2:H298,"&lt;&gt;PML-N", '- Punjab'!H2:H298,"&lt;&gt;PML",'- Punjab'!H2:H298,"&lt;&gt;ANP",'- Punjab'!H2:H298,"&lt;&gt;MQM",'- Punjab'!G2:G298,"&lt;.05")</f>
        <v>0</v>
      </c>
      <c r="G86" s="35">
        <f t="shared" si="15"/>
        <v>0</v>
      </c>
      <c r="H86" s="31">
        <f>COUNTIFS('- Punjab'!H2:H298,"&lt;&gt;IND",'- Punjab'!H2:H298,"&lt;&gt;MMA",'- Punjab'!H2:H298,"&lt;&gt;PPPP",'- Punjab'!H2:H298,"&lt;&gt;PML-N", '- Punjab'!H2:H298,"&lt;&gt;PML",'- Punjab'!H2:H298,"&lt;&gt;ANP",'- Punjab'!H2:H298,"&lt;&gt;MQM",'- Punjab'!G2:G298,"&gt;.15")</f>
        <v>1</v>
      </c>
      <c r="I86" s="35">
        <f t="shared" si="16"/>
        <v>0.14285714285714285</v>
      </c>
    </row>
    <row r="87" spans="1:9">
      <c r="A87" s="1" t="s">
        <v>510</v>
      </c>
      <c r="B87" s="1">
        <f>SUM('- Punjab'!CW2:GE298)</f>
        <v>3179849</v>
      </c>
      <c r="C87" s="35">
        <f>B87/B88</f>
        <v>0.14947128602505436</v>
      </c>
      <c r="D87" s="1">
        <f>COUNTIF('- Punjab'!H2:H298,"IND")</f>
        <v>33</v>
      </c>
      <c r="E87" s="45">
        <f>D87/D88</f>
        <v>0.1111111111111111</v>
      </c>
      <c r="F87" s="31">
        <f>COUNTIFS('- Punjab'!H2:H298,"=IND",'- Punjab'!G2:G298,"&lt;.05")</f>
        <v>11</v>
      </c>
      <c r="G87" s="35">
        <f t="shared" si="15"/>
        <v>0.33333333333333331</v>
      </c>
      <c r="H87" s="31">
        <f>COUNTIFS('- Punjab'!H2:H298,"=IND",'- Punjab'!G2:G298,"&gt;.15")</f>
        <v>11</v>
      </c>
      <c r="I87" s="35">
        <f t="shared" si="16"/>
        <v>0.33333333333333331</v>
      </c>
    </row>
    <row r="88" spans="1:9">
      <c r="A88" s="37" t="s">
        <v>509</v>
      </c>
      <c r="B88" s="41">
        <f>SUM(B80:B87)</f>
        <v>21273979</v>
      </c>
      <c r="C88" s="43">
        <f>B88/B88</f>
        <v>1</v>
      </c>
      <c r="D88" s="41">
        <f>SUM(D80:D87)</f>
        <v>297</v>
      </c>
      <c r="E88" s="46">
        <f>D88/D88</f>
        <v>1</v>
      </c>
      <c r="F88" s="42">
        <f>SUM(F80:F87)</f>
        <v>82</v>
      </c>
      <c r="G88" s="43">
        <f>F88/D88</f>
        <v>0.27609427609427611</v>
      </c>
      <c r="H88" s="42">
        <f>SUM(H80:H87)</f>
        <v>100</v>
      </c>
      <c r="I88" s="43">
        <f t="shared" si="16"/>
        <v>0.33670033670033672</v>
      </c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44" t="s">
        <v>512</v>
      </c>
      <c r="B90" s="38"/>
      <c r="C90" s="44"/>
      <c r="D90" s="44"/>
      <c r="E90" s="44"/>
      <c r="F90" s="40"/>
      <c r="G90" s="40"/>
      <c r="H90" s="40"/>
      <c r="I90" s="38"/>
    </row>
    <row r="91" spans="1:9">
      <c r="A91" s="37" t="s">
        <v>619</v>
      </c>
      <c r="B91" s="37" t="s">
        <v>526</v>
      </c>
      <c r="C91" s="37" t="s">
        <v>527</v>
      </c>
      <c r="D91" s="37" t="s">
        <v>520</v>
      </c>
      <c r="E91" s="37" t="s">
        <v>521</v>
      </c>
      <c r="F91" s="37" t="s">
        <v>522</v>
      </c>
      <c r="G91" s="37" t="s">
        <v>523</v>
      </c>
      <c r="H91" s="37" t="s">
        <v>524</v>
      </c>
      <c r="I91" s="37" t="s">
        <v>525</v>
      </c>
    </row>
    <row r="92" spans="1:9">
      <c r="A92" s="1" t="s">
        <v>1002</v>
      </c>
      <c r="B92" s="1">
        <f>COUNTIF('- Punjab'!P2:P198,"&gt;0")</f>
        <v>1</v>
      </c>
      <c r="C92" s="35">
        <f>B92/B100</f>
        <v>4.5372050816696913E-4</v>
      </c>
      <c r="D92" s="35">
        <v>0</v>
      </c>
      <c r="E92" s="1">
        <f>COUNTIF('- Punjab'!J2:J298,"ANP")</f>
        <v>1</v>
      </c>
      <c r="F92" s="35">
        <v>0</v>
      </c>
      <c r="G92" s="1">
        <f>COUNTIF('- Punjab'!L2:L298,"ANP")</f>
        <v>0</v>
      </c>
      <c r="H92" s="35">
        <v>0</v>
      </c>
      <c r="I92" s="35">
        <v>0</v>
      </c>
    </row>
    <row r="93" spans="1:9">
      <c r="A93" s="1" t="s">
        <v>7479</v>
      </c>
      <c r="B93" s="1">
        <f>COUNTIF('- Punjab'!S2:S298,"&gt;0")</f>
        <v>76</v>
      </c>
      <c r="C93" s="35">
        <f>B93/B100</f>
        <v>3.4482758620689655E-2</v>
      </c>
      <c r="D93" s="35">
        <f t="shared" ref="D93:D100" si="17">D81/B93</f>
        <v>2.6315789473684209E-2</v>
      </c>
      <c r="E93" s="1">
        <f>COUNTIF('- Punjab'!J2:J298,"MMA")</f>
        <v>1</v>
      </c>
      <c r="F93" s="35">
        <f t="shared" ref="F93:F100" si="18">E93/B93</f>
        <v>1.3157894736842105E-2</v>
      </c>
      <c r="G93" s="1">
        <f>COUNTIF('- Punjab'!L2:L298,"MMA")</f>
        <v>3</v>
      </c>
      <c r="H93" s="35">
        <f t="shared" ref="H93:H100" si="19">G93/B93</f>
        <v>3.9473684210526314E-2</v>
      </c>
      <c r="I93" s="35">
        <f t="shared" ref="I93:I100" si="20">(B93-(D81+E93+G93))/B93</f>
        <v>0.92105263157894735</v>
      </c>
    </row>
    <row r="94" spans="1:9">
      <c r="A94" s="1" t="s">
        <v>1765</v>
      </c>
      <c r="B94" s="1">
        <f>COUNTIF('- Punjab'!V2:V298,"&gt;0")</f>
        <v>60</v>
      </c>
      <c r="C94" s="35">
        <f>B94/B100</f>
        <v>2.7223230490018149E-2</v>
      </c>
      <c r="D94" s="35">
        <f t="shared" si="17"/>
        <v>0</v>
      </c>
      <c r="E94" s="1">
        <f>COUNTIF('- Punjab'!J2:J298,"MQM")</f>
        <v>0</v>
      </c>
      <c r="F94" s="35">
        <f t="shared" si="18"/>
        <v>0</v>
      </c>
      <c r="G94" s="1">
        <f>COUNTIF('- Punjab'!L2:L298,"MQM")</f>
        <v>2</v>
      </c>
      <c r="H94" s="35">
        <f t="shared" si="19"/>
        <v>3.3333333333333333E-2</v>
      </c>
      <c r="I94" s="35">
        <f t="shared" si="20"/>
        <v>0.96666666666666667</v>
      </c>
    </row>
    <row r="95" spans="1:9">
      <c r="A95" s="1" t="s">
        <v>7480</v>
      </c>
      <c r="B95" s="1">
        <f>COUNTIF('- Punjab'!Y2:Y298,"&gt;0")</f>
        <v>276</v>
      </c>
      <c r="C95" s="35">
        <f>B95/B100</f>
        <v>0.12522686025408347</v>
      </c>
      <c r="D95" s="35">
        <f t="shared" si="17"/>
        <v>0.25362318840579712</v>
      </c>
      <c r="E95" s="1">
        <f>COUNTIF('- Punjab'!J2:J298,"PML")</f>
        <v>112</v>
      </c>
      <c r="F95" s="35">
        <f t="shared" si="18"/>
        <v>0.40579710144927539</v>
      </c>
      <c r="G95" s="1">
        <f>COUNTIF('- Punjab'!L2:L298,"PML")</f>
        <v>79</v>
      </c>
      <c r="H95" s="35">
        <f t="shared" si="19"/>
        <v>0.28623188405797101</v>
      </c>
      <c r="I95" s="35">
        <f t="shared" si="20"/>
        <v>5.434782608695652E-2</v>
      </c>
    </row>
    <row r="96" spans="1:9">
      <c r="A96" s="1" t="s">
        <v>1194</v>
      </c>
      <c r="B96" s="1">
        <f>COUNTIF('- Punjab'!AB2:AB298,"&gt;0")</f>
        <v>276</v>
      </c>
      <c r="C96" s="35">
        <f>B96/B100</f>
        <v>0.12522686025408347</v>
      </c>
      <c r="D96" s="35">
        <f t="shared" si="17"/>
        <v>0.38043478260869568</v>
      </c>
      <c r="E96" s="1">
        <f>COUNTIF('- Punjab'!J2:J298,"PML-N")</f>
        <v>44</v>
      </c>
      <c r="F96" s="35">
        <f t="shared" si="18"/>
        <v>0.15942028985507245</v>
      </c>
      <c r="G96" s="1">
        <f>COUNTIF('- Punjab'!L2:L298,"PML-N")</f>
        <v>78</v>
      </c>
      <c r="H96" s="35">
        <f t="shared" si="19"/>
        <v>0.28260869565217389</v>
      </c>
      <c r="I96" s="35">
        <f t="shared" si="20"/>
        <v>0.17753623188405798</v>
      </c>
    </row>
    <row r="97" spans="1:9">
      <c r="A97" s="1" t="s">
        <v>1003</v>
      </c>
      <c r="B97" s="1">
        <f>COUNTIF('- Punjab'!AE2:AE298,"&gt;0")</f>
        <v>277</v>
      </c>
      <c r="C97" s="35">
        <f>B97/B100</f>
        <v>0.12568058076225044</v>
      </c>
      <c r="D97" s="35">
        <f t="shared" si="17"/>
        <v>0.28880866425992779</v>
      </c>
      <c r="E97" s="1">
        <f>COUNTIF('- Punjab'!J2:J298,"PPPP")</f>
        <v>88</v>
      </c>
      <c r="F97" s="35">
        <f t="shared" si="18"/>
        <v>0.3176895306859206</v>
      </c>
      <c r="G97" s="1">
        <f>COUNTIF('- Punjab'!L2:L298,"PPPP")</f>
        <v>76</v>
      </c>
      <c r="H97" s="35">
        <f t="shared" si="19"/>
        <v>0.27436823104693142</v>
      </c>
      <c r="I97" s="35">
        <f t="shared" si="20"/>
        <v>0.11913357400722022</v>
      </c>
    </row>
    <row r="98" spans="1:9">
      <c r="A98" s="1" t="s">
        <v>511</v>
      </c>
      <c r="B98" s="1">
        <f>COUNTIF('- Punjab'!BV2:CV298,"&gt;0")</f>
        <v>33</v>
      </c>
      <c r="C98" s="35">
        <f>B98/B100</f>
        <v>1.4972776769509982E-2</v>
      </c>
      <c r="D98" s="35">
        <f t="shared" si="17"/>
        <v>0.21212121212121213</v>
      </c>
      <c r="E98" s="1">
        <f>COUNTIFS('- Punjab'!J2:J298,"&lt;&gt;IND",'- Punjab'!J2:J298,"&lt;&gt;MMA",'- Punjab'!J2:J298,"&lt;&gt;PPPP",'- Punjab'!J2:J298,"&lt;&gt;PML-N", '- Punjab'!J2:J298,"&lt;&gt;PML",'- Punjab'!J2:J298,"&lt;&gt;ANP",'- Punjab'!J2:J298,"&lt;&gt;MQM")</f>
        <v>6</v>
      </c>
      <c r="F98" s="35">
        <f t="shared" si="18"/>
        <v>0.18181818181818182</v>
      </c>
      <c r="G98" s="1">
        <f>COUNTIFS('- Punjab'!L2:L298,"&lt;&gt;IND",'- Punjab'!L2:L298,"&lt;&gt;MMA",'- Punjab'!L2:L298,"&lt;&gt;PPPP",'- Punjab'!L2:L298,"&lt;&gt;PML-N", '- Punjab'!L2:L298,"&lt;&gt;PML",'- Punjab'!L2:L298,"&lt;&gt;ANP",'- Punjab'!L2:L298,"&lt;&gt;MQM")</f>
        <v>11</v>
      </c>
      <c r="H98" s="35">
        <f t="shared" si="19"/>
        <v>0.33333333333333331</v>
      </c>
      <c r="I98" s="35">
        <f t="shared" si="20"/>
        <v>0.27272727272727271</v>
      </c>
    </row>
    <row r="99" spans="1:9">
      <c r="A99" s="1" t="s">
        <v>510</v>
      </c>
      <c r="B99" s="1">
        <f>COUNTIF('- Punjab'!CW2:GE298,"&gt;0")</f>
        <v>1205</v>
      </c>
      <c r="C99" s="35">
        <f>B99/B100</f>
        <v>0.54673321234119787</v>
      </c>
      <c r="D99" s="35">
        <f t="shared" si="17"/>
        <v>2.7385892116182572E-2</v>
      </c>
      <c r="E99" s="1">
        <f>COUNTIF('- Punjab'!J2:J298,"IND")</f>
        <v>45</v>
      </c>
      <c r="F99" s="35">
        <f t="shared" si="18"/>
        <v>3.7344398340248962E-2</v>
      </c>
      <c r="G99" s="1">
        <f>COUNTIF('- Punjab'!L2:L298,"IND")</f>
        <v>48</v>
      </c>
      <c r="H99" s="35">
        <f t="shared" si="19"/>
        <v>3.9834024896265557E-2</v>
      </c>
      <c r="I99" s="35">
        <f t="shared" si="20"/>
        <v>0.89543568464730294</v>
      </c>
    </row>
    <row r="100" spans="1:9">
      <c r="A100" s="37" t="s">
        <v>509</v>
      </c>
      <c r="B100" s="41">
        <f>SUM(B92:B99)</f>
        <v>2204</v>
      </c>
      <c r="C100" s="43">
        <f>SUM(C92:C99)</f>
        <v>1</v>
      </c>
      <c r="D100" s="43">
        <f t="shared" si="17"/>
        <v>0.13475499092558985</v>
      </c>
      <c r="E100" s="41">
        <f>SUM(E92:E99)</f>
        <v>297</v>
      </c>
      <c r="F100" s="43">
        <f t="shared" si="18"/>
        <v>0.13475499092558985</v>
      </c>
      <c r="G100" s="41">
        <f>SUM(G92:G99)</f>
        <v>297</v>
      </c>
      <c r="H100" s="43">
        <f t="shared" si="19"/>
        <v>0.13475499092558985</v>
      </c>
      <c r="I100" s="43">
        <f t="shared" si="20"/>
        <v>0.59573502722323046</v>
      </c>
    </row>
    <row r="102" spans="1:9">
      <c r="A102" s="73" t="s">
        <v>12</v>
      </c>
      <c r="B102" s="73"/>
      <c r="C102" s="73"/>
      <c r="D102" s="73"/>
      <c r="E102" s="73"/>
      <c r="F102" s="73"/>
      <c r="G102" s="73"/>
      <c r="H102" s="73"/>
      <c r="I102" s="73"/>
    </row>
    <row r="103" spans="1:9">
      <c r="A103" s="44" t="s">
        <v>513</v>
      </c>
      <c r="B103" s="38"/>
      <c r="C103" s="44"/>
      <c r="D103" s="44"/>
      <c r="E103" s="44"/>
      <c r="F103" s="44"/>
      <c r="G103" s="44"/>
      <c r="H103" s="44"/>
      <c r="I103" s="38"/>
    </row>
    <row r="104" spans="1:9">
      <c r="A104" s="37" t="s">
        <v>619</v>
      </c>
      <c r="B104" s="37" t="s">
        <v>518</v>
      </c>
      <c r="C104" s="37" t="s">
        <v>519</v>
      </c>
      <c r="D104" s="37" t="s">
        <v>514</v>
      </c>
      <c r="E104" s="36" t="s">
        <v>517</v>
      </c>
      <c r="F104" s="37" t="s">
        <v>515</v>
      </c>
      <c r="G104" s="37" t="s">
        <v>516</v>
      </c>
      <c r="H104" s="37" t="s">
        <v>6</v>
      </c>
      <c r="I104" s="37" t="s">
        <v>516</v>
      </c>
    </row>
    <row r="105" spans="1:9">
      <c r="A105" s="1" t="s">
        <v>1002</v>
      </c>
      <c r="B105" s="1">
        <f>SUM('- Sindh'!P2:P131)</f>
        <v>69138</v>
      </c>
      <c r="C105" s="35">
        <f>B105/B113</f>
        <v>8.3861302444699238E-3</v>
      </c>
      <c r="D105" s="1">
        <f>COUNTIF('- Sindh'!H2:H131,"ANP")</f>
        <v>2</v>
      </c>
      <c r="E105" s="45">
        <f>D105/D113</f>
        <v>1.5384615384615385E-2</v>
      </c>
      <c r="F105" s="31">
        <f>COUNTIFS('- Sindh'!H2:H131,"=ANP",'- Sindh'!G2:G131,"&lt;.05")</f>
        <v>0</v>
      </c>
      <c r="G105" s="35">
        <v>0</v>
      </c>
      <c r="H105" s="31">
        <f>COUNTIFS('- Sindh'!H2:H131,"=ANP",'- Sindh'!G2:G131,"&gt;.15")</f>
        <v>1</v>
      </c>
      <c r="I105" s="35">
        <f>H105/D105</f>
        <v>0.5</v>
      </c>
    </row>
    <row r="106" spans="1:9">
      <c r="A106" s="1" t="s">
        <v>7479</v>
      </c>
      <c r="B106" s="1">
        <f>SUM('- Sindh'!S2:S131)</f>
        <v>80049</v>
      </c>
      <c r="C106" s="35">
        <f>B106/B113</f>
        <v>9.7095857551501782E-3</v>
      </c>
      <c r="D106" s="1">
        <f>COUNTIF('- Sindh'!H2:H131,"MMA")</f>
        <v>0</v>
      </c>
      <c r="E106" s="45">
        <f>D106/D113</f>
        <v>0</v>
      </c>
      <c r="F106" s="31">
        <f>COUNTIFS('- Sindh'!H2:H131,"=MMA",'- Sindh'!G2:G131,"&lt;.05")</f>
        <v>0</v>
      </c>
      <c r="G106" s="35">
        <v>0</v>
      </c>
      <c r="H106" s="31">
        <f>COUNTIFS('- Sindh'!H2:H131,"=MMA",'- Sindh'!G2:G131,"&gt;.15")</f>
        <v>0</v>
      </c>
      <c r="I106" s="35">
        <v>0</v>
      </c>
    </row>
    <row r="107" spans="1:9">
      <c r="A107" s="1" t="s">
        <v>1765</v>
      </c>
      <c r="B107" s="1">
        <f>SUM('- Sindh'!V2:V131)</f>
        <v>2592432</v>
      </c>
      <c r="C107" s="35">
        <f>B107/B113</f>
        <v>0.31445040935421409</v>
      </c>
      <c r="D107" s="1">
        <f>COUNTIF('- Sindh'!H2:H131,"MQM")</f>
        <v>39</v>
      </c>
      <c r="E107" s="45">
        <f>D107/D113</f>
        <v>0.3</v>
      </c>
      <c r="F107" s="31">
        <f>COUNTIFS('- Sindh'!H2:H131,"=MQM",'- Sindh'!G2:G131,"&lt;.05")</f>
        <v>4</v>
      </c>
      <c r="G107" s="35">
        <f>F107/D107</f>
        <v>0.10256410256410256</v>
      </c>
      <c r="H107" s="31">
        <f>COUNTIFS('- Sindh'!H2:H131,"=MQM",'- Sindh'!G2:G131,"&gt;.15")</f>
        <v>34</v>
      </c>
      <c r="I107" s="35">
        <f>H107/D107</f>
        <v>0.87179487179487181</v>
      </c>
    </row>
    <row r="108" spans="1:9">
      <c r="A108" s="1" t="s">
        <v>7480</v>
      </c>
      <c r="B108" s="1">
        <f>SUM('- Sindh'!Y2:Y131)</f>
        <v>1040229</v>
      </c>
      <c r="C108" s="35">
        <f>B108/B113</f>
        <v>0.1261751262413536</v>
      </c>
      <c r="D108" s="1">
        <f>COUNTIF('- Sindh'!H2:H131,"PML")</f>
        <v>8</v>
      </c>
      <c r="E108" s="45">
        <f>D108/D113</f>
        <v>6.1538461538461542E-2</v>
      </c>
      <c r="F108" s="31">
        <f>COUNTIFS('- Sindh'!H2:H131,"=PML",'- Sindh'!G2:G131,"&lt;.05")</f>
        <v>2</v>
      </c>
      <c r="G108" s="35">
        <f>F108/D108</f>
        <v>0.25</v>
      </c>
      <c r="H108" s="31">
        <f>COUNTIFS('- Sindh'!H2:H131,"=PML",'- Sindh'!G2:G131,"&gt;.15")</f>
        <v>6</v>
      </c>
      <c r="I108" s="35">
        <f>H108/D108</f>
        <v>0.75</v>
      </c>
    </row>
    <row r="109" spans="1:9">
      <c r="A109" s="1" t="s">
        <v>1194</v>
      </c>
      <c r="B109" s="1">
        <f>SUM('- Sindh'!AB2:AB131)</f>
        <v>133766</v>
      </c>
      <c r="C109" s="35">
        <f>B109/B113</f>
        <v>1.62252176557286E-2</v>
      </c>
      <c r="D109" s="1">
        <f>COUNTIF('- Sindh'!H2:H131,"PML-N")</f>
        <v>0</v>
      </c>
      <c r="E109" s="45">
        <f>D109/D113</f>
        <v>0</v>
      </c>
      <c r="F109" s="31">
        <f>COUNTIFS('- Sindh'!H2:H131,"=PML-N",'- Sindh'!G2:G131,"&lt;.05")</f>
        <v>0</v>
      </c>
      <c r="G109" s="35">
        <v>0</v>
      </c>
      <c r="H109" s="31">
        <f>COUNTIFS('- Sindh'!H2:H131,"=PML-N",'- Sindh'!G2:G131,"&gt;.15")</f>
        <v>0</v>
      </c>
      <c r="I109" s="35">
        <v>0</v>
      </c>
    </row>
    <row r="110" spans="1:9">
      <c r="A110" s="1" t="s">
        <v>1003</v>
      </c>
      <c r="B110" s="1">
        <f>SUM('- Sindh'!AE2:AE131)</f>
        <v>3580497</v>
      </c>
      <c r="C110" s="35">
        <f>B110/B113</f>
        <v>0.43429827565063833</v>
      </c>
      <c r="D110" s="1">
        <f>COUNTIF('- Sindh'!H2:H131,"PPPP")</f>
        <v>71</v>
      </c>
      <c r="E110" s="45">
        <f>D110/D113</f>
        <v>0.5461538461538461</v>
      </c>
      <c r="F110" s="31">
        <f>COUNTIFS('- Sindh'!H2:H131,"=PPPP",'- Sindh'!G2:G131,"&lt;.05")</f>
        <v>2</v>
      </c>
      <c r="G110" s="35">
        <f>F110/D110</f>
        <v>2.8169014084507043E-2</v>
      </c>
      <c r="H110" s="31">
        <f>COUNTIFS('- Sindh'!H2:H131,"=PPPP",'- Sindh'!G2:G131,"&gt;.15")</f>
        <v>62</v>
      </c>
      <c r="I110" s="35">
        <f>H110/D110</f>
        <v>0.87323943661971826</v>
      </c>
    </row>
    <row r="111" spans="1:9">
      <c r="A111" s="1" t="s">
        <v>511</v>
      </c>
      <c r="B111" s="1">
        <f>SUM('- Sindh'!AX2:BR131)</f>
        <v>539932</v>
      </c>
      <c r="C111" s="35">
        <f>B111/B113</f>
        <v>6.5491337255302956E-2</v>
      </c>
      <c r="D111" s="1">
        <f>COUNTIFS('- Sindh'!H2:H131,"&lt;&gt;IND",'- Sindh'!H2:H131,"&lt;&gt;MMA",'- Sindh'!H2:H131,"&lt;&gt;PPPP",'- Sindh'!H2:H131,"&lt;&gt;PML-N", '- Sindh'!H2:H131,"&lt;&gt;PML",'- Sindh'!H2:H131,"&lt;&gt;ANP",'- Sindh'!H2:H131,"&lt;&gt;MQM")</f>
        <v>10</v>
      </c>
      <c r="E111" s="45">
        <f>D111/D113</f>
        <v>7.6923076923076927E-2</v>
      </c>
      <c r="F111" s="31">
        <f>COUNTIFS('- Sindh'!H2:H131,"&lt;&gt;IND",'- Sindh'!H2:H131,"&lt;&gt;MMA",'- Sindh'!H2:H131,"&lt;&gt;PPPP",'- Sindh'!H2:H131,"&lt;&gt;PML-N", '- Sindh'!H2:H131,"&lt;&gt;PML",'- Sindh'!H2:H131,"&lt;&gt;ANP",'- Sindh'!H2:H131,"&lt;&gt;MQM",'- Sindh'!G2:G131,"&lt;.05")</f>
        <v>0</v>
      </c>
      <c r="G111" s="35">
        <f>F111/D111</f>
        <v>0</v>
      </c>
      <c r="H111" s="31">
        <f>COUNTIFS('- Sindh'!H2:H131,"&lt;&gt;IND",'- Sindh'!H2:H131,"&lt;&gt;MMA",'- Sindh'!H2:H131,"&lt;&gt;PPPP",'- Sindh'!H2:H131,"&lt;&gt;PML-N", '- Sindh'!H2:H131,"&lt;&gt;PML",'- Sindh'!H2:H131,"&lt;&gt;ANP",'- Sindh'!H2:H131,"&lt;&gt;MQM",'- Sindh'!G2:G131,"&gt;.15")</f>
        <v>8</v>
      </c>
      <c r="I111" s="35">
        <f>H111/D111</f>
        <v>0.8</v>
      </c>
    </row>
    <row r="112" spans="1:9">
      <c r="A112" s="1" t="s">
        <v>510</v>
      </c>
      <c r="B112" s="1">
        <f>SUM('- Sindh'!BS2:DW131)</f>
        <v>208284</v>
      </c>
      <c r="C112" s="35">
        <f>B112/B113</f>
        <v>2.526391784314232E-2</v>
      </c>
      <c r="D112" s="1">
        <f>COUNTIF('- Sindh'!H2:H131,"IND")</f>
        <v>0</v>
      </c>
      <c r="E112" s="45">
        <f>D112/D113</f>
        <v>0</v>
      </c>
      <c r="F112" s="31">
        <f>COUNTIFS('- Sindh'!H2:H131,"=IND",'- Sindh'!G2:G131,"&lt;.05")</f>
        <v>0</v>
      </c>
      <c r="G112" s="35">
        <v>0</v>
      </c>
      <c r="H112" s="31">
        <f>COUNTIFS('- Sindh'!H2:H131,"=IND",'- Sindh'!G2:G131,"&gt;.15")</f>
        <v>0</v>
      </c>
      <c r="I112" s="35">
        <v>0</v>
      </c>
    </row>
    <row r="113" spans="1:9">
      <c r="A113" s="37" t="s">
        <v>509</v>
      </c>
      <c r="B113" s="41">
        <f>SUM(B105:B112)</f>
        <v>8244327</v>
      </c>
      <c r="C113" s="43">
        <f>B113/B113</f>
        <v>1</v>
      </c>
      <c r="D113" s="41">
        <f>SUM(D105:D112)</f>
        <v>130</v>
      </c>
      <c r="E113" s="46">
        <f>D113/D113</f>
        <v>1</v>
      </c>
      <c r="F113" s="42">
        <f>SUM(F105:F112)</f>
        <v>8</v>
      </c>
      <c r="G113" s="43">
        <f>F113/D113</f>
        <v>6.1538461538461542E-2</v>
      </c>
      <c r="H113" s="42">
        <f>SUM(H105:H112)</f>
        <v>111</v>
      </c>
      <c r="I113" s="43">
        <f>H113/D113</f>
        <v>0.85384615384615381</v>
      </c>
    </row>
    <row r="114" spans="1:9">
      <c r="A114" s="1"/>
      <c r="B114" s="1"/>
      <c r="C114" s="1"/>
      <c r="D114" s="1"/>
      <c r="E114" s="1"/>
      <c r="F114" s="1"/>
      <c r="G114" s="1"/>
      <c r="H114" s="1"/>
    </row>
    <row r="115" spans="1:9">
      <c r="A115" s="44" t="s">
        <v>512</v>
      </c>
      <c r="B115" s="38"/>
      <c r="C115" s="44"/>
      <c r="D115" s="44"/>
      <c r="E115" s="44"/>
      <c r="F115" s="40"/>
      <c r="G115" s="40"/>
      <c r="H115" s="40"/>
      <c r="I115" s="38"/>
    </row>
    <row r="116" spans="1:9">
      <c r="A116" s="37" t="s">
        <v>619</v>
      </c>
      <c r="B116" s="37" t="s">
        <v>526</v>
      </c>
      <c r="C116" s="37" t="s">
        <v>527</v>
      </c>
      <c r="D116" s="37" t="s">
        <v>520</v>
      </c>
      <c r="E116" s="37" t="s">
        <v>521</v>
      </c>
      <c r="F116" s="37" t="s">
        <v>522</v>
      </c>
      <c r="G116" s="37" t="s">
        <v>523</v>
      </c>
      <c r="H116" s="37" t="s">
        <v>524</v>
      </c>
      <c r="I116" s="37" t="s">
        <v>525</v>
      </c>
    </row>
    <row r="117" spans="1:9">
      <c r="A117" s="1" t="s">
        <v>1002</v>
      </c>
      <c r="B117" s="1">
        <f>COUNTIF('- Sindh'!P2:P131,"&gt;0")</f>
        <v>15</v>
      </c>
      <c r="C117" s="35">
        <f>B117/B125</f>
        <v>1.0768126346015794E-2</v>
      </c>
      <c r="D117" s="35">
        <f t="shared" ref="D117:D125" si="21">D105/B117</f>
        <v>0.13333333333333333</v>
      </c>
      <c r="E117" s="1">
        <f>COUNTIF('- Sindh'!J2:J131,"ANP")</f>
        <v>0</v>
      </c>
      <c r="F117" s="35">
        <v>0</v>
      </c>
      <c r="G117" s="1">
        <f>COUNTIF('- Sindh'!L2:L131,"ANP")</f>
        <v>1</v>
      </c>
      <c r="H117" s="35">
        <f>G117/B117</f>
        <v>6.6666666666666666E-2</v>
      </c>
      <c r="I117" s="35">
        <f t="shared" ref="I117:I125" si="22">(B117-(D105+E117+G117))/B117</f>
        <v>0.8</v>
      </c>
    </row>
    <row r="118" spans="1:9">
      <c r="A118" s="1" t="s">
        <v>7479</v>
      </c>
      <c r="B118" s="1">
        <f>COUNTIF('- Sindh'!S2:S131,"&gt;0")</f>
        <v>66</v>
      </c>
      <c r="C118" s="35">
        <f>B118/B125</f>
        <v>4.7379755922469492E-2</v>
      </c>
      <c r="D118" s="35">
        <f t="shared" si="21"/>
        <v>0</v>
      </c>
      <c r="E118" s="1">
        <f>COUNTIF('- Sindh'!J2:J131,"MMA")</f>
        <v>3</v>
      </c>
      <c r="F118" s="35">
        <f t="shared" ref="F118:F125" si="23">E118/B118</f>
        <v>4.5454545454545456E-2</v>
      </c>
      <c r="G118" s="1">
        <f>COUNTIF('- Sindh'!L2:L131,"MMA")</f>
        <v>30</v>
      </c>
      <c r="H118" s="35">
        <f t="shared" ref="H118:H125" si="24">G118/B118</f>
        <v>0.45454545454545453</v>
      </c>
      <c r="I118" s="35">
        <f t="shared" si="22"/>
        <v>0.5</v>
      </c>
    </row>
    <row r="119" spans="1:9">
      <c r="A119" s="1" t="s">
        <v>1765</v>
      </c>
      <c r="B119" s="1">
        <f>COUNTIF('- Sindh'!V2:V131,"&gt;0")</f>
        <v>119</v>
      </c>
      <c r="C119" s="35">
        <f>B119/B125</f>
        <v>8.5427135678391955E-2</v>
      </c>
      <c r="D119" s="35">
        <f t="shared" si="21"/>
        <v>0.32773109243697479</v>
      </c>
      <c r="E119" s="1">
        <f>COUNTIF('- Sindh'!J2:J131,"MQM")</f>
        <v>9</v>
      </c>
      <c r="F119" s="35">
        <f t="shared" si="23"/>
        <v>7.5630252100840331E-2</v>
      </c>
      <c r="G119" s="1">
        <f>COUNTIF('- Sindh'!L2:L131,"MQM")</f>
        <v>8</v>
      </c>
      <c r="H119" s="35">
        <f t="shared" si="24"/>
        <v>6.7226890756302518E-2</v>
      </c>
      <c r="I119" s="35">
        <f t="shared" si="22"/>
        <v>0.52941176470588236</v>
      </c>
    </row>
    <row r="120" spans="1:9">
      <c r="A120" s="1" t="s">
        <v>7480</v>
      </c>
      <c r="B120" s="1">
        <f>COUNTIF('- Sindh'!Y2:Y131,"&gt;0")</f>
        <v>57</v>
      </c>
      <c r="C120" s="35">
        <f>B120/B125</f>
        <v>4.0918880114860015E-2</v>
      </c>
      <c r="D120" s="35">
        <f t="shared" si="21"/>
        <v>0.14035087719298245</v>
      </c>
      <c r="E120" s="1">
        <f>COUNTIF('- Sindh'!J2:J131,"PML")</f>
        <v>39</v>
      </c>
      <c r="F120" s="35">
        <f t="shared" si="23"/>
        <v>0.68421052631578949</v>
      </c>
      <c r="G120" s="1">
        <f>COUNTIF('- Sindh'!L2:L131,"PML")</f>
        <v>5</v>
      </c>
      <c r="H120" s="35">
        <f t="shared" si="24"/>
        <v>8.771929824561403E-2</v>
      </c>
      <c r="I120" s="35">
        <f t="shared" si="22"/>
        <v>8.771929824561403E-2</v>
      </c>
    </row>
    <row r="121" spans="1:9">
      <c r="A121" s="1" t="s">
        <v>1194</v>
      </c>
      <c r="B121" s="1">
        <f>COUNTIF('- Sindh'!AB2:AB131,"&gt;0")</f>
        <v>79</v>
      </c>
      <c r="C121" s="35">
        <f>B121/B125</f>
        <v>5.6712132089016508E-2</v>
      </c>
      <c r="D121" s="35">
        <f t="shared" si="21"/>
        <v>0</v>
      </c>
      <c r="E121" s="1">
        <f>COUNTIF('- Sindh'!J2:J131,"PML-N")</f>
        <v>3</v>
      </c>
      <c r="F121" s="35">
        <f t="shared" si="23"/>
        <v>3.7974683544303799E-2</v>
      </c>
      <c r="G121" s="1">
        <f>COUNTIF('- Sindh'!L2:L131,"PML-N")</f>
        <v>34</v>
      </c>
      <c r="H121" s="35">
        <f t="shared" si="24"/>
        <v>0.43037974683544306</v>
      </c>
      <c r="I121" s="35">
        <f t="shared" si="22"/>
        <v>0.53164556962025311</v>
      </c>
    </row>
    <row r="122" spans="1:9">
      <c r="A122" s="1" t="s">
        <v>1003</v>
      </c>
      <c r="B122" s="1">
        <f>COUNTIF('- Sindh'!AE2:AE131,"&gt;0")</f>
        <v>129</v>
      </c>
      <c r="C122" s="35">
        <f>B122/B125</f>
        <v>9.2605886575735819E-2</v>
      </c>
      <c r="D122" s="35">
        <f t="shared" si="21"/>
        <v>0.55038759689922478</v>
      </c>
      <c r="E122" s="1">
        <f>COUNTIF('- Sindh'!J2:J131,"PPPP")</f>
        <v>53</v>
      </c>
      <c r="F122" s="35">
        <f t="shared" si="23"/>
        <v>0.41085271317829458</v>
      </c>
      <c r="G122" s="1">
        <f>COUNTIF('- Sindh'!L2:L131,"PPPP")</f>
        <v>3</v>
      </c>
      <c r="H122" s="35">
        <f t="shared" si="24"/>
        <v>2.3255813953488372E-2</v>
      </c>
      <c r="I122" s="35">
        <f t="shared" si="22"/>
        <v>1.5503875968992248E-2</v>
      </c>
    </row>
    <row r="123" spans="1:9">
      <c r="A123" s="1" t="s">
        <v>511</v>
      </c>
      <c r="B123" s="1">
        <f>COUNTIF('- Sindh'!AX27:BR131,"&gt;0")</f>
        <v>64</v>
      </c>
      <c r="C123" s="35">
        <f>B123/B125</f>
        <v>4.594400574300072E-2</v>
      </c>
      <c r="D123" s="35">
        <f t="shared" si="21"/>
        <v>0.15625</v>
      </c>
      <c r="E123" s="1">
        <f>COUNTIFS('- Sindh'!J2:J131,"&lt;&gt;IND",'- Sindh'!J2:J131,"&lt;&gt;MMA",'- Sindh'!J2:J131,"&lt;&gt;PPPP",'- Sindh'!J2:J131,"&lt;&gt;PML-N", '- Sindh'!J2:J131,"&lt;&gt;PML",'- Sindh'!J2:J131,"&lt;&gt;ANP",'- Sindh'!J2:J131,"&lt;&gt;MQM")</f>
        <v>17</v>
      </c>
      <c r="F123" s="35">
        <f t="shared" si="23"/>
        <v>0.265625</v>
      </c>
      <c r="G123" s="1">
        <f>COUNTIFS('- Sindh'!L2:L131,"&lt;&gt;IND",'- Sindh'!L2:L131,"&lt;&gt;MMA",'- Sindh'!L2:L131,"&lt;&gt;PPPP",'- Sindh'!L2:L131,"&lt;&gt;PML-N", '- Sindh'!L2:L131,"&lt;&gt;PML",'- Sindh'!L2:L131,"&lt;&gt;ANP",'- Sindh'!L2:L131,"&lt;&gt;MQM")</f>
        <v>8</v>
      </c>
      <c r="H123" s="35">
        <f t="shared" si="24"/>
        <v>0.125</v>
      </c>
      <c r="I123" s="35">
        <f t="shared" si="22"/>
        <v>0.453125</v>
      </c>
    </row>
    <row r="124" spans="1:9">
      <c r="A124" s="1" t="s">
        <v>510</v>
      </c>
      <c r="B124" s="1">
        <f>COUNTIF('- Sindh'!BS2:DW131,"&gt;0")</f>
        <v>864</v>
      </c>
      <c r="C124" s="35">
        <f>B124/B125</f>
        <v>0.6202440775305097</v>
      </c>
      <c r="D124" s="35">
        <f t="shared" si="21"/>
        <v>0</v>
      </c>
      <c r="E124" s="1">
        <f>COUNTIF('- Sindh'!J2:J131,"IND")</f>
        <v>6</v>
      </c>
      <c r="F124" s="35">
        <f t="shared" si="23"/>
        <v>6.9444444444444441E-3</v>
      </c>
      <c r="G124" s="1">
        <f>COUNTIF('- Sindh'!L2:L131,"IND")</f>
        <v>41</v>
      </c>
      <c r="H124" s="35">
        <f t="shared" si="24"/>
        <v>4.7453703703703706E-2</v>
      </c>
      <c r="I124" s="35">
        <f t="shared" si="22"/>
        <v>0.94560185185185186</v>
      </c>
    </row>
    <row r="125" spans="1:9">
      <c r="A125" s="37" t="s">
        <v>509</v>
      </c>
      <c r="B125" s="41">
        <f>SUM(B117:B124)</f>
        <v>1393</v>
      </c>
      <c r="C125" s="43">
        <f>SUM(C117:C124)</f>
        <v>1</v>
      </c>
      <c r="D125" s="43">
        <f t="shared" si="21"/>
        <v>9.3323761665470212E-2</v>
      </c>
      <c r="E125" s="41">
        <f>SUM(E117:E124)</f>
        <v>130</v>
      </c>
      <c r="F125" s="43">
        <f t="shared" si="23"/>
        <v>9.3323761665470212E-2</v>
      </c>
      <c r="G125" s="41">
        <f>SUM(G117:G124)</f>
        <v>130</v>
      </c>
      <c r="H125" s="43">
        <f t="shared" si="24"/>
        <v>9.3323761665470212E-2</v>
      </c>
      <c r="I125" s="43">
        <f t="shared" si="22"/>
        <v>0.72002871500358934</v>
      </c>
    </row>
    <row r="127" spans="1:9">
      <c r="A127" t="s">
        <v>7492</v>
      </c>
    </row>
    <row r="128" spans="1:9">
      <c r="A128" t="s">
        <v>7491</v>
      </c>
    </row>
    <row r="129" spans="1:1">
      <c r="A129" t="s">
        <v>7490</v>
      </c>
    </row>
    <row r="131" spans="1:1">
      <c r="A131" s="1" t="s">
        <v>7487</v>
      </c>
    </row>
    <row r="132" spans="1:1">
      <c r="A132" s="1" t="s">
        <v>7488</v>
      </c>
    </row>
    <row r="133" spans="1:1">
      <c r="A133" t="s">
        <v>7489</v>
      </c>
    </row>
    <row r="135" spans="1:1">
      <c r="A135" t="s">
        <v>7493</v>
      </c>
    </row>
  </sheetData>
  <mergeCells count="5">
    <mergeCell ref="A27:I27"/>
    <mergeCell ref="A52:I52"/>
    <mergeCell ref="A77:I77"/>
    <mergeCell ref="A102:I102"/>
    <mergeCell ref="A2:I2"/>
  </mergeCells>
  <phoneticPr fontId="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"/>
  <sheetViews>
    <sheetView topLeftCell="A103" zoomScale="60" zoomScaleNormal="60" zoomScalePageLayoutView="60" workbookViewId="0">
      <selection activeCell="E139" sqref="E139"/>
    </sheetView>
  </sheetViews>
  <sheetFormatPr baseColWidth="10" defaultColWidth="8.83203125" defaultRowHeight="14" x14ac:dyDescent="0"/>
  <cols>
    <col min="1" max="1" width="30" customWidth="1"/>
    <col min="2" max="2" width="42.6640625" customWidth="1"/>
    <col min="3" max="3" width="48.1640625" customWidth="1"/>
    <col min="4" max="4" width="38" customWidth="1"/>
    <col min="5" max="5" width="51.5" customWidth="1"/>
    <col min="6" max="6" width="48.1640625" customWidth="1"/>
    <col min="7" max="7" width="38.83203125" customWidth="1"/>
    <col min="8" max="8" width="47.5" customWidth="1"/>
    <col min="9" max="9" width="42.1640625" customWidth="1"/>
    <col min="10" max="10" width="37.1640625" customWidth="1"/>
    <col min="11" max="11" width="38.83203125" customWidth="1"/>
    <col min="12" max="12" width="39.1640625" customWidth="1"/>
    <col min="13" max="13" width="53.83203125" customWidth="1"/>
    <col min="14" max="14" width="55.33203125" customWidth="1"/>
    <col min="15" max="15" width="35.5" customWidth="1"/>
    <col min="16" max="16" width="36.33203125" customWidth="1"/>
    <col min="17" max="17" width="41.83203125" customWidth="1"/>
    <col min="18" max="18" width="44.33203125" customWidth="1"/>
  </cols>
  <sheetData>
    <row r="2" spans="1:9">
      <c r="A2" s="74" t="s">
        <v>7481</v>
      </c>
      <c r="B2" s="74"/>
      <c r="C2" s="74"/>
      <c r="D2" s="74"/>
      <c r="E2" s="74"/>
      <c r="F2" s="74"/>
      <c r="G2" s="74"/>
      <c r="H2" s="74"/>
      <c r="I2" s="74"/>
    </row>
    <row r="3" spans="1:9">
      <c r="A3" s="48" t="s">
        <v>513</v>
      </c>
      <c r="B3" s="38"/>
      <c r="C3" s="38"/>
      <c r="D3" s="38"/>
      <c r="E3" s="38"/>
      <c r="F3" s="38"/>
      <c r="G3" s="38"/>
      <c r="H3" s="38"/>
      <c r="I3" s="38"/>
    </row>
    <row r="4" spans="1:9">
      <c r="A4" s="36" t="s">
        <v>405</v>
      </c>
      <c r="B4" s="37" t="s">
        <v>518</v>
      </c>
      <c r="C4" s="37" t="s">
        <v>519</v>
      </c>
      <c r="D4" s="37" t="s">
        <v>514</v>
      </c>
      <c r="E4" s="36" t="s">
        <v>407</v>
      </c>
      <c r="F4" s="37" t="s">
        <v>515</v>
      </c>
      <c r="G4" s="37" t="s">
        <v>516</v>
      </c>
      <c r="H4" s="37" t="s">
        <v>7</v>
      </c>
      <c r="I4" s="37" t="s">
        <v>516</v>
      </c>
    </row>
    <row r="5" spans="1:9">
      <c r="A5" t="s">
        <v>400</v>
      </c>
      <c r="B5" s="1">
        <f>SUM('- National Assembly'!Q2:Q273)</f>
        <v>704811</v>
      </c>
      <c r="C5" s="35">
        <f>B5/SUM('- National Assembly'!O2:IQ273)</f>
        <v>2.0339866711309013E-2</v>
      </c>
      <c r="D5" s="1">
        <f>COUNTIF('- National Assembly'!I2:I273,"ANP")</f>
        <v>10</v>
      </c>
      <c r="E5" s="45">
        <f>D5/272</f>
        <v>3.6764705882352942E-2</v>
      </c>
      <c r="F5" s="31">
        <f>COUNTIFS('- National Assembly'!I2:I273,"=ANP",'- National Assembly'!H2:H273,"&lt;.05")</f>
        <v>3</v>
      </c>
      <c r="G5" s="35">
        <f>F5/D5</f>
        <v>0.3</v>
      </c>
      <c r="H5" s="31">
        <f>COUNTIFS('- National Assembly'!I2:I273,"=ANP",'- National Assembly'!H2:H273,"&gt;.15")</f>
        <v>2</v>
      </c>
      <c r="I5" s="35">
        <f>H5/D5</f>
        <v>0.2</v>
      </c>
    </row>
    <row r="6" spans="1:9">
      <c r="A6" t="s">
        <v>402</v>
      </c>
      <c r="B6" s="1">
        <f>SUM('- Balochistan'!P2:P52)</f>
        <v>64231</v>
      </c>
      <c r="C6" s="35">
        <f>B6/SUM('- Balochistan'!N2:EL52)</f>
        <v>4.8102371156101484E-2</v>
      </c>
      <c r="D6" s="1">
        <f>COUNTIF('- Balochistan'!H2:H52,"ANP")</f>
        <v>2</v>
      </c>
      <c r="E6" s="45">
        <f>D6/51</f>
        <v>3.9215686274509803E-2</v>
      </c>
      <c r="F6" s="31">
        <f>COUNTIFS('- Balochistan'!H2:H52,"=ANP",'- Balochistan'!G2:G52,"&lt;.05")</f>
        <v>1</v>
      </c>
      <c r="G6" s="35">
        <f t="shared" ref="G6:G10" si="0">F6/D6</f>
        <v>0.5</v>
      </c>
      <c r="H6" s="31">
        <f>COUNTIFS('- Balochistan'!H2:H52,"=ANP",'- Balochistan'!G2:G52,"&gt;.15")</f>
        <v>1</v>
      </c>
      <c r="I6" s="35">
        <f>H6/D6</f>
        <v>0.5</v>
      </c>
    </row>
    <row r="7" spans="1:9">
      <c r="A7" t="s">
        <v>403</v>
      </c>
      <c r="B7" s="1">
        <f>SUM('- NWFP'!P2:P100)</f>
        <v>578405</v>
      </c>
      <c r="C7" s="35">
        <f>B7/SUM('- NWFP'!N2:CW100)</f>
        <v>0.17028419314723919</v>
      </c>
      <c r="D7" s="1">
        <f>COUNTIF('- NWFP'!H2:H100,"ANP")</f>
        <v>31</v>
      </c>
      <c r="E7" s="45">
        <f>D7/99</f>
        <v>0.31313131313131315</v>
      </c>
      <c r="F7" s="31">
        <f>COUNTIFS('- NWFP'!H2:H100,"=ANP",'- NWFP'!G2:G100,"&lt;.05")</f>
        <v>11</v>
      </c>
      <c r="G7" s="35">
        <f t="shared" si="0"/>
        <v>0.35483870967741937</v>
      </c>
      <c r="H7" s="31">
        <f>COUNTIFS('- NWFP'!H2:H100,"=ANP",'- NWFP'!G2:G100,"&gt;.15")</f>
        <v>4</v>
      </c>
      <c r="I7" s="35">
        <f>H7/D7</f>
        <v>0.12903225806451613</v>
      </c>
    </row>
    <row r="8" spans="1:9">
      <c r="A8" t="s">
        <v>401</v>
      </c>
      <c r="B8" s="1">
        <f>SUM('- Punjab'!P2:P298)</f>
        <v>18322</v>
      </c>
      <c r="C8" s="35">
        <f>B8/SUM('- Punjab'!N2:GE298)</f>
        <v>8.9448674051072446E-4</v>
      </c>
      <c r="D8" s="1">
        <f>COUNTIF('- Punjab'!H2:H298,"ANP")</f>
        <v>0</v>
      </c>
      <c r="E8" s="45">
        <f>D8/297</f>
        <v>0</v>
      </c>
      <c r="F8" s="31">
        <f>COUNTIFS('- Punjab'!H2:H298,"=ANP",'- Punjab'!G2:G298,"&lt;.05")</f>
        <v>0</v>
      </c>
      <c r="G8" s="35">
        <v>0</v>
      </c>
      <c r="H8" s="31">
        <f>COUNTIFS('- Punjab'!H2:H298,"=ANP",'- Punjab'!G2:G298,"&gt;.15")</f>
        <v>0</v>
      </c>
      <c r="I8" s="35">
        <v>0</v>
      </c>
    </row>
    <row r="9" spans="1:9">
      <c r="A9" t="s">
        <v>404</v>
      </c>
      <c r="B9" s="1">
        <f>SUM('- Sindh'!P2:P131)</f>
        <v>69138</v>
      </c>
      <c r="C9" s="35">
        <f>B9/SUM('- Sindh'!N2:DY131)</f>
        <v>8.2061992424060787E-3</v>
      </c>
      <c r="D9" s="1">
        <f>COUNTIF('- Sindh'!H2:H131,"ANP")</f>
        <v>2</v>
      </c>
      <c r="E9" s="45">
        <f>D9/130</f>
        <v>1.5384615384615385E-2</v>
      </c>
      <c r="F9" s="31">
        <f>COUNTIFS('- Sindh'!H2:H131,"=ANP",'- Sindh'!G2:G131,"&lt;.05")</f>
        <v>0</v>
      </c>
      <c r="G9" s="35">
        <f t="shared" si="0"/>
        <v>0</v>
      </c>
      <c r="H9" s="31">
        <f>COUNTIFS('- Sindh'!H2:H131,"=ANP",'- Sindh'!G2:G131,"&gt;.15")</f>
        <v>1</v>
      </c>
      <c r="I9" s="35">
        <f t="shared" ref="I9:I10" si="1">H9/D9</f>
        <v>0.5</v>
      </c>
    </row>
    <row r="10" spans="1:9">
      <c r="A10" s="49" t="s">
        <v>406</v>
      </c>
      <c r="B10" s="49">
        <f>SUM(B5:B9)</f>
        <v>1434907</v>
      </c>
      <c r="C10" s="46">
        <f>B10/SUM('- National Assembly'!O2:IQ273,'- Balochistan'!N2:EL52,'- NWFP'!N2:CW100,'- Punjab'!N2:GE298,'- Sindh'!N2:DY131)</f>
        <v>2.1011332021311471E-2</v>
      </c>
      <c r="D10" s="49">
        <f>SUM(D5:D9)</f>
        <v>45</v>
      </c>
      <c r="E10" s="46">
        <f>D10/SUM(272,51,99,297,130)</f>
        <v>5.3003533568904596E-2</v>
      </c>
      <c r="F10" s="49">
        <f>SUM(F5:F9)</f>
        <v>15</v>
      </c>
      <c r="G10" s="43">
        <f t="shared" si="0"/>
        <v>0.33333333333333331</v>
      </c>
      <c r="H10" s="49">
        <f>SUM(H5:H9)</f>
        <v>8</v>
      </c>
      <c r="I10" s="43">
        <f t="shared" si="1"/>
        <v>0.17777777777777778</v>
      </c>
    </row>
    <row r="12" spans="1:9">
      <c r="A12" s="48" t="s">
        <v>512</v>
      </c>
      <c r="B12" s="38"/>
      <c r="C12" s="38"/>
      <c r="D12" s="38"/>
      <c r="E12" s="38"/>
      <c r="F12" s="38"/>
      <c r="G12" s="38"/>
      <c r="H12" s="38"/>
      <c r="I12" s="38"/>
    </row>
    <row r="13" spans="1:9">
      <c r="A13" s="36" t="s">
        <v>405</v>
      </c>
      <c r="B13" s="37" t="s">
        <v>526</v>
      </c>
      <c r="C13" s="37" t="s">
        <v>527</v>
      </c>
      <c r="D13" s="37" t="s">
        <v>520</v>
      </c>
      <c r="E13" s="37" t="s">
        <v>521</v>
      </c>
      <c r="F13" s="37" t="s">
        <v>522</v>
      </c>
      <c r="G13" s="37" t="s">
        <v>523</v>
      </c>
      <c r="H13" s="37" t="s">
        <v>524</v>
      </c>
      <c r="I13" s="37" t="s">
        <v>525</v>
      </c>
    </row>
    <row r="14" spans="1:9">
      <c r="A14" t="s">
        <v>400</v>
      </c>
      <c r="B14" s="1">
        <f>COUNTIF('- National Assembly'!Q2:Q273,"&gt;0")</f>
        <v>40</v>
      </c>
      <c r="C14" s="35">
        <f>B14/SUM(B14,B33,B52,B71,B90,B109,B128,B147)</f>
        <v>1.824817518248175E-2</v>
      </c>
      <c r="D14" s="35">
        <f>D5/B14</f>
        <v>0.25</v>
      </c>
      <c r="E14" s="1">
        <f>COUNTIF('- National Assembly'!K2:K273,"ANP")</f>
        <v>10</v>
      </c>
      <c r="F14" s="35">
        <f>E14/B14</f>
        <v>0.25</v>
      </c>
      <c r="G14" s="1">
        <f>COUNTIF('- National Assembly'!M2:M273,"ANP")</f>
        <v>2</v>
      </c>
      <c r="H14" s="35">
        <f>G14/B14</f>
        <v>0.05</v>
      </c>
      <c r="I14" s="35">
        <f>(B14-(D5+E14+G14))/B14</f>
        <v>0.45</v>
      </c>
    </row>
    <row r="15" spans="1:9">
      <c r="A15" t="s">
        <v>402</v>
      </c>
      <c r="B15" s="1">
        <f>COUNTIF('- Balochistan'!P2:P52,"&gt;0")</f>
        <v>19</v>
      </c>
      <c r="C15" s="35">
        <f>B15/SUM(B15,B34,B53,B72,B91,B110,B129,B148)</f>
        <v>3.5781544256120526E-2</v>
      </c>
      <c r="D15" s="35">
        <f>D6/B15</f>
        <v>0.10526315789473684</v>
      </c>
      <c r="E15" s="1">
        <f>COUNTIF('- Balochistan'!J2:J52,"ANP")</f>
        <v>3</v>
      </c>
      <c r="F15" s="35">
        <f>E15/B15</f>
        <v>0.15789473684210525</v>
      </c>
      <c r="G15" s="1">
        <f>COUNTIF('- Balochistan'!L2:L52,"ANP")</f>
        <v>1</v>
      </c>
      <c r="H15" s="35">
        <f>G15/B15</f>
        <v>5.2631578947368418E-2</v>
      </c>
      <c r="I15" s="35">
        <f>(B15-(D6+E15+G15))/B15</f>
        <v>0.68421052631578949</v>
      </c>
    </row>
    <row r="16" spans="1:9">
      <c r="A16" t="s">
        <v>403</v>
      </c>
      <c r="B16" s="1">
        <f>COUNTIF('- NWFP'!P2:P100,"&gt;0")</f>
        <v>72</v>
      </c>
      <c r="C16" s="35">
        <f>B16/SUM(B16,B35,B54,B73,B92,B111,B130,B149)</f>
        <v>9.8360655737704916E-2</v>
      </c>
      <c r="D16" s="35">
        <f>D7/B16</f>
        <v>0.43055555555555558</v>
      </c>
      <c r="E16" s="1">
        <f>COUNTIF('- NWFP'!J2:J100,"ANP")</f>
        <v>16</v>
      </c>
      <c r="F16" s="35">
        <f t="shared" ref="F16:F19" si="2">E16/B16</f>
        <v>0.22222222222222221</v>
      </c>
      <c r="G16" s="1">
        <f>COUNTIF('- NWFP'!L2:L100,"ANP")</f>
        <v>9</v>
      </c>
      <c r="H16" s="35">
        <f>G16/B16</f>
        <v>0.125</v>
      </c>
      <c r="I16" s="35">
        <f>(B16-(D7+E16+G16))/B16</f>
        <v>0.22222222222222221</v>
      </c>
    </row>
    <row r="17" spans="1:9">
      <c r="A17" t="s">
        <v>401</v>
      </c>
      <c r="B17" s="1">
        <f>COUNTIF('- Punjab'!P2:P198,"&gt;0")</f>
        <v>1</v>
      </c>
      <c r="C17" s="35">
        <f t="shared" ref="C17:C18" si="3">B17/SUM(B17,B36,B55,B74,B93,B112,B131,B150)</f>
        <v>4.5372050816696913E-4</v>
      </c>
      <c r="D17" s="35">
        <v>0</v>
      </c>
      <c r="E17" s="1">
        <f>COUNTIF('- Punjab'!J2:J298,"ANP")</f>
        <v>1</v>
      </c>
      <c r="F17" s="35">
        <f t="shared" si="2"/>
        <v>1</v>
      </c>
      <c r="G17" s="1">
        <f>COUNTIF('- Punjab'!L2:L298,"ANP")</f>
        <v>0</v>
      </c>
      <c r="H17" s="35">
        <f t="shared" ref="H17:H19" si="4">G17/B17</f>
        <v>0</v>
      </c>
      <c r="I17" s="35">
        <v>0</v>
      </c>
    </row>
    <row r="18" spans="1:9">
      <c r="A18" t="s">
        <v>404</v>
      </c>
      <c r="B18" s="1">
        <f>COUNTIF('- Sindh'!P2:P131,"&gt;0")</f>
        <v>15</v>
      </c>
      <c r="C18" s="35">
        <f t="shared" si="3"/>
        <v>1.0768126346015794E-2</v>
      </c>
      <c r="D18" s="35">
        <f>D9/B18</f>
        <v>0.13333333333333333</v>
      </c>
      <c r="E18" s="1">
        <f>COUNTIF('- Sindh'!J2:J131,"ANP")</f>
        <v>0</v>
      </c>
      <c r="F18" s="35">
        <f t="shared" si="2"/>
        <v>0</v>
      </c>
      <c r="G18" s="1">
        <f>COUNTIF('- Sindh'!L2:L131,"ANP")</f>
        <v>1</v>
      </c>
      <c r="H18" s="35">
        <f t="shared" si="4"/>
        <v>6.6666666666666666E-2</v>
      </c>
      <c r="I18" s="35">
        <f>(B18-(D9+E18+G18))/B18</f>
        <v>0.8</v>
      </c>
    </row>
    <row r="19" spans="1:9">
      <c r="A19" s="49" t="s">
        <v>406</v>
      </c>
      <c r="B19" s="49">
        <f>SUM(B14:B18)</f>
        <v>147</v>
      </c>
      <c r="C19" s="43">
        <f>B19/SUM(B19,B38,B57,B76,B95,B114,B133,B152)</f>
        <v>2.0845150311968236E-2</v>
      </c>
      <c r="D19" s="43">
        <f>D10/B19</f>
        <v>0.30612244897959184</v>
      </c>
      <c r="E19" s="49">
        <f>SUM(E14:E18)</f>
        <v>30</v>
      </c>
      <c r="F19" s="43">
        <f t="shared" si="2"/>
        <v>0.20408163265306123</v>
      </c>
      <c r="G19" s="49">
        <f>SUM(G14:G18)</f>
        <v>13</v>
      </c>
      <c r="H19" s="43">
        <f t="shared" si="4"/>
        <v>8.8435374149659865E-2</v>
      </c>
      <c r="I19" s="43">
        <f>(B19-(D10+E19+G19))/B19</f>
        <v>0.40136054421768708</v>
      </c>
    </row>
    <row r="21" spans="1:9">
      <c r="A21" s="75" t="s">
        <v>7483</v>
      </c>
      <c r="B21" s="74"/>
      <c r="C21" s="74"/>
      <c r="D21" s="74"/>
      <c r="E21" s="74"/>
      <c r="F21" s="74"/>
      <c r="G21" s="74"/>
      <c r="H21" s="74"/>
      <c r="I21" s="74"/>
    </row>
    <row r="22" spans="1:9">
      <c r="A22" s="48" t="s">
        <v>513</v>
      </c>
      <c r="B22" s="38"/>
      <c r="C22" s="38"/>
      <c r="D22" s="38"/>
      <c r="E22" s="38"/>
      <c r="F22" s="38"/>
      <c r="G22" s="38"/>
      <c r="H22" s="38"/>
      <c r="I22" s="38"/>
    </row>
    <row r="23" spans="1:9">
      <c r="A23" s="36" t="s">
        <v>405</v>
      </c>
      <c r="B23" s="37" t="s">
        <v>518</v>
      </c>
      <c r="C23" s="37" t="s">
        <v>519</v>
      </c>
      <c r="D23" s="37" t="s">
        <v>514</v>
      </c>
      <c r="E23" s="36" t="s">
        <v>407</v>
      </c>
      <c r="F23" s="37" t="s">
        <v>515</v>
      </c>
      <c r="G23" s="37" t="s">
        <v>516</v>
      </c>
      <c r="H23" s="37" t="s">
        <v>7</v>
      </c>
      <c r="I23" s="37" t="s">
        <v>516</v>
      </c>
    </row>
    <row r="24" spans="1:9">
      <c r="A24" t="s">
        <v>400</v>
      </c>
      <c r="B24" s="1">
        <f>SUM('- National Assembly'!T2:T273)</f>
        <v>758877</v>
      </c>
      <c r="C24" s="35">
        <f>B24/SUM('- National Assembly'!O2:IQ273)</f>
        <v>2.1900136391568875E-2</v>
      </c>
      <c r="D24" s="1">
        <f>COUNTIF('- National Assembly'!I2:I273,"MMA")</f>
        <v>6</v>
      </c>
      <c r="E24" s="45">
        <f>D24/272</f>
        <v>2.2058823529411766E-2</v>
      </c>
      <c r="F24" s="31">
        <f>COUNTIFS('- National Assembly'!I2:I273,"=MMA",'- National Assembly'!H2:H273,"&lt;.05")</f>
        <v>2</v>
      </c>
      <c r="G24" s="35">
        <f>F24/D24</f>
        <v>0.33333333333333331</v>
      </c>
      <c r="H24" s="31">
        <f>COUNTIFS('- National Assembly'!I2:I273,"=MMA",'- National Assembly'!H2:H273,"&gt;.15")</f>
        <v>1</v>
      </c>
      <c r="I24" s="35">
        <f>H24/D24</f>
        <v>0.16666666666666666</v>
      </c>
    </row>
    <row r="25" spans="1:9">
      <c r="A25" t="s">
        <v>402</v>
      </c>
      <c r="B25" s="1">
        <f>SUM('- Balochistan'!V2:V52)</f>
        <v>203526</v>
      </c>
      <c r="C25" s="35">
        <f>B25/SUM('- Balochistan'!N2:EL52)</f>
        <v>0.15241990926369994</v>
      </c>
      <c r="D25" s="1">
        <f>COUNTIF('- Balochistan'!H2:H52,"MMA")</f>
        <v>8</v>
      </c>
      <c r="E25" s="45">
        <f>D25/51</f>
        <v>0.15686274509803921</v>
      </c>
      <c r="F25" s="31">
        <f>COUNTIFS('- Balochistan'!H2:H52,"=MMA",'- Balochistan'!G2:G52,"&lt;.05")</f>
        <v>2</v>
      </c>
      <c r="G25" s="35">
        <f>F25/D25</f>
        <v>0.25</v>
      </c>
      <c r="H25" s="31">
        <f>COUNTIFS('- Balochistan'!H2:H52,"=MMA",'- Balochistan'!G2:G52,"&gt;.15")</f>
        <v>3</v>
      </c>
      <c r="I25" s="35">
        <f>H25/D25</f>
        <v>0.375</v>
      </c>
    </row>
    <row r="26" spans="1:9">
      <c r="A26" t="s">
        <v>403</v>
      </c>
      <c r="B26" s="1">
        <f>SUM('- NWFP'!S2:S100)</f>
        <v>496990</v>
      </c>
      <c r="C26" s="35">
        <f>B26/SUM('- NWFP'!N2:CW100)</f>
        <v>0.14631536925207494</v>
      </c>
      <c r="D26" s="1">
        <f>COUNTIF('- NWFP'!H2:H100,"MMA")</f>
        <v>10</v>
      </c>
      <c r="E26" s="45">
        <f>D26/99</f>
        <v>0.10101010101010101</v>
      </c>
      <c r="F26" s="31">
        <f>COUNTIFS('- NWFP'!H2:H100,"=MMA",'- NWFP'!G2:G100,"&lt;.05")</f>
        <v>3</v>
      </c>
      <c r="G26" s="35">
        <f>F26/D26</f>
        <v>0.3</v>
      </c>
      <c r="H26" s="31">
        <f>COUNTIFS('- NWFP'!H2:H100,"=MMA",'- NWFP'!G2:G100,"&gt;.15")</f>
        <v>2</v>
      </c>
      <c r="I26" s="35">
        <f>H26/D26</f>
        <v>0.2</v>
      </c>
    </row>
    <row r="27" spans="1:9">
      <c r="A27" t="s">
        <v>401</v>
      </c>
      <c r="B27" s="1">
        <f>SUM('- Punjab'!S2:S298)</f>
        <v>160512</v>
      </c>
      <c r="C27" s="35">
        <f>B27/SUM('- Punjab'!N2:GE298)</f>
        <v>7.8362545405991375E-3</v>
      </c>
      <c r="D27" s="1">
        <f>COUNTIF('- Punjab'!H2:H298,"MMA")</f>
        <v>2</v>
      </c>
      <c r="E27" s="45">
        <f>D27/297</f>
        <v>6.7340067340067337E-3</v>
      </c>
      <c r="F27" s="31">
        <f>COUNTIFS('- Punjab'!H2:H298,"=MMA",'- Punjab'!G2:G298,"&lt;.05")</f>
        <v>1</v>
      </c>
      <c r="G27" s="35">
        <f>F27/D27</f>
        <v>0.5</v>
      </c>
      <c r="H27" s="31">
        <f>COUNTIFS('- Punjab'!H2:H298,"=MMA",'- Punjab'!G2:G298,"&gt;.15")</f>
        <v>0</v>
      </c>
      <c r="I27" s="35">
        <f t="shared" ref="I27:I29" si="5">H27/D27</f>
        <v>0</v>
      </c>
    </row>
    <row r="28" spans="1:9">
      <c r="A28" t="s">
        <v>404</v>
      </c>
      <c r="B28" s="1">
        <f>SUM('- Sindh'!S2:S131)</f>
        <v>80049</v>
      </c>
      <c r="C28" s="35">
        <f>B28/SUM('- Sindh'!N2:DY131)</f>
        <v>9.5012589770511763E-3</v>
      </c>
      <c r="D28" s="1">
        <f>COUNTIF('- Sindh'!H2:H131,"MMA")</f>
        <v>0</v>
      </c>
      <c r="E28" s="45">
        <f>D28/130</f>
        <v>0</v>
      </c>
      <c r="F28" s="31">
        <f>COUNTIFS('- Sindh'!H2:H131,"=MMA",'- Sindh'!G2:G131,"&lt;.05")</f>
        <v>0</v>
      </c>
      <c r="G28" s="35">
        <v>0</v>
      </c>
      <c r="H28" s="31">
        <f>COUNTIFS('- Sindh'!H2:H131,"=MMA",'- Sindh'!G2:G131,"&gt;.15")</f>
        <v>0</v>
      </c>
      <c r="I28" s="35">
        <v>0</v>
      </c>
    </row>
    <row r="29" spans="1:9">
      <c r="A29" s="49" t="s">
        <v>406</v>
      </c>
      <c r="B29" s="49">
        <f>SUM(B24:B28)</f>
        <v>1699954</v>
      </c>
      <c r="C29" s="46">
        <f>B29/SUM('- National Assembly'!O2:IQ273,'- Balochistan'!N2:EL52,'- NWFP'!N2:CW100,'- Punjab'!N2:GE298,'- Sindh'!N2:DY131)</f>
        <v>2.4892413177269691E-2</v>
      </c>
      <c r="D29" s="49">
        <f>SUM(D24:D28)</f>
        <v>26</v>
      </c>
      <c r="E29" s="46">
        <f>D29/SUM(272,51,99,297,130)</f>
        <v>3.0624263839811542E-2</v>
      </c>
      <c r="F29" s="49">
        <f>SUM(F24:F28)</f>
        <v>8</v>
      </c>
      <c r="G29" s="43">
        <f t="shared" ref="G29" si="6">F29/D29</f>
        <v>0.30769230769230771</v>
      </c>
      <c r="H29" s="49">
        <f>SUM(H24:H28)</f>
        <v>6</v>
      </c>
      <c r="I29" s="43">
        <f t="shared" si="5"/>
        <v>0.23076923076923078</v>
      </c>
    </row>
    <row r="31" spans="1:9">
      <c r="A31" s="48" t="s">
        <v>512</v>
      </c>
      <c r="B31" s="38"/>
      <c r="C31" s="38"/>
      <c r="D31" s="38"/>
      <c r="E31" s="38"/>
      <c r="F31" s="38"/>
      <c r="G31" s="38"/>
      <c r="H31" s="38"/>
      <c r="I31" s="38"/>
    </row>
    <row r="32" spans="1:9">
      <c r="A32" s="36" t="s">
        <v>405</v>
      </c>
      <c r="B32" s="37" t="s">
        <v>526</v>
      </c>
      <c r="C32" s="37" t="s">
        <v>527</v>
      </c>
      <c r="D32" s="37" t="s">
        <v>520</v>
      </c>
      <c r="E32" s="37" t="s">
        <v>521</v>
      </c>
      <c r="F32" s="37" t="s">
        <v>522</v>
      </c>
      <c r="G32" s="37" t="s">
        <v>523</v>
      </c>
      <c r="H32" s="37" t="s">
        <v>524</v>
      </c>
      <c r="I32" s="37" t="s">
        <v>525</v>
      </c>
    </row>
    <row r="33" spans="1:9">
      <c r="A33" t="s">
        <v>400</v>
      </c>
      <c r="B33" s="1">
        <f>COUNTIF('- National Assembly'!T2:T273, "&gt;0")</f>
        <v>106</v>
      </c>
      <c r="C33" s="35">
        <f>B33/SUM(B14,B33,B52,B71,B90,B109,B128,B147)</f>
        <v>4.8357664233576646E-2</v>
      </c>
      <c r="D33" s="35">
        <f t="shared" ref="D33:D38" si="7">D24/B33</f>
        <v>5.6603773584905662E-2</v>
      </c>
      <c r="E33" s="1">
        <f>COUNTIF('- National Assembly'!K2:K273,"MMA")</f>
        <v>7</v>
      </c>
      <c r="F33" s="35">
        <f t="shared" ref="F33:F38" si="8">E33/B33</f>
        <v>6.6037735849056603E-2</v>
      </c>
      <c r="G33" s="1">
        <f>COUNTIF('- National Assembly'!M2:M273,"MMA")</f>
        <v>24</v>
      </c>
      <c r="H33" s="35">
        <f t="shared" ref="H33:H38" si="9">G33/B33</f>
        <v>0.22641509433962265</v>
      </c>
      <c r="I33" s="35">
        <f t="shared" ref="I33:I38" si="10">(B33-(D24+E33+G33))/B33</f>
        <v>0.65094339622641506</v>
      </c>
    </row>
    <row r="34" spans="1:9">
      <c r="A34" t="s">
        <v>402</v>
      </c>
      <c r="B34" s="1">
        <f>COUNTIF('- Balochistan'!V2:V52,"&gt;0")</f>
        <v>45</v>
      </c>
      <c r="C34" s="35">
        <f t="shared" ref="C34:C37" si="11">B34/SUM(B15,B34,B53,B72,B91,B110,B129,B148)</f>
        <v>8.4745762711864403E-2</v>
      </c>
      <c r="D34" s="35">
        <f t="shared" si="7"/>
        <v>0.17777777777777778</v>
      </c>
      <c r="E34" s="1">
        <f>COUNTIF('- Balochistan'!J2:J52,"MMA")</f>
        <v>6</v>
      </c>
      <c r="F34" s="35">
        <f t="shared" si="8"/>
        <v>0.13333333333333333</v>
      </c>
      <c r="G34" s="1">
        <f>COUNTIF('- Balochistan'!L2:L52,"MMA")</f>
        <v>10</v>
      </c>
      <c r="H34" s="35">
        <f t="shared" si="9"/>
        <v>0.22222222222222221</v>
      </c>
      <c r="I34" s="35">
        <f t="shared" si="10"/>
        <v>0.46666666666666667</v>
      </c>
    </row>
    <row r="35" spans="1:9">
      <c r="A35" t="s">
        <v>403</v>
      </c>
      <c r="B35" s="1">
        <f>COUNTIF('- NWFP'!S2:S100,"&gt;0")</f>
        <v>82</v>
      </c>
      <c r="C35" s="35">
        <f t="shared" si="11"/>
        <v>0.11202185792349727</v>
      </c>
      <c r="D35" s="35">
        <f t="shared" si="7"/>
        <v>0.12195121951219512</v>
      </c>
      <c r="E35" s="1">
        <f>COUNTIF('- NWFP'!J2:J100,"MMA")</f>
        <v>18</v>
      </c>
      <c r="F35" s="35">
        <f t="shared" si="8"/>
        <v>0.21951219512195122</v>
      </c>
      <c r="G35" s="1">
        <f>COUNTIF('- NWFP'!L2:L100,"MMA")</f>
        <v>17</v>
      </c>
      <c r="H35" s="35">
        <f t="shared" si="9"/>
        <v>0.2073170731707317</v>
      </c>
      <c r="I35" s="35">
        <f t="shared" si="10"/>
        <v>0.45121951219512196</v>
      </c>
    </row>
    <row r="36" spans="1:9">
      <c r="A36" t="s">
        <v>401</v>
      </c>
      <c r="B36" s="1">
        <f>COUNTIF('- Punjab'!S2:S298,"&gt;0")</f>
        <v>76</v>
      </c>
      <c r="C36" s="35">
        <f t="shared" si="11"/>
        <v>3.4482758620689655E-2</v>
      </c>
      <c r="D36" s="35">
        <f t="shared" si="7"/>
        <v>2.6315789473684209E-2</v>
      </c>
      <c r="E36" s="1">
        <f>COUNTIF('- Punjab'!J2:J298,"MMA")</f>
        <v>1</v>
      </c>
      <c r="F36" s="35">
        <f t="shared" si="8"/>
        <v>1.3157894736842105E-2</v>
      </c>
      <c r="G36" s="1">
        <f>COUNTIF('- Punjab'!L2:L298,"MMA")</f>
        <v>3</v>
      </c>
      <c r="H36" s="35">
        <f t="shared" si="9"/>
        <v>3.9473684210526314E-2</v>
      </c>
      <c r="I36" s="35">
        <f t="shared" si="10"/>
        <v>0.92105263157894735</v>
      </c>
    </row>
    <row r="37" spans="1:9">
      <c r="A37" t="s">
        <v>404</v>
      </c>
      <c r="B37" s="1">
        <f>COUNTIF('- Sindh'!S2:S131,"&gt;0")</f>
        <v>66</v>
      </c>
      <c r="C37" s="35">
        <f t="shared" si="11"/>
        <v>4.7379755922469492E-2</v>
      </c>
      <c r="D37" s="35">
        <f t="shared" si="7"/>
        <v>0</v>
      </c>
      <c r="E37" s="1">
        <f>COUNTIF('- Sindh'!J2:J131,"MMA")</f>
        <v>3</v>
      </c>
      <c r="F37" s="35">
        <f t="shared" si="8"/>
        <v>4.5454545454545456E-2</v>
      </c>
      <c r="G37" s="1">
        <f>COUNTIF('- Sindh'!L2:L131,"MMA")</f>
        <v>30</v>
      </c>
      <c r="H37" s="35">
        <f t="shared" si="9"/>
        <v>0.45454545454545453</v>
      </c>
      <c r="I37" s="35">
        <f t="shared" si="10"/>
        <v>0.5</v>
      </c>
    </row>
    <row r="38" spans="1:9">
      <c r="A38" s="49" t="s">
        <v>406</v>
      </c>
      <c r="B38" s="49">
        <f>SUM(B33:B37)</f>
        <v>375</v>
      </c>
      <c r="C38" s="43">
        <f>B38/SUM(B19,B38,B57,B76,B95,B114,B133,B152)</f>
        <v>5.3176403857061828E-2</v>
      </c>
      <c r="D38" s="43">
        <f t="shared" si="7"/>
        <v>6.933333333333333E-2</v>
      </c>
      <c r="E38" s="49">
        <f>SUM(E33:E37)</f>
        <v>35</v>
      </c>
      <c r="F38" s="43">
        <f t="shared" si="8"/>
        <v>9.3333333333333338E-2</v>
      </c>
      <c r="G38" s="49">
        <f>SUM(G33:G37)</f>
        <v>84</v>
      </c>
      <c r="H38" s="43">
        <f t="shared" si="9"/>
        <v>0.224</v>
      </c>
      <c r="I38" s="43">
        <f t="shared" si="10"/>
        <v>0.61333333333333329</v>
      </c>
    </row>
    <row r="40" spans="1:9">
      <c r="A40" s="74" t="s">
        <v>7482</v>
      </c>
      <c r="B40" s="74"/>
      <c r="C40" s="74"/>
      <c r="D40" s="74"/>
      <c r="E40" s="74"/>
      <c r="F40" s="74"/>
      <c r="G40" s="74"/>
      <c r="H40" s="74"/>
      <c r="I40" s="74"/>
    </row>
    <row r="41" spans="1:9">
      <c r="A41" s="48" t="s">
        <v>513</v>
      </c>
      <c r="B41" s="38"/>
      <c r="C41" s="38"/>
      <c r="D41" s="38"/>
      <c r="E41" s="38"/>
      <c r="F41" s="38"/>
      <c r="G41" s="38"/>
      <c r="H41" s="38"/>
      <c r="I41" s="38"/>
    </row>
    <row r="42" spans="1:9">
      <c r="A42" s="36" t="s">
        <v>405</v>
      </c>
      <c r="B42" s="37" t="s">
        <v>518</v>
      </c>
      <c r="C42" s="37" t="s">
        <v>519</v>
      </c>
      <c r="D42" s="37" t="s">
        <v>514</v>
      </c>
      <c r="E42" s="36" t="s">
        <v>407</v>
      </c>
      <c r="F42" s="37" t="s">
        <v>515</v>
      </c>
      <c r="G42" s="37" t="s">
        <v>516</v>
      </c>
      <c r="H42" s="37" t="s">
        <v>7</v>
      </c>
      <c r="I42" s="37" t="s">
        <v>516</v>
      </c>
    </row>
    <row r="43" spans="1:9">
      <c r="A43" t="s">
        <v>400</v>
      </c>
      <c r="B43" s="1">
        <f>SUM('- National Assembly'!W2:W273)</f>
        <v>2573795</v>
      </c>
      <c r="C43" s="35">
        <f>B43/SUM('- National Assembly'!O2:IQ273)</f>
        <v>7.4276149552480852E-2</v>
      </c>
      <c r="D43" s="1">
        <f>COUNTIF('- National Assembly'!I2:I273,"MQM")</f>
        <v>19</v>
      </c>
      <c r="E43" s="45">
        <f>D43/272</f>
        <v>6.985294117647059E-2</v>
      </c>
      <c r="F43" s="31">
        <f>COUNTIFS('- National Assembly'!I2:I273,"=MQM",'- National Assembly'!H2:H273,"&lt;.05")</f>
        <v>0</v>
      </c>
      <c r="G43" s="35">
        <v>0</v>
      </c>
      <c r="H43" s="31">
        <f>COUNTIFS('- National Assembly'!I2:I273,"=MQM",'- National Assembly'!H2:H273,"&gt;.15")</f>
        <v>17</v>
      </c>
      <c r="I43" s="35">
        <f>H43/D43</f>
        <v>0.89473684210526316</v>
      </c>
    </row>
    <row r="44" spans="1:9">
      <c r="A44" t="s">
        <v>402</v>
      </c>
      <c r="B44" s="1">
        <f>SUM('- Balochistan'!Y2:Y52)</f>
        <v>5149</v>
      </c>
      <c r="C44" s="35">
        <f>B44/SUM('- Balochistan'!N2:EL52)</f>
        <v>3.8560680836786996E-3</v>
      </c>
      <c r="D44" s="1">
        <f>COUNTIF('- Balochistan'!H2:H52,"MQM")</f>
        <v>0</v>
      </c>
      <c r="E44" s="45">
        <f>D44/51</f>
        <v>0</v>
      </c>
      <c r="F44" s="31">
        <f>COUNTIFS('- Balochistan'!H2:H52,"=MQM",'- Balochistan'!G2:G52,"&lt;.05")</f>
        <v>0</v>
      </c>
      <c r="G44" s="35">
        <v>0</v>
      </c>
      <c r="H44" s="31">
        <f>COUNTIFS('- Balochistan'!H2:H52,"=MQM",'- Balochistan'!G2:G52,"&gt;.15")</f>
        <v>0</v>
      </c>
      <c r="I44" s="35">
        <v>0</v>
      </c>
    </row>
    <row r="45" spans="1:9">
      <c r="A45" t="s">
        <v>403</v>
      </c>
      <c r="B45" s="1">
        <f>SUM('- NWFP'!V2:V100)</f>
        <v>2927</v>
      </c>
      <c r="C45" s="35">
        <f>B45/SUM('- NWFP'!N2:CW100)</f>
        <v>8.6171771222926701E-4</v>
      </c>
      <c r="D45" s="1">
        <f>COUNTIF('- NWFP'!H2:H100,"MQM")</f>
        <v>0</v>
      </c>
      <c r="E45" s="45">
        <f>D45/99</f>
        <v>0</v>
      </c>
      <c r="F45" s="31">
        <f>COUNTIFS('- NWFP'!H2:H100,"=MQM",'- NWFP'!G2:G100,"&lt;.05")</f>
        <v>0</v>
      </c>
      <c r="G45" s="35">
        <v>0</v>
      </c>
      <c r="H45" s="31">
        <f>COUNTIFS('- NWFP'!H2:H100,"=MQM",'- NWFP'!G2:G100,"&gt;.15")</f>
        <v>0</v>
      </c>
      <c r="I45" s="35">
        <v>0</v>
      </c>
    </row>
    <row r="46" spans="1:9">
      <c r="A46" t="s">
        <v>401</v>
      </c>
      <c r="B46" s="1">
        <f>SUM('- Punjab'!V2:V298)</f>
        <v>22418</v>
      </c>
      <c r="C46" s="35">
        <f>B46/SUM('- Punjab'!N2:GE298)</f>
        <v>1.0944549584526483E-3</v>
      </c>
      <c r="D46" s="1">
        <f>COUNTIF('- Punjab'!H2:H298,"MQM")</f>
        <v>0</v>
      </c>
      <c r="E46" s="45">
        <f>D46/297</f>
        <v>0</v>
      </c>
      <c r="F46" s="31">
        <f>COUNTIFS('- Punjab'!H2:H298,"=MQM",'- Punjab'!G2:G298,"&lt;.05")</f>
        <v>0</v>
      </c>
      <c r="G46" s="35">
        <v>0</v>
      </c>
      <c r="H46" s="31">
        <f>COUNTIFS('- Punjab'!H2:H298,"=MQM",'- Punjab'!G2:G298,"&gt;.15")</f>
        <v>0</v>
      </c>
      <c r="I46" s="35">
        <v>0</v>
      </c>
    </row>
    <row r="47" spans="1:9">
      <c r="A47" t="s">
        <v>404</v>
      </c>
      <c r="B47" s="1">
        <f>SUM('- Sindh'!V2:V131)</f>
        <v>2592432</v>
      </c>
      <c r="C47" s="35">
        <f>B47/SUM('- Sindh'!N2:DY131)</f>
        <v>0.30770362918206018</v>
      </c>
      <c r="D47" s="1">
        <f>COUNTIF('- Sindh'!H2:H131,"MQM")</f>
        <v>39</v>
      </c>
      <c r="E47" s="45">
        <f>D47/130</f>
        <v>0.3</v>
      </c>
      <c r="F47" s="31">
        <f>COUNTIFS('- Sindh'!H2:H131,"=MQM",'- Sindh'!G2:G131,"&lt;.05")</f>
        <v>4</v>
      </c>
      <c r="G47" s="35">
        <f>F47/D47</f>
        <v>0.10256410256410256</v>
      </c>
      <c r="H47" s="31">
        <f>COUNTIFS('- Sindh'!H2:H131,"=MQM",'- Sindh'!G2:G131,"&gt;.15")</f>
        <v>34</v>
      </c>
      <c r="I47" s="35">
        <f>H47/D47</f>
        <v>0.87179487179487181</v>
      </c>
    </row>
    <row r="48" spans="1:9">
      <c r="A48" s="49" t="s">
        <v>406</v>
      </c>
      <c r="B48" s="49">
        <f>SUM(B43:B47)</f>
        <v>5196721</v>
      </c>
      <c r="C48" s="46">
        <f>B48/SUM('- National Assembly'!O2:IQ273,'- Balochistan'!N2:EL52,'- NWFP'!N2:CW100,'- Punjab'!N2:GE298,'- Sindh'!N2:DY131)</f>
        <v>7.6095545114158447E-2</v>
      </c>
      <c r="D48" s="49">
        <f>SUM(D43:D47)</f>
        <v>58</v>
      </c>
      <c r="E48" s="46">
        <f>D48/SUM(272,51,99,297,130)</f>
        <v>6.8315665488810365E-2</v>
      </c>
      <c r="F48" s="49">
        <f>SUM(F43:F47)</f>
        <v>4</v>
      </c>
      <c r="G48" s="43">
        <f>F48/D48</f>
        <v>6.8965517241379309E-2</v>
      </c>
      <c r="H48" s="49">
        <f>SUM(H43:H47)</f>
        <v>51</v>
      </c>
      <c r="I48" s="43">
        <f>H48/D48</f>
        <v>0.87931034482758619</v>
      </c>
    </row>
    <row r="50" spans="1:9">
      <c r="A50" s="48" t="s">
        <v>512</v>
      </c>
      <c r="B50" s="38"/>
      <c r="C50" s="38"/>
      <c r="D50" s="38"/>
      <c r="E50" s="38"/>
      <c r="F50" s="38"/>
      <c r="G50" s="38"/>
      <c r="H50" s="38"/>
      <c r="I50" s="38"/>
    </row>
    <row r="51" spans="1:9">
      <c r="A51" s="36" t="s">
        <v>405</v>
      </c>
      <c r="B51" s="37" t="s">
        <v>526</v>
      </c>
      <c r="C51" s="37" t="s">
        <v>527</v>
      </c>
      <c r="D51" s="37" t="s">
        <v>520</v>
      </c>
      <c r="E51" s="37" t="s">
        <v>521</v>
      </c>
      <c r="F51" s="37" t="s">
        <v>522</v>
      </c>
      <c r="G51" s="37" t="s">
        <v>523</v>
      </c>
      <c r="H51" s="37" t="s">
        <v>524</v>
      </c>
      <c r="I51" s="37" t="s">
        <v>525</v>
      </c>
    </row>
    <row r="52" spans="1:9">
      <c r="A52" t="s">
        <v>400</v>
      </c>
      <c r="B52" s="1">
        <f>COUNTIF('- National Assembly'!W2:W273,"&gt;0")</f>
        <v>120</v>
      </c>
      <c r="C52" s="35">
        <f>B52/SUM(B14,B33,B52,B71,B90,B109,B128,B147)</f>
        <v>5.4744525547445258E-2</v>
      </c>
      <c r="D52" s="35">
        <f t="shared" ref="D52:D57" si="12">D43/B52</f>
        <v>0.15833333333333333</v>
      </c>
      <c r="E52" s="1">
        <f>COUNTIF('- National Assembly'!K2:K273,"MQM")</f>
        <v>3</v>
      </c>
      <c r="F52" s="35">
        <f>E52/B52</f>
        <v>2.5000000000000001E-2</v>
      </c>
      <c r="G52" s="1">
        <f>COUNTIF('- National Assembly'!M2:M273,"MQM")</f>
        <v>5</v>
      </c>
      <c r="H52" s="35">
        <f t="shared" ref="H52:H57" si="13">G52/B52</f>
        <v>4.1666666666666664E-2</v>
      </c>
      <c r="I52" s="35">
        <f t="shared" ref="I52:I57" si="14">(B52-(D43+E52+G52))/B52</f>
        <v>0.77500000000000002</v>
      </c>
    </row>
    <row r="53" spans="1:9">
      <c r="A53" t="s">
        <v>402</v>
      </c>
      <c r="B53" s="1">
        <f>COUNTIF('- Balochistan'!Y2:Y52,"&gt;0")</f>
        <v>15</v>
      </c>
      <c r="C53" s="35">
        <f t="shared" ref="C53:C57" si="15">B53/SUM(B15,B34,B53,B72,B91,B110,B129,B148)</f>
        <v>2.8248587570621469E-2</v>
      </c>
      <c r="D53" s="35">
        <f t="shared" si="12"/>
        <v>0</v>
      </c>
      <c r="E53" s="1">
        <f>COUNTIF('- Balochistan'!J2:J52,"MQM")</f>
        <v>0</v>
      </c>
      <c r="F53" s="35">
        <f>E53/B53</f>
        <v>0</v>
      </c>
      <c r="G53" s="1">
        <f>COUNTIF('- Balochistan'!L2:L52,"MQM")</f>
        <v>2</v>
      </c>
      <c r="H53" s="35">
        <f t="shared" si="13"/>
        <v>0.13333333333333333</v>
      </c>
      <c r="I53" s="35">
        <f t="shared" si="14"/>
        <v>0.8666666666666667</v>
      </c>
    </row>
    <row r="54" spans="1:9">
      <c r="A54" t="s">
        <v>403</v>
      </c>
      <c r="B54" s="1">
        <f>COUNTIF('- NWFP'!V2:V100,"&gt;0")</f>
        <v>14</v>
      </c>
      <c r="C54" s="35">
        <f t="shared" si="15"/>
        <v>1.912568306010929E-2</v>
      </c>
      <c r="D54" s="35">
        <f t="shared" si="12"/>
        <v>0</v>
      </c>
      <c r="E54" s="1">
        <f>COUNTIF('- NWFP'!J2:J100,"MQM")</f>
        <v>0</v>
      </c>
      <c r="F54" s="35">
        <f>E54/B54</f>
        <v>0</v>
      </c>
      <c r="G54" s="1">
        <f>COUNTIF('- NWFP'!L2:L100,"MQM")</f>
        <v>1</v>
      </c>
      <c r="H54" s="35">
        <f t="shared" si="13"/>
        <v>7.1428571428571425E-2</v>
      </c>
      <c r="I54" s="35">
        <f t="shared" si="14"/>
        <v>0.9285714285714286</v>
      </c>
    </row>
    <row r="55" spans="1:9">
      <c r="A55" t="s">
        <v>401</v>
      </c>
      <c r="B55" s="1">
        <f>COUNTIF('- Punjab'!V2:V298,"&gt;0")</f>
        <v>60</v>
      </c>
      <c r="C55" s="35">
        <f t="shared" si="15"/>
        <v>2.7223230490018149E-2</v>
      </c>
      <c r="D55" s="35">
        <f t="shared" si="12"/>
        <v>0</v>
      </c>
      <c r="E55" s="1">
        <f>COUNTIF('- Punjab'!J2:J298,"MQM")</f>
        <v>0</v>
      </c>
      <c r="F55" s="35">
        <f>E55/B55</f>
        <v>0</v>
      </c>
      <c r="G55" s="1">
        <f>COUNTIF('- Punjab'!L2:L298,"MQM")</f>
        <v>2</v>
      </c>
      <c r="H55" s="35">
        <f t="shared" si="13"/>
        <v>3.3333333333333333E-2</v>
      </c>
      <c r="I55" s="35">
        <f t="shared" si="14"/>
        <v>0.96666666666666667</v>
      </c>
    </row>
    <row r="56" spans="1:9">
      <c r="A56" t="s">
        <v>404</v>
      </c>
      <c r="B56" s="1">
        <f>COUNTIF('- Sindh'!V2:V131,"&gt;0")</f>
        <v>119</v>
      </c>
      <c r="C56" s="35">
        <f t="shared" si="15"/>
        <v>8.5427135678391955E-2</v>
      </c>
      <c r="D56" s="35">
        <f t="shared" si="12"/>
        <v>0.32773109243697479</v>
      </c>
      <c r="E56" s="1">
        <f>COUNTIF('- Sindh'!J2:J131,"MQM")</f>
        <v>9</v>
      </c>
      <c r="F56" s="35">
        <f t="shared" ref="F56" si="16">E56/B56</f>
        <v>7.5630252100840331E-2</v>
      </c>
      <c r="G56" s="1">
        <f>COUNTIF('- Sindh'!L2:L131,"MQM")</f>
        <v>8</v>
      </c>
      <c r="H56" s="35">
        <f t="shared" si="13"/>
        <v>6.7226890756302518E-2</v>
      </c>
      <c r="I56" s="35">
        <f t="shared" si="14"/>
        <v>0.52941176470588236</v>
      </c>
    </row>
    <row r="57" spans="1:9">
      <c r="A57" s="49" t="s">
        <v>406</v>
      </c>
      <c r="B57" s="49">
        <f>SUM(B52:B56)</f>
        <v>328</v>
      </c>
      <c r="C57" s="43">
        <f t="shared" si="15"/>
        <v>4.6511627906976744E-2</v>
      </c>
      <c r="D57" s="43">
        <f t="shared" si="12"/>
        <v>0.17682926829268292</v>
      </c>
      <c r="E57" s="49">
        <f>SUM(E52:E56)</f>
        <v>12</v>
      </c>
      <c r="F57" s="43">
        <f>E57/B57</f>
        <v>3.6585365853658534E-2</v>
      </c>
      <c r="G57" s="49">
        <f>SUM(G52:G56)</f>
        <v>18</v>
      </c>
      <c r="H57" s="43">
        <f t="shared" si="13"/>
        <v>5.4878048780487805E-2</v>
      </c>
      <c r="I57" s="43">
        <f t="shared" si="14"/>
        <v>0.73170731707317072</v>
      </c>
    </row>
    <row r="59" spans="1:9">
      <c r="A59" s="74" t="s">
        <v>7484</v>
      </c>
      <c r="B59" s="74"/>
      <c r="C59" s="74"/>
      <c r="D59" s="74"/>
      <c r="E59" s="74"/>
      <c r="F59" s="74"/>
      <c r="G59" s="74"/>
      <c r="H59" s="74"/>
      <c r="I59" s="74"/>
    </row>
    <row r="60" spans="1:9">
      <c r="A60" s="48" t="s">
        <v>513</v>
      </c>
      <c r="B60" s="38"/>
      <c r="C60" s="38"/>
      <c r="D60" s="38"/>
      <c r="E60" s="38"/>
      <c r="F60" s="38"/>
      <c r="G60" s="38"/>
      <c r="H60" s="38"/>
      <c r="I60" s="38"/>
    </row>
    <row r="61" spans="1:9">
      <c r="A61" s="36" t="s">
        <v>405</v>
      </c>
      <c r="B61" s="37" t="s">
        <v>518</v>
      </c>
      <c r="C61" s="37" t="s">
        <v>519</v>
      </c>
      <c r="D61" s="37" t="s">
        <v>514</v>
      </c>
      <c r="E61" s="36" t="s">
        <v>407</v>
      </c>
      <c r="F61" s="37" t="s">
        <v>515</v>
      </c>
      <c r="G61" s="37" t="s">
        <v>516</v>
      </c>
      <c r="H61" s="37" t="s">
        <v>7</v>
      </c>
      <c r="I61" s="37" t="s">
        <v>516</v>
      </c>
    </row>
    <row r="62" spans="1:9">
      <c r="A62" t="s">
        <v>400</v>
      </c>
      <c r="B62" s="1">
        <f>SUM('- National Assembly'!Z2:Z273)</f>
        <v>8007218</v>
      </c>
      <c r="C62" s="35">
        <f>B62/SUM('- National Assembly'!O2:IQ273)</f>
        <v>0.23107719211021727</v>
      </c>
      <c r="D62" s="1">
        <f>COUNTIF('- National Assembly'!I2:I273,"PML")</f>
        <v>42</v>
      </c>
      <c r="E62" s="45">
        <f>D62/272</f>
        <v>0.15441176470588236</v>
      </c>
      <c r="F62" s="31">
        <f>COUNTIFS('- National Assembly'!I2:I273,"=PML",'- National Assembly'!H2:H273,"&lt;.05")</f>
        <v>17</v>
      </c>
      <c r="G62" s="35">
        <f t="shared" ref="G62:G67" si="17">F62/D62</f>
        <v>0.40476190476190477</v>
      </c>
      <c r="H62" s="31">
        <f>COUNTIFS('- National Assembly'!I2:I273,"=PML",'- National Assembly'!H2:H273,"&gt;.15")</f>
        <v>7</v>
      </c>
      <c r="I62" s="35">
        <f t="shared" ref="I62:I67" si="18">H62/D62</f>
        <v>0.16666666666666666</v>
      </c>
    </row>
    <row r="63" spans="1:9">
      <c r="A63" t="s">
        <v>402</v>
      </c>
      <c r="B63" s="1">
        <f>SUM('- Balochistan'!AB2:AB52)</f>
        <v>449950</v>
      </c>
      <c r="C63" s="35">
        <f>B63/SUM('- Balochistan'!N2:EL52)</f>
        <v>0.33696598062754529</v>
      </c>
      <c r="D63" s="1">
        <f>COUNTIF('- Balochistan'!H2:H52,"PML")</f>
        <v>17</v>
      </c>
      <c r="E63" s="45">
        <f>D63/51</f>
        <v>0.33333333333333331</v>
      </c>
      <c r="F63" s="31">
        <f>COUNTIFS('- Balochistan'!H2:H52,"=PML",'- Balochistan'!G2:G52,"&lt;.05")</f>
        <v>2</v>
      </c>
      <c r="G63" s="35">
        <f t="shared" si="17"/>
        <v>0.11764705882352941</v>
      </c>
      <c r="H63" s="31">
        <f>COUNTIFS('- Balochistan'!H2:H52,"=PML",'- Balochistan'!G2:G52,"&gt;.15")</f>
        <v>11</v>
      </c>
      <c r="I63" s="35">
        <f t="shared" si="18"/>
        <v>0.6470588235294118</v>
      </c>
    </row>
    <row r="64" spans="1:9">
      <c r="A64" t="s">
        <v>403</v>
      </c>
      <c r="B64" s="1">
        <f>SUM('- NWFP'!Y2:Y100)</f>
        <v>435932</v>
      </c>
      <c r="C64" s="35">
        <f>B64/SUM('- NWFP'!N2:CW100)</f>
        <v>0.12833970814059747</v>
      </c>
      <c r="D64" s="1">
        <f>COUNTIF('- NWFP'!H2:H100,"PML")</f>
        <v>5</v>
      </c>
      <c r="E64" s="45">
        <f>D64/99</f>
        <v>5.0505050505050504E-2</v>
      </c>
      <c r="F64" s="31">
        <f>COUNTIFS('- NWFP'!H2:H100,"=PML",'- NWFP'!G2:G100,"&lt;.05")</f>
        <v>1</v>
      </c>
      <c r="G64" s="35">
        <f t="shared" si="17"/>
        <v>0.2</v>
      </c>
      <c r="H64" s="31">
        <f>COUNTIFS('- NWFP'!H2:H100,"=PML",'- NWFP'!G2:G100,"&gt;.15")</f>
        <v>2</v>
      </c>
      <c r="I64" s="35">
        <f t="shared" si="18"/>
        <v>0.4</v>
      </c>
    </row>
    <row r="65" spans="1:9">
      <c r="A65" t="s">
        <v>401</v>
      </c>
      <c r="B65" s="1">
        <f>SUM('- Punjab'!Y2:Y298)</f>
        <v>5830706</v>
      </c>
      <c r="C65" s="35">
        <f>B65/SUM('- Punjab'!N2:GE298)</f>
        <v>0.28465719925861394</v>
      </c>
      <c r="D65" s="1">
        <f>COUNTIF('- Punjab'!H2:H298,"PML")</f>
        <v>70</v>
      </c>
      <c r="E65" s="45">
        <f>D65/297</f>
        <v>0.2356902356902357</v>
      </c>
      <c r="F65" s="31">
        <f>COUNTIFS('- Punjab'!H2:H298,"=PML",'- Punjab'!G2:G298,"&lt;.05")</f>
        <v>30</v>
      </c>
      <c r="G65" s="35">
        <f t="shared" si="17"/>
        <v>0.42857142857142855</v>
      </c>
      <c r="H65" s="31">
        <f>COUNTIFS('- Punjab'!H2:H298,"=PML",'- Punjab'!G2:G298,"&gt;.15")</f>
        <v>14</v>
      </c>
      <c r="I65" s="35">
        <f t="shared" si="18"/>
        <v>0.2</v>
      </c>
    </row>
    <row r="66" spans="1:9">
      <c r="A66" t="s">
        <v>404</v>
      </c>
      <c r="B66" s="1">
        <f>SUM('- Sindh'!Y2:Y131)</f>
        <v>1040229</v>
      </c>
      <c r="C66" s="35">
        <f>B66/SUM('- Sindh'!N2:DY131)</f>
        <v>0.12346793994227245</v>
      </c>
      <c r="D66" s="1">
        <f>COUNTIF('- Sindh'!H2:H131,"PML")</f>
        <v>8</v>
      </c>
      <c r="E66" s="45">
        <f>D66/130</f>
        <v>6.1538461538461542E-2</v>
      </c>
      <c r="F66" s="31">
        <f>COUNTIFS('- Sindh'!H2:H131,"=PML",'- Sindh'!G2:G131,"&lt;.05")</f>
        <v>2</v>
      </c>
      <c r="G66" s="35">
        <f t="shared" si="17"/>
        <v>0.25</v>
      </c>
      <c r="H66" s="31">
        <f>COUNTIFS('- Sindh'!H2:H131,"=PML",'- Sindh'!G2:G131,"&gt;.15")</f>
        <v>6</v>
      </c>
      <c r="I66" s="35">
        <f t="shared" si="18"/>
        <v>0.75</v>
      </c>
    </row>
    <row r="67" spans="1:9">
      <c r="A67" s="49" t="s">
        <v>406</v>
      </c>
      <c r="B67" s="49">
        <f>SUM(B62:B66)</f>
        <v>15764035</v>
      </c>
      <c r="C67" s="46">
        <f>B67/SUM('- National Assembly'!O2:IQ273,'- Balochistan'!N2:EL52,'- NWFP'!N2:CW100,'- Punjab'!N2:GE298,'- Sindh'!N2:DY131)</f>
        <v>0.23083264168379886</v>
      </c>
      <c r="D67" s="49">
        <f>SUM(D62:D66)</f>
        <v>142</v>
      </c>
      <c r="E67" s="46">
        <f>D67/SUM(272,51,99,297,130)</f>
        <v>0.16725559481743227</v>
      </c>
      <c r="F67" s="49">
        <f>SUM(F62:F66)</f>
        <v>52</v>
      </c>
      <c r="G67" s="43">
        <f t="shared" si="17"/>
        <v>0.36619718309859156</v>
      </c>
      <c r="H67" s="49">
        <f>SUM(H62:H66)</f>
        <v>40</v>
      </c>
      <c r="I67" s="43">
        <f t="shared" si="18"/>
        <v>0.28169014084507044</v>
      </c>
    </row>
    <row r="69" spans="1:9">
      <c r="A69" s="48" t="s">
        <v>512</v>
      </c>
      <c r="B69" s="38"/>
      <c r="C69" s="38"/>
      <c r="D69" s="38"/>
      <c r="E69" s="38"/>
      <c r="F69" s="38"/>
      <c r="G69" s="38"/>
      <c r="H69" s="38"/>
      <c r="I69" s="38"/>
    </row>
    <row r="70" spans="1:9">
      <c r="A70" s="36" t="s">
        <v>405</v>
      </c>
      <c r="B70" s="37" t="s">
        <v>526</v>
      </c>
      <c r="C70" s="37" t="s">
        <v>527</v>
      </c>
      <c r="D70" s="37" t="s">
        <v>520</v>
      </c>
      <c r="E70" s="37" t="s">
        <v>521</v>
      </c>
      <c r="F70" s="37" t="s">
        <v>522</v>
      </c>
      <c r="G70" s="37" t="s">
        <v>523</v>
      </c>
      <c r="H70" s="37" t="s">
        <v>524</v>
      </c>
      <c r="I70" s="37" t="s">
        <v>525</v>
      </c>
    </row>
    <row r="71" spans="1:9">
      <c r="A71" t="s">
        <v>400</v>
      </c>
      <c r="B71" s="1">
        <f>COUNTIF('- National Assembly'!Z2:Z273,"&gt;0")</f>
        <v>202</v>
      </c>
      <c r="C71" s="35">
        <f>B71/SUM(B14,B33,B52,B71,B90,B109,B128,B147)</f>
        <v>9.2153284671532845E-2</v>
      </c>
      <c r="D71" s="35">
        <f t="shared" ref="D71:D76" si="19">D62/B71</f>
        <v>0.20792079207920791</v>
      </c>
      <c r="E71" s="1">
        <f>COUNTIF('- National Assembly'!K2:K273,"PML")</f>
        <v>97</v>
      </c>
      <c r="F71" s="35">
        <f t="shared" ref="F71:F76" si="20">E71/B71</f>
        <v>0.48019801980198018</v>
      </c>
      <c r="G71" s="1">
        <f>COUNTIF('- National Assembly'!M2:M273,"PML")</f>
        <v>47</v>
      </c>
      <c r="H71" s="35">
        <f t="shared" ref="H71:H76" si="21">G71/B71</f>
        <v>0.23267326732673269</v>
      </c>
      <c r="I71" s="35">
        <f t="shared" ref="I71:I76" si="22">(B71-(D62+E71+G71))/B71</f>
        <v>7.9207920792079209E-2</v>
      </c>
    </row>
    <row r="72" spans="1:9">
      <c r="A72" t="s">
        <v>402</v>
      </c>
      <c r="B72" s="1">
        <f>COUNTIF('- Balochistan'!AB2:AB52,"&gt;0")</f>
        <v>45</v>
      </c>
      <c r="C72" s="35">
        <f t="shared" ref="C72:C76" si="23">B72/SUM(B15,B34,B53,B72,B91,B110,B129,B148)</f>
        <v>8.4745762711864403E-2</v>
      </c>
      <c r="D72" s="35">
        <f t="shared" si="19"/>
        <v>0.37777777777777777</v>
      </c>
      <c r="E72" s="1">
        <f>COUNTIF('- Balochistan'!J2:J52,"PML")</f>
        <v>14</v>
      </c>
      <c r="F72" s="35">
        <f t="shared" si="20"/>
        <v>0.31111111111111112</v>
      </c>
      <c r="G72" s="1">
        <f>COUNTIF('- Balochistan'!L2:L52,"PML")</f>
        <v>4</v>
      </c>
      <c r="H72" s="35">
        <f t="shared" si="21"/>
        <v>8.8888888888888892E-2</v>
      </c>
      <c r="I72" s="35">
        <f t="shared" si="22"/>
        <v>0.22222222222222221</v>
      </c>
    </row>
    <row r="73" spans="1:9">
      <c r="A73" t="s">
        <v>403</v>
      </c>
      <c r="B73" s="1">
        <f>COUNTIF('- NWFP'!Y2:Y100,"&gt;0")</f>
        <v>61</v>
      </c>
      <c r="C73" s="35">
        <f t="shared" si="23"/>
        <v>8.3333333333333329E-2</v>
      </c>
      <c r="D73" s="35">
        <f t="shared" si="19"/>
        <v>8.1967213114754092E-2</v>
      </c>
      <c r="E73" s="1">
        <f>COUNTIF('- NWFP'!J2:J100,"PML")</f>
        <v>18</v>
      </c>
      <c r="F73" s="35">
        <f t="shared" si="20"/>
        <v>0.29508196721311475</v>
      </c>
      <c r="G73" s="1">
        <f>COUNTIF('- NWFP'!L2:L100,"PML")</f>
        <v>14</v>
      </c>
      <c r="H73" s="35">
        <f t="shared" si="21"/>
        <v>0.22950819672131148</v>
      </c>
      <c r="I73" s="35">
        <f t="shared" si="22"/>
        <v>0.39344262295081966</v>
      </c>
    </row>
    <row r="74" spans="1:9">
      <c r="A74" t="s">
        <v>401</v>
      </c>
      <c r="B74" s="1">
        <f>COUNTIF('- Punjab'!Y2:Y298,"&gt;0")</f>
        <v>276</v>
      </c>
      <c r="C74" s="35">
        <f t="shared" si="23"/>
        <v>0.12522686025408347</v>
      </c>
      <c r="D74" s="35">
        <f t="shared" si="19"/>
        <v>0.25362318840579712</v>
      </c>
      <c r="E74" s="1">
        <f>COUNTIF('- Punjab'!J2:J298,"PML")</f>
        <v>112</v>
      </c>
      <c r="F74" s="35">
        <f t="shared" si="20"/>
        <v>0.40579710144927539</v>
      </c>
      <c r="G74" s="1">
        <f>COUNTIF('- Punjab'!L2:L298,"PML")</f>
        <v>79</v>
      </c>
      <c r="H74" s="35">
        <f t="shared" si="21"/>
        <v>0.28623188405797101</v>
      </c>
      <c r="I74" s="35">
        <f t="shared" si="22"/>
        <v>5.434782608695652E-2</v>
      </c>
    </row>
    <row r="75" spans="1:9">
      <c r="A75" t="s">
        <v>404</v>
      </c>
      <c r="B75" s="1">
        <f>COUNTIF('- Sindh'!Y2:Y131,"&gt;0")</f>
        <v>57</v>
      </c>
      <c r="C75" s="35">
        <f t="shared" si="23"/>
        <v>4.0918880114860015E-2</v>
      </c>
      <c r="D75" s="35">
        <f t="shared" si="19"/>
        <v>0.14035087719298245</v>
      </c>
      <c r="E75" s="1">
        <f>COUNTIF('- Sindh'!J2:J131,"PML")</f>
        <v>39</v>
      </c>
      <c r="F75" s="35">
        <f t="shared" si="20"/>
        <v>0.68421052631578949</v>
      </c>
      <c r="G75" s="1">
        <f>COUNTIF('- Sindh'!L2:L131,"PML")</f>
        <v>5</v>
      </c>
      <c r="H75" s="35">
        <f t="shared" si="21"/>
        <v>8.771929824561403E-2</v>
      </c>
      <c r="I75" s="35">
        <f t="shared" si="22"/>
        <v>8.771929824561403E-2</v>
      </c>
    </row>
    <row r="76" spans="1:9">
      <c r="A76" s="49" t="s">
        <v>406</v>
      </c>
      <c r="B76" s="49">
        <f>SUM(B71:B75)</f>
        <v>641</v>
      </c>
      <c r="C76" s="43">
        <f t="shared" si="23"/>
        <v>9.0896199659671009E-2</v>
      </c>
      <c r="D76" s="43">
        <f t="shared" si="19"/>
        <v>0.22152886115444617</v>
      </c>
      <c r="E76" s="49">
        <f>SUM(E71:E75)</f>
        <v>280</v>
      </c>
      <c r="F76" s="43">
        <f t="shared" si="20"/>
        <v>0.43681747269890797</v>
      </c>
      <c r="G76" s="49">
        <f>SUM(G71:G75)</f>
        <v>149</v>
      </c>
      <c r="H76" s="43">
        <f t="shared" si="21"/>
        <v>0.23244929797191888</v>
      </c>
      <c r="I76" s="43">
        <f t="shared" si="22"/>
        <v>0.10920436817472699</v>
      </c>
    </row>
    <row r="78" spans="1:9">
      <c r="A78" s="74" t="s">
        <v>7485</v>
      </c>
      <c r="B78" s="74"/>
      <c r="C78" s="74"/>
      <c r="D78" s="74"/>
      <c r="E78" s="74"/>
      <c r="F78" s="74"/>
      <c r="G78" s="74"/>
      <c r="H78" s="74"/>
      <c r="I78" s="74"/>
    </row>
    <row r="79" spans="1:9">
      <c r="A79" s="48" t="s">
        <v>513</v>
      </c>
      <c r="B79" s="38"/>
      <c r="C79" s="38"/>
      <c r="D79" s="38"/>
      <c r="E79" s="38"/>
      <c r="F79" s="38"/>
      <c r="G79" s="38"/>
      <c r="H79" s="38"/>
      <c r="I79" s="38"/>
    </row>
    <row r="80" spans="1:9">
      <c r="A80" s="36" t="s">
        <v>405</v>
      </c>
      <c r="B80" s="37" t="s">
        <v>518</v>
      </c>
      <c r="C80" s="37" t="s">
        <v>519</v>
      </c>
      <c r="D80" s="37" t="s">
        <v>514</v>
      </c>
      <c r="E80" s="36" t="s">
        <v>407</v>
      </c>
      <c r="F80" s="37" t="s">
        <v>515</v>
      </c>
      <c r="G80" s="37" t="s">
        <v>516</v>
      </c>
      <c r="H80" s="37" t="s">
        <v>7</v>
      </c>
      <c r="I80" s="37" t="s">
        <v>516</v>
      </c>
    </row>
    <row r="81" spans="1:9">
      <c r="A81" t="s">
        <v>400</v>
      </c>
      <c r="B81" s="1">
        <f>SUM('- National Assembly'!AC2:AC273)</f>
        <v>6804500</v>
      </c>
      <c r="C81" s="35">
        <f>B81/SUM('- National Assembly'!O2:IQ273)</f>
        <v>0.19636842080657393</v>
      </c>
      <c r="D81" s="1">
        <f>COUNTIF('- National Assembly'!I2:I273,"PML-N")</f>
        <v>68</v>
      </c>
      <c r="E81" s="45">
        <f>D81/272</f>
        <v>0.25</v>
      </c>
      <c r="F81" s="31">
        <f>COUNTIFS('- National Assembly'!I2:I273,"=PML-N",'- National Assembly'!H2:H273,"&lt;.05")</f>
        <v>10</v>
      </c>
      <c r="G81" s="35">
        <f>F81/D81</f>
        <v>0.14705882352941177</v>
      </c>
      <c r="H81" s="31">
        <f>COUNTIFS('- National Assembly'!I2:I273,"=PML-N",'- National Assembly'!H2:H273,"&gt;.15")</f>
        <v>34</v>
      </c>
      <c r="I81" s="35">
        <f>H81/D81</f>
        <v>0.5</v>
      </c>
    </row>
    <row r="82" spans="1:9">
      <c r="A82" t="s">
        <v>402</v>
      </c>
      <c r="B82" s="1">
        <f>SUM('- Balochistan'!S2:S52)</f>
        <v>15208</v>
      </c>
      <c r="C82" s="35">
        <f>B82/SUM('- Balochistan'!N2:EL52)</f>
        <v>1.1389217987295719E-2</v>
      </c>
      <c r="D82" s="1">
        <f>COUNTIF('- Balochistan'!H2:H52,"PML-N")</f>
        <v>0</v>
      </c>
      <c r="E82" s="45">
        <f>D82/51</f>
        <v>0</v>
      </c>
      <c r="F82" s="31">
        <f>COUNTIFS('- Balochistan'!H2:H52,"=PML-N",'- Balochistan'!G2:G52,"&lt;.05")</f>
        <v>0</v>
      </c>
      <c r="G82" s="35">
        <v>0</v>
      </c>
      <c r="H82" s="31">
        <f>COUNTIFS('- Balochistan'!H2:H52,"=PML-N",'- Balochistan'!G2:G52,"&gt;.15")</f>
        <v>0</v>
      </c>
      <c r="I82" s="35">
        <v>0</v>
      </c>
    </row>
    <row r="83" spans="1:9">
      <c r="A83" t="s">
        <v>403</v>
      </c>
      <c r="B83" s="1">
        <f>SUM('- NWFP'!AB2:AB100)</f>
        <v>276232</v>
      </c>
      <c r="C83" s="35">
        <f>B83/SUM('- NWFP'!N2:CW100)</f>
        <v>8.1323541880599551E-2</v>
      </c>
      <c r="D83" s="1">
        <f>COUNTIF('- NWFP'!H2:H100,"PML-N")</f>
        <v>5</v>
      </c>
      <c r="E83" s="45">
        <f>D83/99</f>
        <v>5.0505050505050504E-2</v>
      </c>
      <c r="F83" s="31">
        <f>COUNTIFS('- NWFP'!H2:H100,"=PML-N",'- NWFP'!G2:G100,"&lt;.05")</f>
        <v>2</v>
      </c>
      <c r="G83" s="35">
        <f>F83/D83</f>
        <v>0.4</v>
      </c>
      <c r="H83" s="31">
        <f>COUNTIFS('- NWFP'!H2:H100,"=PML-N",'- NWFP'!G2:G100,"&gt;.15")</f>
        <v>1</v>
      </c>
      <c r="I83" s="35">
        <f>H83/D83</f>
        <v>0.2</v>
      </c>
    </row>
    <row r="84" spans="1:9">
      <c r="A84" t="s">
        <v>401</v>
      </c>
      <c r="B84" s="1">
        <f>SUM('- Punjab'!AB2:AB298)</f>
        <v>5528010</v>
      </c>
      <c r="C84" s="35">
        <f>B84/SUM('- Punjab'!N2:GE298)</f>
        <v>0.26987946984012062</v>
      </c>
      <c r="D84" s="1">
        <f>COUNTIF('- Punjab'!H2:H298,"PML-N")</f>
        <v>105</v>
      </c>
      <c r="E84" s="45">
        <f>D84/297</f>
        <v>0.35353535353535354</v>
      </c>
      <c r="F84" s="31">
        <f>COUNTIFS('- Punjab'!H2:H298,"=PML-N",'- Punjab'!G2:G298,"&lt;.05")</f>
        <v>15</v>
      </c>
      <c r="G84" s="35">
        <f>F84/D84</f>
        <v>0.14285714285714285</v>
      </c>
      <c r="H84" s="31">
        <f>COUNTIFS('- Punjab'!H2:H298,"=PML-N",'- Punjab'!G2:G298,"&gt;.15")</f>
        <v>52</v>
      </c>
      <c r="I84" s="35">
        <f>H84/D84</f>
        <v>0.49523809523809526</v>
      </c>
    </row>
    <row r="85" spans="1:9">
      <c r="A85" t="s">
        <v>404</v>
      </c>
      <c r="B85" s="1">
        <f>SUM('- Sindh'!AB2:AB131)</f>
        <v>133766</v>
      </c>
      <c r="C85" s="35">
        <f>B85/SUM('- Sindh'!N2:DY131)</f>
        <v>1.5877092884660989E-2</v>
      </c>
      <c r="D85" s="1">
        <f>COUNTIF('- Sindh'!H2:H131,"PML-N")</f>
        <v>0</v>
      </c>
      <c r="E85" s="45">
        <f>D85/130</f>
        <v>0</v>
      </c>
      <c r="F85" s="31">
        <f>COUNTIFS('- Sindh'!H2:H131,"=PML-N",'- Sindh'!G2:G131,"&lt;.05")</f>
        <v>0</v>
      </c>
      <c r="G85" s="35">
        <v>0</v>
      </c>
      <c r="H85" s="31">
        <f>COUNTIFS('- Sindh'!H2:H131,"=PML-N",'- Sindh'!G2:G131,"&gt;.15")</f>
        <v>0</v>
      </c>
      <c r="I85" s="35">
        <v>0</v>
      </c>
    </row>
    <row r="86" spans="1:9">
      <c r="A86" s="49" t="s">
        <v>406</v>
      </c>
      <c r="B86" s="49">
        <f>SUM(B81:B85)</f>
        <v>12757716</v>
      </c>
      <c r="C86" s="46">
        <f>B86/SUM('- National Assembly'!O2:IQ273,'- Balochistan'!N2:EL52,'- NWFP'!N2:CW100,'- Punjab'!N2:GE298,'- Sindh'!N2:DY131)</f>
        <v>0.18681113598971757</v>
      </c>
      <c r="D86" s="49">
        <f>SUM(D81:D85)</f>
        <v>178</v>
      </c>
      <c r="E86" s="46">
        <f>D86/SUM(272,51,99,297,130)</f>
        <v>0.20965842167255594</v>
      </c>
      <c r="F86" s="49">
        <f>SUM(F81:F85)</f>
        <v>27</v>
      </c>
      <c r="G86" s="43">
        <f t="shared" ref="G86" si="24">F86/D86</f>
        <v>0.15168539325842698</v>
      </c>
      <c r="H86" s="49">
        <f>SUM(H81:H85)</f>
        <v>87</v>
      </c>
      <c r="I86" s="43">
        <f t="shared" ref="I86" si="25">H86/D86</f>
        <v>0.4887640449438202</v>
      </c>
    </row>
    <row r="88" spans="1:9">
      <c r="A88" s="48" t="s">
        <v>512</v>
      </c>
      <c r="B88" s="38"/>
      <c r="C88" s="38"/>
      <c r="D88" s="38"/>
      <c r="E88" s="38"/>
      <c r="F88" s="38"/>
      <c r="G88" s="38"/>
      <c r="H88" s="38"/>
      <c r="I88" s="38"/>
    </row>
    <row r="89" spans="1:9">
      <c r="A89" s="36" t="s">
        <v>405</v>
      </c>
      <c r="B89" s="37" t="s">
        <v>526</v>
      </c>
      <c r="C89" s="37" t="s">
        <v>527</v>
      </c>
      <c r="D89" s="37" t="s">
        <v>520</v>
      </c>
      <c r="E89" s="37" t="s">
        <v>521</v>
      </c>
      <c r="F89" s="37" t="s">
        <v>522</v>
      </c>
      <c r="G89" s="37" t="s">
        <v>523</v>
      </c>
      <c r="H89" s="37" t="s">
        <v>524</v>
      </c>
      <c r="I89" s="37" t="s">
        <v>525</v>
      </c>
    </row>
    <row r="90" spans="1:9">
      <c r="A90" t="s">
        <v>400</v>
      </c>
      <c r="B90" s="1">
        <f>COUNTIF('- National Assembly'!AC2:AC273,"&gt;0")</f>
        <v>207</v>
      </c>
      <c r="C90" s="35">
        <f>B90/SUM(B14,B33,B52,B71,B90,B109,B128,B147)</f>
        <v>9.4434306569343068E-2</v>
      </c>
      <c r="D90" s="35">
        <f>D81/B90</f>
        <v>0.32850241545893721</v>
      </c>
      <c r="E90" s="1">
        <f>COUNTIF('- National Assembly'!K2:K273,"PML-N")</f>
        <v>23</v>
      </c>
      <c r="F90" s="35">
        <f t="shared" ref="F90:F95" si="26">E90/B90</f>
        <v>0.1111111111111111</v>
      </c>
      <c r="G90" s="1">
        <f>COUNTIF('- National Assembly'!M2:M273,"PML-N")</f>
        <v>59</v>
      </c>
      <c r="H90" s="35">
        <f t="shared" ref="H90:H95" si="27">G90/B90</f>
        <v>0.28502415458937197</v>
      </c>
      <c r="I90" s="35">
        <f t="shared" ref="I90:I95" si="28">(B90-(D81+E90+G90))/B90</f>
        <v>0.27536231884057971</v>
      </c>
    </row>
    <row r="91" spans="1:9">
      <c r="A91" t="s">
        <v>402</v>
      </c>
      <c r="B91" s="1">
        <f>COUNTIF('- Balochistan'!S2:S52,"&gt;0")</f>
        <v>19</v>
      </c>
      <c r="C91" s="35">
        <f t="shared" ref="C91:C95" si="29">B91/SUM(B15,B34,B53,B72,B91,B110,B129,B148)</f>
        <v>3.5781544256120526E-2</v>
      </c>
      <c r="D91" s="35">
        <f>D82/B91</f>
        <v>0</v>
      </c>
      <c r="E91" s="1">
        <f>COUNTIF('- Balochistan'!J2:J52,"PML-N")</f>
        <v>0</v>
      </c>
      <c r="F91" s="35">
        <f t="shared" si="26"/>
        <v>0</v>
      </c>
      <c r="G91" s="1">
        <f>COUNTIF('- Balochistan'!L2:L52,"PML-N")</f>
        <v>5</v>
      </c>
      <c r="H91" s="35">
        <f t="shared" si="27"/>
        <v>0.26315789473684209</v>
      </c>
      <c r="I91" s="35">
        <f t="shared" si="28"/>
        <v>0.73684210526315785</v>
      </c>
    </row>
    <row r="92" spans="1:9">
      <c r="A92" t="s">
        <v>403</v>
      </c>
      <c r="B92" s="1">
        <f>COUNTIF('- NWFP'!AB2:AB100,"&gt;0")</f>
        <v>58</v>
      </c>
      <c r="C92" s="35">
        <f t="shared" si="29"/>
        <v>7.9234972677595633E-2</v>
      </c>
      <c r="D92" s="35">
        <f>D83/B92</f>
        <v>8.6206896551724144E-2</v>
      </c>
      <c r="E92" s="1">
        <f>COUNTIF('- NWFP'!J2:J100,"PML-N")</f>
        <v>5</v>
      </c>
      <c r="F92" s="35">
        <f t="shared" si="26"/>
        <v>8.6206896551724144E-2</v>
      </c>
      <c r="G92" s="1">
        <f>COUNTIF('- NWFP'!L2:L100,"PML-N")</f>
        <v>5</v>
      </c>
      <c r="H92" s="35">
        <f t="shared" si="27"/>
        <v>8.6206896551724144E-2</v>
      </c>
      <c r="I92" s="35">
        <f t="shared" si="28"/>
        <v>0.74137931034482762</v>
      </c>
    </row>
    <row r="93" spans="1:9">
      <c r="A93" t="s">
        <v>401</v>
      </c>
      <c r="B93" s="1">
        <f>COUNTIF('- Punjab'!AB2:AB298,"&gt;0")</f>
        <v>276</v>
      </c>
      <c r="C93" s="35">
        <f t="shared" si="29"/>
        <v>0.12522686025408347</v>
      </c>
      <c r="D93" s="35">
        <f>D84/B93</f>
        <v>0.38043478260869568</v>
      </c>
      <c r="E93" s="1">
        <f>COUNTIF('- Punjab'!J2:J298,"PML-N")</f>
        <v>44</v>
      </c>
      <c r="F93" s="35">
        <f t="shared" si="26"/>
        <v>0.15942028985507245</v>
      </c>
      <c r="G93" s="1">
        <f>COUNTIF('- Punjab'!L2:L298,"PML-N")</f>
        <v>78</v>
      </c>
      <c r="H93" s="35">
        <f t="shared" si="27"/>
        <v>0.28260869565217389</v>
      </c>
      <c r="I93" s="35">
        <f t="shared" si="28"/>
        <v>0.17753623188405798</v>
      </c>
    </row>
    <row r="94" spans="1:9">
      <c r="A94" t="s">
        <v>404</v>
      </c>
      <c r="B94" s="1">
        <f>COUNTIF('- Sindh'!AB2:AB131,"&gt;0")</f>
        <v>79</v>
      </c>
      <c r="C94" s="35">
        <f t="shared" si="29"/>
        <v>5.6712132089016508E-2</v>
      </c>
      <c r="D94" s="35">
        <f t="shared" ref="D94:D95" si="30">D85/B94</f>
        <v>0</v>
      </c>
      <c r="E94" s="1">
        <f>COUNTIF('- Sindh'!J2:J131,"PML-N")</f>
        <v>3</v>
      </c>
      <c r="F94" s="35">
        <f t="shared" si="26"/>
        <v>3.7974683544303799E-2</v>
      </c>
      <c r="G94" s="1">
        <f>COUNTIF('- Sindh'!L2:L131,"PML-N")</f>
        <v>34</v>
      </c>
      <c r="H94" s="35">
        <f t="shared" si="27"/>
        <v>0.43037974683544306</v>
      </c>
      <c r="I94" s="35">
        <f t="shared" si="28"/>
        <v>0.53164556962025311</v>
      </c>
    </row>
    <row r="95" spans="1:9">
      <c r="A95" s="49" t="s">
        <v>406</v>
      </c>
      <c r="B95" s="49">
        <f>SUM(B90:B94)</f>
        <v>639</v>
      </c>
      <c r="C95" s="43">
        <f t="shared" si="29"/>
        <v>9.0612592172433351E-2</v>
      </c>
      <c r="D95" s="43">
        <f t="shared" si="30"/>
        <v>0.27856025039123633</v>
      </c>
      <c r="E95" s="49">
        <f>SUM(E90:E94)</f>
        <v>75</v>
      </c>
      <c r="F95" s="43">
        <f t="shared" si="26"/>
        <v>0.11737089201877934</v>
      </c>
      <c r="G95" s="49">
        <f>SUM(G90:G94)</f>
        <v>181</v>
      </c>
      <c r="H95" s="43">
        <f t="shared" si="27"/>
        <v>0.28325508607198746</v>
      </c>
      <c r="I95" s="43">
        <f t="shared" si="28"/>
        <v>0.32081377151799689</v>
      </c>
    </row>
    <row r="97" spans="1:9">
      <c r="A97" s="74" t="s">
        <v>7486</v>
      </c>
      <c r="B97" s="74"/>
      <c r="C97" s="74"/>
      <c r="D97" s="74"/>
      <c r="E97" s="74"/>
      <c r="F97" s="74"/>
      <c r="G97" s="74"/>
      <c r="H97" s="74"/>
      <c r="I97" s="74"/>
    </row>
    <row r="98" spans="1:9">
      <c r="A98" s="48" t="s">
        <v>513</v>
      </c>
      <c r="B98" s="38"/>
      <c r="C98" s="38"/>
      <c r="D98" s="38"/>
      <c r="E98" s="38"/>
      <c r="F98" s="38"/>
      <c r="G98" s="38"/>
      <c r="H98" s="38"/>
      <c r="I98" s="38"/>
    </row>
    <row r="99" spans="1:9">
      <c r="A99" s="36" t="s">
        <v>405</v>
      </c>
      <c r="B99" s="37" t="s">
        <v>518</v>
      </c>
      <c r="C99" s="37" t="s">
        <v>519</v>
      </c>
      <c r="D99" s="37" t="s">
        <v>514</v>
      </c>
      <c r="E99" s="36" t="s">
        <v>407</v>
      </c>
      <c r="F99" s="37" t="s">
        <v>515</v>
      </c>
      <c r="G99" s="37" t="s">
        <v>516</v>
      </c>
      <c r="H99" s="37" t="s">
        <v>7</v>
      </c>
      <c r="I99" s="37" t="s">
        <v>516</v>
      </c>
    </row>
    <row r="100" spans="1:9">
      <c r="A100" t="s">
        <v>400</v>
      </c>
      <c r="B100" s="1">
        <f>SUM('- National Assembly'!AF2:AF273)</f>
        <v>10666538</v>
      </c>
      <c r="C100" s="35">
        <f>B100/SUM('- National Assembly'!O2:IQ273)</f>
        <v>0.30782147439684204</v>
      </c>
      <c r="D100" s="1">
        <f>COUNTIF('- National Assembly'!I2:I273,"PPPP")</f>
        <v>89</v>
      </c>
      <c r="E100" s="45">
        <f>D100/272</f>
        <v>0.32720588235294118</v>
      </c>
      <c r="F100" s="31">
        <f>COUNTIFS('- National Assembly'!I2:I273,"=PPPP",'- National Assembly'!H2:H273,"&lt;.05")</f>
        <v>16</v>
      </c>
      <c r="G100" s="35">
        <f t="shared" ref="G100:G105" si="31">F100/D100</f>
        <v>0.1797752808988764</v>
      </c>
      <c r="H100" s="31">
        <f>COUNTIFS('- National Assembly'!I2:I273,"=PPPP",'- National Assembly'!H2:H273,"&gt;.15")</f>
        <v>46</v>
      </c>
      <c r="I100" s="35">
        <f t="shared" ref="I100:I105" si="32">H100/D100</f>
        <v>0.5168539325842697</v>
      </c>
    </row>
    <row r="101" spans="1:9">
      <c r="A101" t="s">
        <v>402</v>
      </c>
      <c r="B101" s="1">
        <f>SUM('- Balochistan'!AE2:AE52)</f>
        <v>165959</v>
      </c>
      <c r="C101" s="35">
        <f>B101/SUM('- Balochistan'!N2:EL52)</f>
        <v>0.12428611441041625</v>
      </c>
      <c r="D101" s="1">
        <f>COUNTIF('- Balochistan'!H2:H52,"PPPP")</f>
        <v>7</v>
      </c>
      <c r="E101" s="45">
        <f>D101/51</f>
        <v>0.13725490196078433</v>
      </c>
      <c r="F101" s="31">
        <f>COUNTIFS('- Balochistan'!H2:H52,"=PPPP",'- Balochistan'!G2:G52,"&lt;.05")</f>
        <v>3</v>
      </c>
      <c r="G101" s="35">
        <f t="shared" si="31"/>
        <v>0.42857142857142855</v>
      </c>
      <c r="H101" s="31">
        <f>COUNTIFS('- Balochistan'!H2:H52,"=PPPP",'- Balochistan'!G2:G52,"&gt;.15")</f>
        <v>1</v>
      </c>
      <c r="I101" s="35">
        <f t="shared" si="32"/>
        <v>0.14285714285714285</v>
      </c>
    </row>
    <row r="102" spans="1:9">
      <c r="A102" t="s">
        <v>403</v>
      </c>
      <c r="B102" s="1">
        <f>SUM('- NWFP'!AE2:AE100)</f>
        <v>563057</v>
      </c>
      <c r="C102" s="35">
        <f>B102/SUM('- NWFP'!N2:CW100)</f>
        <v>0.16576569521512619</v>
      </c>
      <c r="D102" s="1">
        <f>COUNTIF('- NWFP'!H2:H100,"PPPP")</f>
        <v>17</v>
      </c>
      <c r="E102" s="45">
        <f>D102/99</f>
        <v>0.17171717171717171</v>
      </c>
      <c r="F102" s="31">
        <f>COUNTIFS('- NWFP'!H2:H100,"=PPPP",'- NWFP'!G2:G100,"&lt;.05")</f>
        <v>6</v>
      </c>
      <c r="G102" s="35">
        <f t="shared" si="31"/>
        <v>0.35294117647058826</v>
      </c>
      <c r="H102" s="31">
        <f>COUNTIFS('- NWFP'!H2:H100,"=PPPP",'- NWFP'!G2:G100,"&gt;.15")</f>
        <v>6</v>
      </c>
      <c r="I102" s="35">
        <f t="shared" si="32"/>
        <v>0.35294117647058826</v>
      </c>
    </row>
    <row r="103" spans="1:9">
      <c r="A103" t="s">
        <v>401</v>
      </c>
      <c r="B103" s="1">
        <f>SUM('- Punjab'!AE2:AE298)</f>
        <v>5497995</v>
      </c>
      <c r="C103" s="35">
        <f>B103/SUM('- Punjab'!N2:GE298)</f>
        <v>0.26841412656338065</v>
      </c>
      <c r="D103" s="1">
        <f>COUNTIF('- Punjab'!H2:H298,"PPPP")</f>
        <v>80</v>
      </c>
      <c r="E103" s="45">
        <f>D103/297</f>
        <v>0.26936026936026936</v>
      </c>
      <c r="F103" s="31">
        <f>COUNTIFS('- Punjab'!H2:H298,"=PPPP",'- Punjab'!G2:G298,"&lt;.05")</f>
        <v>25</v>
      </c>
      <c r="G103" s="35">
        <f t="shared" si="31"/>
        <v>0.3125</v>
      </c>
      <c r="H103" s="31">
        <f>COUNTIFS('- Punjab'!H2:H298,"=PPPP",'- Punjab'!G2:G298,"&gt;.15")</f>
        <v>22</v>
      </c>
      <c r="I103" s="35">
        <f t="shared" si="32"/>
        <v>0.27500000000000002</v>
      </c>
    </row>
    <row r="104" spans="1:9">
      <c r="A104" t="s">
        <v>404</v>
      </c>
      <c r="B104" s="1">
        <f>SUM('- Sindh'!AE2:AE131)</f>
        <v>3580497</v>
      </c>
      <c r="C104" s="35">
        <f>B104/SUM('- Sindh'!N2:DY131)</f>
        <v>0.42498006550431366</v>
      </c>
      <c r="D104" s="1">
        <f>COUNTIF('- Sindh'!H2:H131,"PPPP")</f>
        <v>71</v>
      </c>
      <c r="E104" s="45">
        <f>D104/130</f>
        <v>0.5461538461538461</v>
      </c>
      <c r="F104" s="31">
        <f>COUNTIFS('- Sindh'!H2:H131,"=PPPP",'- Sindh'!G2:G131,"&lt;.05")</f>
        <v>2</v>
      </c>
      <c r="G104" s="35">
        <f t="shared" si="31"/>
        <v>2.8169014084507043E-2</v>
      </c>
      <c r="H104" s="31">
        <f>COUNTIFS('- Sindh'!H2:H131,"=PPPP",'- Sindh'!G2:G131,"&gt;.15")</f>
        <v>62</v>
      </c>
      <c r="I104" s="35">
        <f t="shared" si="32"/>
        <v>0.87323943661971826</v>
      </c>
    </row>
    <row r="105" spans="1:9">
      <c r="A105" s="49" t="s">
        <v>406</v>
      </c>
      <c r="B105" s="49">
        <f>SUM(B100:B104)</f>
        <v>20474046</v>
      </c>
      <c r="C105" s="46">
        <f>B105/SUM('- National Assembly'!O2:IQ273,'- Balochistan'!N2:EL52,'- NWFP'!N2:CW100,'- Punjab'!N2:GE298,'- Sindh'!N2:DY131)</f>
        <v>0.2998012960600262</v>
      </c>
      <c r="D105" s="49">
        <f>SUM(D100:D104)</f>
        <v>264</v>
      </c>
      <c r="E105" s="46">
        <f>D105/SUM(272,51,99,297,130)</f>
        <v>0.31095406360424027</v>
      </c>
      <c r="F105" s="49">
        <f>SUM(F100:F104)</f>
        <v>52</v>
      </c>
      <c r="G105" s="43">
        <f t="shared" si="31"/>
        <v>0.19696969696969696</v>
      </c>
      <c r="H105" s="49">
        <f>SUM(H100:H104)</f>
        <v>137</v>
      </c>
      <c r="I105" s="43">
        <f t="shared" si="32"/>
        <v>0.51893939393939392</v>
      </c>
    </row>
    <row r="107" spans="1:9">
      <c r="A107" s="48" t="s">
        <v>512</v>
      </c>
      <c r="B107" s="38"/>
      <c r="C107" s="38"/>
      <c r="D107" s="38"/>
      <c r="E107" s="38"/>
      <c r="F107" s="38"/>
      <c r="G107" s="38"/>
      <c r="H107" s="38"/>
      <c r="I107" s="38"/>
    </row>
    <row r="108" spans="1:9">
      <c r="A108" s="36" t="s">
        <v>405</v>
      </c>
      <c r="B108" s="37" t="s">
        <v>526</v>
      </c>
      <c r="C108" s="37" t="s">
        <v>527</v>
      </c>
      <c r="D108" s="37" t="s">
        <v>520</v>
      </c>
      <c r="E108" s="37" t="s">
        <v>521</v>
      </c>
      <c r="F108" s="37" t="s">
        <v>522</v>
      </c>
      <c r="G108" s="37" t="s">
        <v>523</v>
      </c>
      <c r="H108" s="37" t="s">
        <v>524</v>
      </c>
      <c r="I108" s="37" t="s">
        <v>525</v>
      </c>
    </row>
    <row r="109" spans="1:9">
      <c r="A109" t="s">
        <v>400</v>
      </c>
      <c r="B109" s="1">
        <f>COUNTIF('- National Assembly'!AF2:AF273,"&gt;0")</f>
        <v>246</v>
      </c>
      <c r="C109" s="35">
        <f>B109/SUM(B14,B33,B52,B71,B90,B109,B128,B147)</f>
        <v>0.11222627737226278</v>
      </c>
      <c r="D109" s="35">
        <f t="shared" ref="D109:D114" si="33">D100/B109</f>
        <v>0.36178861788617889</v>
      </c>
      <c r="E109" s="1">
        <f>COUNTIF('- National Assembly'!K2:K273,"PPPP")</f>
        <v>78</v>
      </c>
      <c r="F109" s="35">
        <f t="shared" ref="F109:F114" si="34">E109/B109</f>
        <v>0.31707317073170732</v>
      </c>
      <c r="G109" s="1">
        <f>COUNTIF('- National Assembly'!M2:M273,"PPPP")</f>
        <v>58</v>
      </c>
      <c r="H109" s="35">
        <f t="shared" ref="H109:H114" si="35">G109/B109</f>
        <v>0.23577235772357724</v>
      </c>
      <c r="I109" s="35">
        <f t="shared" ref="I109:I114" si="36">(B109-(D100+E109+G109))/B109</f>
        <v>8.5365853658536592E-2</v>
      </c>
    </row>
    <row r="110" spans="1:9">
      <c r="A110" t="s">
        <v>402</v>
      </c>
      <c r="B110" s="1">
        <f>COUNTIF('- Balochistan'!AE2:AE52,"&gt;0")</f>
        <v>41</v>
      </c>
      <c r="C110" s="35">
        <f t="shared" ref="C110:C114" si="37">B110/SUM(B15,B34,B53,B72,B91,B110,B129,B148)</f>
        <v>7.7212806026365349E-2</v>
      </c>
      <c r="D110" s="35">
        <f t="shared" si="33"/>
        <v>0.17073170731707318</v>
      </c>
      <c r="E110" s="1">
        <f>COUNTIF('- Balochistan'!J2:J52,"PPPP")</f>
        <v>9</v>
      </c>
      <c r="F110" s="35">
        <f t="shared" si="34"/>
        <v>0.21951219512195122</v>
      </c>
      <c r="G110" s="1">
        <f>COUNTIF('- Balochistan'!L2:L52,"PPPP")</f>
        <v>10</v>
      </c>
      <c r="H110" s="35">
        <f t="shared" si="35"/>
        <v>0.24390243902439024</v>
      </c>
      <c r="I110" s="35">
        <f t="shared" si="36"/>
        <v>0.36585365853658536</v>
      </c>
    </row>
    <row r="111" spans="1:9">
      <c r="A111" t="s">
        <v>403</v>
      </c>
      <c r="B111" s="1">
        <f>COUNTIF('- NWFP'!AE2:AE100,"&gt;0")</f>
        <v>77</v>
      </c>
      <c r="C111" s="35">
        <f t="shared" si="37"/>
        <v>0.1051912568306011</v>
      </c>
      <c r="D111" s="35">
        <f t="shared" si="33"/>
        <v>0.22077922077922077</v>
      </c>
      <c r="E111" s="1">
        <f>COUNTIF('- NWFP'!J2:J100,"PPPP")</f>
        <v>16</v>
      </c>
      <c r="F111" s="35">
        <f t="shared" si="34"/>
        <v>0.20779220779220781</v>
      </c>
      <c r="G111" s="1">
        <f>COUNTIF('- NWFP'!L2:L100,"PPPP")</f>
        <v>20</v>
      </c>
      <c r="H111" s="35">
        <f t="shared" si="35"/>
        <v>0.25974025974025972</v>
      </c>
      <c r="I111" s="35">
        <f t="shared" si="36"/>
        <v>0.31168831168831168</v>
      </c>
    </row>
    <row r="112" spans="1:9">
      <c r="A112" t="s">
        <v>401</v>
      </c>
      <c r="B112" s="1">
        <f>COUNTIF('- Punjab'!AE2:AE298,"&gt;0")</f>
        <v>277</v>
      </c>
      <c r="C112" s="35">
        <f t="shared" si="37"/>
        <v>0.12568058076225044</v>
      </c>
      <c r="D112" s="35">
        <f t="shared" si="33"/>
        <v>0.28880866425992779</v>
      </c>
      <c r="E112" s="1">
        <f>COUNTIF('- Punjab'!J2:J298,"PPPP")</f>
        <v>88</v>
      </c>
      <c r="F112" s="35">
        <f t="shared" si="34"/>
        <v>0.3176895306859206</v>
      </c>
      <c r="G112" s="1">
        <f>COUNTIF('- Punjab'!L2:L298,"PPPP")</f>
        <v>76</v>
      </c>
      <c r="H112" s="35">
        <f t="shared" si="35"/>
        <v>0.27436823104693142</v>
      </c>
      <c r="I112" s="35">
        <f t="shared" si="36"/>
        <v>0.11913357400722022</v>
      </c>
    </row>
    <row r="113" spans="1:9">
      <c r="A113" t="s">
        <v>404</v>
      </c>
      <c r="B113" s="1">
        <f>COUNTIF('- Sindh'!AE2:AE131,"&gt;0")</f>
        <v>129</v>
      </c>
      <c r="C113" s="35">
        <f t="shared" si="37"/>
        <v>9.2605886575735819E-2</v>
      </c>
      <c r="D113" s="35">
        <f t="shared" si="33"/>
        <v>0.55038759689922478</v>
      </c>
      <c r="E113" s="1">
        <f>COUNTIF('- Sindh'!J2:J131,"PPPP")</f>
        <v>53</v>
      </c>
      <c r="F113" s="35">
        <f t="shared" si="34"/>
        <v>0.41085271317829458</v>
      </c>
      <c r="G113" s="1">
        <f>COUNTIF('- Sindh'!L2:L131,"PPPP")</f>
        <v>3</v>
      </c>
      <c r="H113" s="35">
        <f t="shared" si="35"/>
        <v>2.3255813953488372E-2</v>
      </c>
      <c r="I113" s="35">
        <f t="shared" si="36"/>
        <v>1.5503875968992248E-2</v>
      </c>
    </row>
    <row r="114" spans="1:9">
      <c r="A114" s="49" t="s">
        <v>406</v>
      </c>
      <c r="B114" s="49">
        <f>SUM(B109:B113)</f>
        <v>770</v>
      </c>
      <c r="C114" s="43">
        <f t="shared" si="37"/>
        <v>0.10918888258650028</v>
      </c>
      <c r="D114" s="43">
        <f t="shared" si="33"/>
        <v>0.34285714285714286</v>
      </c>
      <c r="E114" s="49">
        <f>SUM(E109:E113)</f>
        <v>244</v>
      </c>
      <c r="F114" s="43">
        <f t="shared" si="34"/>
        <v>0.31688311688311688</v>
      </c>
      <c r="G114" s="49">
        <f>SUM(G109:G113)</f>
        <v>167</v>
      </c>
      <c r="H114" s="43">
        <f t="shared" si="35"/>
        <v>0.21688311688311687</v>
      </c>
      <c r="I114" s="43">
        <f t="shared" si="36"/>
        <v>0.12337662337662338</v>
      </c>
    </row>
    <row r="116" spans="1:9">
      <c r="A116" s="74" t="s">
        <v>511</v>
      </c>
      <c r="B116" s="74"/>
      <c r="C116" s="74"/>
      <c r="D116" s="74"/>
      <c r="E116" s="74"/>
      <c r="F116" s="74"/>
      <c r="G116" s="74"/>
      <c r="H116" s="74"/>
      <c r="I116" s="74"/>
    </row>
    <row r="117" spans="1:9">
      <c r="A117" s="48" t="s">
        <v>513</v>
      </c>
      <c r="B117" s="38"/>
      <c r="C117" s="38"/>
      <c r="D117" s="38"/>
      <c r="E117" s="38"/>
      <c r="F117" s="38"/>
      <c r="G117" s="38"/>
      <c r="H117" s="38"/>
      <c r="I117" s="38"/>
    </row>
    <row r="118" spans="1:9">
      <c r="A118" s="36" t="s">
        <v>405</v>
      </c>
      <c r="B118" s="37" t="s">
        <v>518</v>
      </c>
      <c r="C118" s="37" t="s">
        <v>519</v>
      </c>
      <c r="D118" s="37" t="s">
        <v>514</v>
      </c>
      <c r="E118" s="36" t="s">
        <v>407</v>
      </c>
      <c r="F118" s="37" t="s">
        <v>515</v>
      </c>
      <c r="G118" s="37" t="s">
        <v>516</v>
      </c>
      <c r="H118" s="37" t="s">
        <v>7</v>
      </c>
      <c r="I118" s="37" t="s">
        <v>516</v>
      </c>
    </row>
    <row r="119" spans="1:9">
      <c r="A119" t="s">
        <v>400</v>
      </c>
      <c r="B119" s="1">
        <f>SUM('- National Assembly'!AG2:DX273)</f>
        <v>1265516</v>
      </c>
      <c r="C119" s="35">
        <f>B119/SUM('- National Assembly'!O2:IQ273)</f>
        <v>3.6521034378051619E-2</v>
      </c>
      <c r="D119" s="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Assembly'!I2:I273,"&lt;&gt;MQM")</f>
        <v>9</v>
      </c>
      <c r="E119" s="45">
        <f>D119/272</f>
        <v>3.3088235294117647E-2</v>
      </c>
      <c r="F119" s="3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Assembly'!I2:I273,"&lt;&gt;MQM",'- National Assembly'!H2:H273,"&lt;.05")</f>
        <v>1</v>
      </c>
      <c r="G119" s="35">
        <f t="shared" ref="G119:G124" si="38">F119/D119</f>
        <v>0.1111111111111111</v>
      </c>
      <c r="H119" s="31">
        <f>COUNTIFS('- National Assembly'!I2:I273,"&lt;&gt;IND",'- National Assembly'!I2:I273,"&lt;&gt;MMA",'- National Assembly'!I2:I273,"&lt;&gt;PPPP",'- National Assembly'!I2:I273,"&lt;&gt;PML-N", '- National Assembly'!I2:I273,"&lt;&gt;PML",'- National Assembly'!I2:I273,"&lt;&gt;ANP",'- National Assembly'!I2:I273,"&lt;&gt;MQM",'- National Assembly'!H2:H273,"&gt;.15")</f>
        <v>5</v>
      </c>
      <c r="I119" s="35">
        <f t="shared" ref="I119:I124" si="39">H119/D119</f>
        <v>0.55555555555555558</v>
      </c>
    </row>
    <row r="120" spans="1:9">
      <c r="A120" t="s">
        <v>402</v>
      </c>
      <c r="B120" s="1">
        <f>SUM('- Balochistan'!AI2:BU52)</f>
        <v>86103</v>
      </c>
      <c r="C120" s="35">
        <f>B120/SUM('- Balochistan'!N2:EL52)</f>
        <v>6.4482235426099641E-2</v>
      </c>
      <c r="D120" s="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Balochistan'!H2:H52,"&lt;&gt;MQM")</f>
        <v>5</v>
      </c>
      <c r="E120" s="45">
        <f>D120/51</f>
        <v>9.8039215686274508E-2</v>
      </c>
      <c r="F120" s="3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Balochistan'!H2:H52,"&lt;&gt;MQM",'- Balochistan'!G2:G52,"&lt;.05")</f>
        <v>1</v>
      </c>
      <c r="G120" s="35">
        <f t="shared" si="38"/>
        <v>0.2</v>
      </c>
      <c r="H120" s="31">
        <f>COUNTIFS('- Balochistan'!H2:H52,"&lt;&gt;IND",'- Balochistan'!H2:H52,"&lt;&gt;MMA",'- Balochistan'!H2:H52,"&lt;&gt;PPPP",'- Balochistan'!H2:H52,"&lt;&gt;PML-N", '- Balochistan'!H2:H52,"&lt;&gt;PML",'- Balochistan'!H2:H52,"&lt;&gt;ANP",'- Balochistan'!H2:H52,"&lt;&gt;MQM",'- Balochistan'!G2:G52,"&gt;.15")</f>
        <v>3</v>
      </c>
      <c r="I120" s="35">
        <f t="shared" si="39"/>
        <v>0.6</v>
      </c>
    </row>
    <row r="121" spans="1:9">
      <c r="A121" t="s">
        <v>403</v>
      </c>
      <c r="B121" s="1">
        <f>SUM('- NWFP'!AU2:AZ100)</f>
        <v>215499</v>
      </c>
      <c r="C121" s="35">
        <f>B121/SUM('- NWFP'!N2:CW100)</f>
        <v>6.3443561758693132E-2</v>
      </c>
      <c r="D121" s="1">
        <f>COUNTIFS('- NWFP'!H2:H100,"&lt;&gt;IND",'- NWFP'!H2:H100,"&lt;&gt;MMA",'- NWFP'!H2:H100,"&lt;&gt;PPPP",'- NWFP'!H2:H100,"&lt;&gt;PML-N", '- NWFP'!H2:H100,"&lt;&gt;PML",'- NWFP'!H2:H100,"&lt;&gt;ANP",'- NWFP'!H2:H100,"&lt;&gt;MQM")</f>
        <v>9</v>
      </c>
      <c r="E121" s="45">
        <f>D121/99</f>
        <v>9.0909090909090912E-2</v>
      </c>
      <c r="F121" s="31">
        <f>COUNTIFS('- NWFP'!H2:H100,"&lt;&gt;IND",'- NWFP'!H2:H100,"&lt;&gt;MMA",'- NWFP'!H2:H100,"&lt;&gt;PPPP",'- NWFP'!H2:H100,"&lt;&gt;PML-N", '- NWFP'!H2:H100,"&lt;&gt;PML",'- NWFP'!H2:H100,"&lt;&gt;ANP",'- NWFP'!H2:H100,"&lt;&gt;MQM",'- NWFP'!G2:G100,"&lt;.05")</f>
        <v>3</v>
      </c>
      <c r="G121" s="35">
        <f t="shared" si="38"/>
        <v>0.33333333333333331</v>
      </c>
      <c r="H121" s="31">
        <f>COUNTIFS('- NWFP'!H2:H100,"&lt;&gt;IND",'- NWFP'!H2:H100,"&lt;&gt;MMA",'- NWFP'!H2:H100,"&lt;&gt;PPPP",'- NWFP'!H2:H100,"&lt;&gt;PML-N", '- NWFP'!H2:H100,"&lt;&gt;PML",'- NWFP'!H2:H100,"&lt;&gt;ANP",'- NWFP'!H2:H100,"&lt;&gt;MQM",'- NWFP'!G2:G100,"&gt;.15")</f>
        <v>2</v>
      </c>
      <c r="I121" s="35">
        <f t="shared" si="39"/>
        <v>0.22222222222222221</v>
      </c>
    </row>
    <row r="122" spans="1:9">
      <c r="A122" t="s">
        <v>401</v>
      </c>
      <c r="B122" s="1">
        <f>SUM('- NWFP'!AU2:CP298)</f>
        <v>1036167</v>
      </c>
      <c r="C122" s="35">
        <f>B122/SUM('- Punjab'!N2:GE298)</f>
        <v>5.0586051875055993E-2</v>
      </c>
      <c r="D122" s="1">
        <f>COUNTIFS('- Punjab'!H2:H298,"&lt;&gt;IND",'- Punjab'!H2:H298,"&lt;&gt;MMA",'- Punjab'!H2:H298,"&lt;&gt;PPPP",'- Punjab'!H2:H298,"&lt;&gt;PML-N", '- Punjab'!H2:H298,"&lt;&gt;PML",'- Punjab'!H2:H298,"&lt;&gt;ANP",'- Punjab'!H2:H298,"&lt;&gt;MQM")</f>
        <v>7</v>
      </c>
      <c r="E122" s="45">
        <f>D122/297</f>
        <v>2.3569023569023569E-2</v>
      </c>
      <c r="F122" s="31">
        <f>COUNTIFS('- Punjab'!H2:H298,"&lt;&gt;IND",'- Punjab'!H2:H298,"&lt;&gt;MMA",'- Punjab'!H2:H298,"&lt;&gt;PPPP",'- Punjab'!H2:H298,"&lt;&gt;PML-N", '- Punjab'!H2:H298,"&lt;&gt;PML",'- Punjab'!H2:H298,"&lt;&gt;ANP",'- Punjab'!H2:H298,"&lt;&gt;MQM",'- Punjab'!G2:G298,"&lt;.05")</f>
        <v>0</v>
      </c>
      <c r="G122" s="35">
        <f t="shared" si="38"/>
        <v>0</v>
      </c>
      <c r="H122" s="31">
        <f>COUNTIFS('- Punjab'!H2:H298,"&lt;&gt;IND",'- Punjab'!H2:H298,"&lt;&gt;MMA",'- Punjab'!H2:H298,"&lt;&gt;PPPP",'- Punjab'!H2:H298,"&lt;&gt;PML-N", '- Punjab'!H2:H298,"&lt;&gt;PML",'- Punjab'!H2:H298,"&lt;&gt;ANP",'- Punjab'!H2:H298,"&lt;&gt;MQM",'- Punjab'!G2:G298,"&gt;.15")</f>
        <v>1</v>
      </c>
      <c r="I122" s="35">
        <f t="shared" si="39"/>
        <v>0.14285714285714285</v>
      </c>
    </row>
    <row r="123" spans="1:9">
      <c r="A123" t="s">
        <v>404</v>
      </c>
      <c r="B123" s="1">
        <f>SUM('- Sindh'!AX2:BR131)</f>
        <v>539932</v>
      </c>
      <c r="C123" s="35">
        <f>B123/SUM('- Sindh'!N2:DY131)</f>
        <v>6.4086169246301589E-2</v>
      </c>
      <c r="D123" s="1">
        <f>COUNTIFS('- Sindh'!H2:H131,"&lt;&gt;IND",'- Sindh'!H2:H131,"&lt;&gt;MMA",'- Sindh'!H2:H131,"&lt;&gt;PPPP",'- Sindh'!H2:H131,"&lt;&gt;PML-N", '- Sindh'!H2:H131,"&lt;&gt;PML",'- Sindh'!H2:H131,"&lt;&gt;ANP",'- Sindh'!H2:H131,"&lt;&gt;MQM")</f>
        <v>10</v>
      </c>
      <c r="E123" s="45">
        <f>D123/130</f>
        <v>7.6923076923076927E-2</v>
      </c>
      <c r="F123" s="31">
        <f>COUNTIFS('- Sindh'!H2:H131,"&lt;&gt;IND",'- Sindh'!H2:H131,"&lt;&gt;MMA",'- Sindh'!H2:H131,"&lt;&gt;PPPP",'- Sindh'!H2:H131,"&lt;&gt;PML-N", '- Sindh'!H2:H131,"&lt;&gt;PML",'- Sindh'!H2:H131,"&lt;&gt;ANP",'- Sindh'!H2:H131,"&lt;&gt;MQM",'- Sindh'!G2:G131,"&lt;.05")</f>
        <v>0</v>
      </c>
      <c r="G123" s="35">
        <f t="shared" si="38"/>
        <v>0</v>
      </c>
      <c r="H123" s="31">
        <f>COUNTIFS('- Sindh'!H2:H131,"&lt;&gt;IND",'- Sindh'!H2:H131,"&lt;&gt;MMA",'- Sindh'!H2:H131,"&lt;&gt;PPPP",'- Sindh'!H2:H131,"&lt;&gt;PML-N", '- Sindh'!H2:H131,"&lt;&gt;PML",'- Sindh'!H2:H131,"&lt;&gt;ANP",'- Sindh'!H2:H131,"&lt;&gt;MQM",'- Sindh'!G2:G131,"&gt;.15")</f>
        <v>8</v>
      </c>
      <c r="I123" s="35">
        <f t="shared" si="39"/>
        <v>0.8</v>
      </c>
    </row>
    <row r="124" spans="1:9">
      <c r="A124" s="49" t="s">
        <v>406</v>
      </c>
      <c r="B124" s="49">
        <f>SUM(B119:B123)</f>
        <v>3143217</v>
      </c>
      <c r="C124" s="46">
        <f>B124/SUM('- National Assembly'!O2:IQ273,'- Balochistan'!N2:EL52,'- NWFP'!N2:CW100,'- Punjab'!N2:GE298,'- Sindh'!N2:DY131)</f>
        <v>4.6026102041477654E-2</v>
      </c>
      <c r="D124" s="49">
        <f>SUM(D119:D123)</f>
        <v>40</v>
      </c>
      <c r="E124" s="46">
        <f>D124/SUM(272,51,99,297,130)</f>
        <v>4.7114252061248529E-2</v>
      </c>
      <c r="F124" s="49">
        <f>SUM(F119:F123)</f>
        <v>5</v>
      </c>
      <c r="G124" s="43">
        <f t="shared" si="38"/>
        <v>0.125</v>
      </c>
      <c r="H124" s="49">
        <f>SUM(H119:H123)</f>
        <v>19</v>
      </c>
      <c r="I124" s="43">
        <f t="shared" si="39"/>
        <v>0.47499999999999998</v>
      </c>
    </row>
    <row r="126" spans="1:9">
      <c r="A126" s="48" t="s">
        <v>512</v>
      </c>
      <c r="B126" s="38"/>
      <c r="C126" s="38"/>
      <c r="D126" s="38"/>
      <c r="E126" s="38"/>
      <c r="F126" s="38"/>
      <c r="G126" s="38"/>
      <c r="H126" s="38"/>
      <c r="I126" s="38"/>
    </row>
    <row r="127" spans="1:9">
      <c r="A127" s="36" t="s">
        <v>405</v>
      </c>
      <c r="B127" s="37" t="s">
        <v>526</v>
      </c>
      <c r="C127" s="37" t="s">
        <v>527</v>
      </c>
      <c r="D127" s="37" t="s">
        <v>520</v>
      </c>
      <c r="E127" s="37" t="s">
        <v>521</v>
      </c>
      <c r="F127" s="37" t="s">
        <v>522</v>
      </c>
      <c r="G127" s="37" t="s">
        <v>523</v>
      </c>
      <c r="H127" s="37" t="s">
        <v>524</v>
      </c>
      <c r="I127" s="37" t="s">
        <v>525</v>
      </c>
    </row>
    <row r="128" spans="1:9">
      <c r="A128" t="s">
        <v>400</v>
      </c>
      <c r="B128" s="1">
        <f>COUNTIF('- National Assembly'!AG2:DX273,"&gt;0")</f>
        <v>116</v>
      </c>
      <c r="C128" s="35">
        <f>B128/SUM(B14,B33,B52,B71,B90,B109,B128,B147)</f>
        <v>5.2919708029197078E-2</v>
      </c>
      <c r="D128" s="35">
        <f t="shared" ref="D128:D133" si="40">D119/B128</f>
        <v>7.7586206896551727E-2</v>
      </c>
      <c r="E128" s="1">
        <f>COUNTIFS('- National Assembly'!K2:K273,"&lt;&gt;IND",'- National Assembly'!K2:K273,"&lt;&gt;MMA",'- National Assembly'!K2:K273,"&lt;&gt;PPPP",'- National Assembly'!K2:K273,"&lt;&gt;PML-N", '- National Assembly'!K2:K273,"&lt;&gt;PML",'- National Assembly'!K2:K273,"&lt;&gt;ANP",'- National Assembly'!K2:K273,"&lt;&gt;MQM")</f>
        <v>17</v>
      </c>
      <c r="F128" s="35">
        <f t="shared" ref="F128:F133" si="41">E128/B128</f>
        <v>0.14655172413793102</v>
      </c>
      <c r="G128" s="1">
        <f>COUNTIFS('- National Assembly'!M2:M273,"&lt;&gt;IND",'- National Assembly'!M2:M273,"&lt;&gt;MMA",'- National Assembly'!M2:M273,"&lt;&gt;PPPP",'- National Assembly'!M2:M273,"&lt;&gt;PML-N", '- National Assembly'!M2:M273,"&lt;&gt;PML",'- National Assembly'!M2:M273,"&lt;&gt;ANP",'- National Assembly'!M2:M273,"&lt;&gt;MQM")</f>
        <v>18</v>
      </c>
      <c r="H128" s="35">
        <f t="shared" ref="H128:H133" si="42">G128/B128</f>
        <v>0.15517241379310345</v>
      </c>
      <c r="I128" s="35">
        <f t="shared" ref="I128:I133" si="43">(B128-(D119+E128+G128))/B128</f>
        <v>0.62068965517241381</v>
      </c>
    </row>
    <row r="129" spans="1:9">
      <c r="A129" t="s">
        <v>402</v>
      </c>
      <c r="B129" s="1">
        <f>COUNTIF('- Balochistan'!AI2:BU52,"&gt;0")</f>
        <v>30</v>
      </c>
      <c r="C129" s="35">
        <f t="shared" ref="C129:C133" si="44">B129/SUM(B15,B34,B53,B72,B91,B110,B129,B148)</f>
        <v>5.6497175141242938E-2</v>
      </c>
      <c r="D129" s="35">
        <f t="shared" si="40"/>
        <v>0.16666666666666666</v>
      </c>
      <c r="E129" s="1">
        <f>COUNTIFS('- Balochistan'!J2:J52,"&lt;&gt;IND",'- Balochistan'!J2:J52,"&lt;&gt;MMA",'- Balochistan'!J2:J52,"&lt;&gt;PPPP",'- Balochistan'!J2:J52,"&lt;&gt;PML-N", '- Balochistan'!J2:J52,"&lt;&gt;PML",'- Balochistan'!J2:J52,"&lt;&gt;ANP",'- Balochistan'!J2:J52,"&lt;&gt;MQM")</f>
        <v>3</v>
      </c>
      <c r="F129" s="35">
        <f t="shared" si="41"/>
        <v>0.1</v>
      </c>
      <c r="G129" s="1">
        <f>COUNTIFS('- Balochistan'!L2:L52,"&lt;&gt;IND",'- Balochistan'!L2:L52,"&lt;&gt;MMA",'- Balochistan'!L2:L52,"&lt;&gt;PPPP",'- Balochistan'!L2:L52,"&lt;&gt;PML-N", '- Balochistan'!L2:L52,"&lt;&gt;PML",'- Balochistan'!L2:L52,"&lt;&gt;ANP",'- Balochistan'!L2:L52,"&lt;&gt;MQM")</f>
        <v>5</v>
      </c>
      <c r="H129" s="35">
        <f t="shared" si="42"/>
        <v>0.16666666666666666</v>
      </c>
      <c r="I129" s="35">
        <f t="shared" si="43"/>
        <v>0.56666666666666665</v>
      </c>
    </row>
    <row r="130" spans="1:9">
      <c r="A130" t="s">
        <v>403</v>
      </c>
      <c r="B130" s="1">
        <f>COUNTIF('- NWFP'!AU2:AZ100,"&gt;0")</f>
        <v>44</v>
      </c>
      <c r="C130" s="35">
        <f t="shared" si="44"/>
        <v>6.0109289617486336E-2</v>
      </c>
      <c r="D130" s="35">
        <f t="shared" si="40"/>
        <v>0.20454545454545456</v>
      </c>
      <c r="E130" s="1">
        <f>COUNTIFS('- NWFP'!J2:J100,"&lt;&gt;IND",'- NWFP'!J2:J100,"&lt;&gt;MMA",'- NWFP'!J2:J100,"&lt;&gt;PPPP",'- NWFP'!J2:J100,"&lt;&gt;PML-N", '- NWFP'!J2:J100,"&lt;&gt;PML",'- NWFP'!J2:J100,"&lt;&gt;ANP",'- NWFP'!J2:J100,"&lt;&gt;MQM")</f>
        <v>10</v>
      </c>
      <c r="F130" s="35">
        <f t="shared" si="41"/>
        <v>0.22727272727272727</v>
      </c>
      <c r="G130" s="1">
        <f>COUNTIFS('- NWFP'!L2:L100,"&lt;&gt;IND",'- NWFP'!L2:L100,"&lt;&gt;MMA",'- NWFP'!L2:L100,"&lt;&gt;PPPP",'- NWFP'!L2:L100,"&lt;&gt;PML-N", '- NWFP'!L2:L100,"&lt;&gt;PML",'- NWFP'!L2:L100,"&lt;&gt;ANP",'- NWFP'!L2:L100,"&lt;&gt;MQM")</f>
        <v>11</v>
      </c>
      <c r="H130" s="35">
        <f t="shared" si="42"/>
        <v>0.25</v>
      </c>
      <c r="I130" s="35">
        <f t="shared" si="43"/>
        <v>0.31818181818181818</v>
      </c>
    </row>
    <row r="131" spans="1:9">
      <c r="A131" t="s">
        <v>401</v>
      </c>
      <c r="B131" s="1">
        <f>COUNTIF('- Punjab'!BV2:CV298,"&gt;0")</f>
        <v>33</v>
      </c>
      <c r="C131" s="35">
        <f t="shared" si="44"/>
        <v>1.4972776769509982E-2</v>
      </c>
      <c r="D131" s="35">
        <f t="shared" si="40"/>
        <v>0.21212121212121213</v>
      </c>
      <c r="E131" s="1">
        <f>COUNTIFS('- Punjab'!J2:J298,"&lt;&gt;IND",'- Punjab'!J2:J298,"&lt;&gt;MMA",'- Punjab'!J2:J298,"&lt;&gt;PPPP",'- Punjab'!J2:J298,"&lt;&gt;PML-N", '- Punjab'!J2:J298,"&lt;&gt;PML",'- Punjab'!J2:J298,"&lt;&gt;ANP",'- Punjab'!J2:J298,"&lt;&gt;MQM")</f>
        <v>6</v>
      </c>
      <c r="F131" s="35">
        <f t="shared" si="41"/>
        <v>0.18181818181818182</v>
      </c>
      <c r="G131" s="1">
        <f>COUNTIFS('- Punjab'!L2:L298,"&lt;&gt;IND",'- Punjab'!L2:L298,"&lt;&gt;MMA",'- Punjab'!L2:L298,"&lt;&gt;PPPP",'- Punjab'!L2:L298,"&lt;&gt;PML-N", '- Punjab'!L2:L298,"&lt;&gt;PML",'- Punjab'!L2:L298,"&lt;&gt;ANP",'- Punjab'!L2:L298,"&lt;&gt;MQM")</f>
        <v>11</v>
      </c>
      <c r="H131" s="35">
        <f t="shared" si="42"/>
        <v>0.33333333333333331</v>
      </c>
      <c r="I131" s="35">
        <f t="shared" si="43"/>
        <v>0.27272727272727271</v>
      </c>
    </row>
    <row r="132" spans="1:9">
      <c r="A132" t="s">
        <v>404</v>
      </c>
      <c r="B132" s="1">
        <f>COUNTIF('- Sindh'!AX27:BR131,"&gt;0")</f>
        <v>64</v>
      </c>
      <c r="C132" s="35">
        <f t="shared" si="44"/>
        <v>4.594400574300072E-2</v>
      </c>
      <c r="D132" s="35">
        <f t="shared" si="40"/>
        <v>0.15625</v>
      </c>
      <c r="E132" s="1">
        <f>COUNTIFS('- Sindh'!J2:J131,"&lt;&gt;IND",'- Sindh'!J2:J131,"&lt;&gt;MMA",'- Sindh'!J2:J131,"&lt;&gt;PPPP",'- Sindh'!J2:J131,"&lt;&gt;PML-N", '- Sindh'!J2:J131,"&lt;&gt;PML",'- Sindh'!J2:J131,"&lt;&gt;ANP",'- Sindh'!J2:J131,"&lt;&gt;MQM")</f>
        <v>17</v>
      </c>
      <c r="F132" s="35">
        <f t="shared" si="41"/>
        <v>0.265625</v>
      </c>
      <c r="G132" s="1">
        <f>COUNTIFS('- Sindh'!L2:L131,"&lt;&gt;IND",'- Sindh'!L2:L131,"&lt;&gt;MMA",'- Sindh'!L2:L131,"&lt;&gt;PPPP",'- Sindh'!L2:L131,"&lt;&gt;PML-N", '- Sindh'!L2:L131,"&lt;&gt;PML",'- Sindh'!L2:L131,"&lt;&gt;ANP",'- Sindh'!L2:L131,"&lt;&gt;MQM")</f>
        <v>8</v>
      </c>
      <c r="H132" s="35">
        <f t="shared" si="42"/>
        <v>0.125</v>
      </c>
      <c r="I132" s="35">
        <f t="shared" si="43"/>
        <v>0.453125</v>
      </c>
    </row>
    <row r="133" spans="1:9">
      <c r="A133" s="49" t="s">
        <v>406</v>
      </c>
      <c r="B133" s="49">
        <f>SUM(B128:B132)</f>
        <v>287</v>
      </c>
      <c r="C133" s="43">
        <f t="shared" si="44"/>
        <v>4.0697674418604654E-2</v>
      </c>
      <c r="D133" s="43">
        <f t="shared" si="40"/>
        <v>0.13937282229965156</v>
      </c>
      <c r="E133" s="49">
        <f>SUM(E128:E132)</f>
        <v>53</v>
      </c>
      <c r="F133" s="43">
        <f t="shared" si="41"/>
        <v>0.18466898954703834</v>
      </c>
      <c r="G133" s="49">
        <f>SUM(G128:G132)</f>
        <v>53</v>
      </c>
      <c r="H133" s="43">
        <f t="shared" si="42"/>
        <v>0.18466898954703834</v>
      </c>
      <c r="I133" s="43">
        <f t="shared" si="43"/>
        <v>0.49128919860627179</v>
      </c>
    </row>
    <row r="135" spans="1:9">
      <c r="A135" s="74" t="s">
        <v>300</v>
      </c>
      <c r="B135" s="74"/>
      <c r="C135" s="74"/>
      <c r="D135" s="74"/>
      <c r="E135" s="74"/>
      <c r="F135" s="74"/>
      <c r="G135" s="74"/>
      <c r="H135" s="74"/>
      <c r="I135" s="74"/>
    </row>
    <row r="136" spans="1:9">
      <c r="A136" s="48" t="s">
        <v>513</v>
      </c>
      <c r="B136" s="38"/>
      <c r="C136" s="38"/>
      <c r="D136" s="38"/>
      <c r="E136" s="38"/>
      <c r="F136" s="38"/>
      <c r="G136" s="38"/>
      <c r="H136" s="38"/>
      <c r="I136" s="38"/>
    </row>
    <row r="137" spans="1:9">
      <c r="A137" s="36" t="s">
        <v>405</v>
      </c>
      <c r="B137" s="37" t="s">
        <v>518</v>
      </c>
      <c r="C137" s="37" t="s">
        <v>519</v>
      </c>
      <c r="D137" s="37" t="s">
        <v>514</v>
      </c>
      <c r="E137" s="36" t="s">
        <v>407</v>
      </c>
      <c r="F137" s="37" t="s">
        <v>515</v>
      </c>
      <c r="G137" s="37" t="s">
        <v>516</v>
      </c>
      <c r="H137" s="37" t="s">
        <v>7</v>
      </c>
      <c r="I137" s="37" t="s">
        <v>516</v>
      </c>
    </row>
    <row r="138" spans="1:9">
      <c r="A138" t="s">
        <v>400</v>
      </c>
      <c r="B138" s="1">
        <f>SUM('- National Assembly'!DY2:JF273)</f>
        <v>3870447</v>
      </c>
      <c r="C138" s="35">
        <f>B138/SUM('- National Assembly'!O2:IQ273)</f>
        <v>0.11169572565295638</v>
      </c>
      <c r="D138" s="1">
        <f>COUNTIF('- National Assembly'!I2:I273,"IND")</f>
        <v>29</v>
      </c>
      <c r="E138" s="45">
        <f>D138/272</f>
        <v>0.10661764705882353</v>
      </c>
      <c r="F138" s="31">
        <f>COUNTIFS('- National Assembly'!I2:I273,"=IND",'- National Assembly'!H2:H273,"&lt;.05")</f>
        <v>12</v>
      </c>
      <c r="G138" s="35">
        <f>F138/D138</f>
        <v>0.41379310344827586</v>
      </c>
      <c r="H138" s="31">
        <f>COUNTIFS('- National Assembly'!I2:I273,"=IND",'- National Assembly'!H2:H273,"&gt;.15")</f>
        <v>9</v>
      </c>
      <c r="I138" s="35">
        <f>H138/D138</f>
        <v>0.31034482758620691</v>
      </c>
    </row>
    <row r="139" spans="1:9">
      <c r="A139" t="s">
        <v>402</v>
      </c>
      <c r="B139" s="1">
        <f>SUM('- Balochistan'!BV2:EL52)</f>
        <v>345131</v>
      </c>
      <c r="C139" s="35">
        <f>B139/SUM('- Balochistan'!N2:EL52)</f>
        <v>0.2584673982886217</v>
      </c>
      <c r="D139" s="1">
        <f>COUNTIF('- Balochistan'!H2:H52,"IND")</f>
        <v>12</v>
      </c>
      <c r="E139" s="45">
        <f>D139/51</f>
        <v>0.23529411764705882</v>
      </c>
      <c r="F139" s="31">
        <f>COUNTIFS('- Balochistan'!H2:H52,"=IND",'- Balochistan'!G2:G52,"&lt;.05")</f>
        <v>2</v>
      </c>
      <c r="G139" s="35">
        <f>F139/D139</f>
        <v>0.16666666666666666</v>
      </c>
      <c r="H139" s="31">
        <f>COUNTIFS('- Balochistan'!H2:H52,"=IND",'- Balochistan'!G2:G52,"&gt;.15")</f>
        <v>4</v>
      </c>
      <c r="I139" s="35">
        <f>H139/D139</f>
        <v>0.33333333333333331</v>
      </c>
    </row>
    <row r="140" spans="1:9">
      <c r="A140" t="s">
        <v>403</v>
      </c>
      <c r="B140" s="1">
        <f>SUM('- NWFP'!BA2:CW100)</f>
        <v>820668</v>
      </c>
      <c r="C140" s="35">
        <f>B140/SUM('- NWFP'!N2:CW100)</f>
        <v>0.24160715799787089</v>
      </c>
      <c r="D140" s="1">
        <f>COUNTIF('- NWFP'!H2:H100,"IND")</f>
        <v>22</v>
      </c>
      <c r="E140" s="45">
        <f>D140/99</f>
        <v>0.22222222222222221</v>
      </c>
      <c r="F140" s="31">
        <f>COUNTIFS('- NWFP'!H2:H100,"=IND",'- NWFP'!G2:G100,"&lt;.05")</f>
        <v>6</v>
      </c>
      <c r="G140" s="35">
        <f>F140/D140</f>
        <v>0.27272727272727271</v>
      </c>
      <c r="H140" s="31">
        <f>COUNTIFS('- NWFP'!H2:H100,"=IND",'- NWFP'!G2:G100,"&gt;.15")</f>
        <v>4</v>
      </c>
      <c r="I140" s="35">
        <f>H140/D140</f>
        <v>0.18181818181818182</v>
      </c>
    </row>
    <row r="141" spans="1:9">
      <c r="A141" t="s">
        <v>401</v>
      </c>
      <c r="B141" s="1">
        <f>SUM('- Punjab'!CW2:GE298)</f>
        <v>3179849</v>
      </c>
      <c r="C141" s="35">
        <f>B141/SUM('- Punjab'!N2:GE298)</f>
        <v>0.15524139107773643</v>
      </c>
      <c r="D141" s="1">
        <f>COUNTIF('- Punjab'!H2:H298,"IND")</f>
        <v>33</v>
      </c>
      <c r="E141" s="45">
        <f>D141/297</f>
        <v>0.1111111111111111</v>
      </c>
      <c r="F141" s="31">
        <f>COUNTIFS('- Punjab'!H2:H298,"=IND",'- Punjab'!G2:G298,"&lt;.05")</f>
        <v>11</v>
      </c>
      <c r="G141" s="35">
        <f>F141/D141</f>
        <v>0.33333333333333331</v>
      </c>
      <c r="H141" s="31">
        <f>COUNTIFS('- Punjab'!H2:H298,"=IND",'- Punjab'!G2:G298,"&gt;.15")</f>
        <v>11</v>
      </c>
      <c r="I141" s="35">
        <f>H141/D141</f>
        <v>0.33333333333333331</v>
      </c>
    </row>
    <row r="142" spans="1:9">
      <c r="A142" t="s">
        <v>404</v>
      </c>
      <c r="B142" s="1">
        <f>SUM('- Sindh'!BS2:DW131)</f>
        <v>208284</v>
      </c>
      <c r="C142" s="35">
        <f>B142/SUM('- Sindh'!N2:DY131)</f>
        <v>2.4721860670041187E-2</v>
      </c>
      <c r="D142" s="1">
        <f>COUNTIF('- Sindh'!H2:H131,"IND")</f>
        <v>0</v>
      </c>
      <c r="E142" s="45">
        <f>D142/130</f>
        <v>0</v>
      </c>
      <c r="F142" s="31">
        <f>COUNTIFS('- Sindh'!H2:H131,"=IND",'- Sindh'!G2:G131,"&lt;.05")</f>
        <v>0</v>
      </c>
      <c r="G142" s="35">
        <v>0</v>
      </c>
      <c r="H142" s="31">
        <f>COUNTIFS('- Sindh'!H2:H131,"=IND",'- Sindh'!G2:G131,"&gt;.15")</f>
        <v>0</v>
      </c>
      <c r="I142" s="35">
        <v>0</v>
      </c>
    </row>
    <row r="143" spans="1:9">
      <c r="A143" s="49" t="s">
        <v>406</v>
      </c>
      <c r="B143" s="49">
        <f>SUM(B138:B142)</f>
        <v>8424379</v>
      </c>
      <c r="C143" s="46">
        <f>B143/SUM('- National Assembly'!O2:IQ273,'- Balochistan'!N2:EL52,'- NWFP'!N2:CW100,'- Punjab'!N2:GE298,'- Sindh'!N2:DY131)</f>
        <v>0.12335811606073696</v>
      </c>
      <c r="D143" s="49">
        <f>SUM(D138:D142)</f>
        <v>96</v>
      </c>
      <c r="E143" s="46">
        <f>D143/SUM(272,51,99,297,130)</f>
        <v>0.11307420494699646</v>
      </c>
      <c r="F143" s="49">
        <f>SUM(F138:F142)</f>
        <v>31</v>
      </c>
      <c r="G143" s="43">
        <f t="shared" ref="G143" si="45">F143/D143</f>
        <v>0.32291666666666669</v>
      </c>
      <c r="H143" s="49">
        <f>SUM(H138:H142)</f>
        <v>28</v>
      </c>
      <c r="I143" s="49"/>
    </row>
    <row r="145" spans="1:9">
      <c r="A145" s="48" t="s">
        <v>512</v>
      </c>
      <c r="B145" s="38"/>
      <c r="C145" s="38"/>
      <c r="D145" s="38"/>
      <c r="E145" s="38"/>
      <c r="F145" s="38"/>
      <c r="G145" s="38"/>
      <c r="H145" s="38"/>
      <c r="I145" s="38"/>
    </row>
    <row r="146" spans="1:9">
      <c r="A146" s="36" t="s">
        <v>405</v>
      </c>
      <c r="B146" s="37" t="s">
        <v>526</v>
      </c>
      <c r="C146" s="37" t="s">
        <v>527</v>
      </c>
      <c r="D146" s="37" t="s">
        <v>520</v>
      </c>
      <c r="E146" s="37" t="s">
        <v>521</v>
      </c>
      <c r="F146" s="37" t="s">
        <v>522</v>
      </c>
      <c r="G146" s="37" t="s">
        <v>523</v>
      </c>
      <c r="H146" s="37" t="s">
        <v>524</v>
      </c>
      <c r="I146" s="37" t="s">
        <v>525</v>
      </c>
    </row>
    <row r="147" spans="1:9">
      <c r="A147" t="s">
        <v>400</v>
      </c>
      <c r="B147" s="1">
        <f>COUNTIF('- National Assembly'!DY2:JF273,"&gt;0")</f>
        <v>1155</v>
      </c>
      <c r="C147" s="35">
        <f>B147/SUM(B14,B33,B52,B71,B90,B109,B128,B147)</f>
        <v>0.52691605839416056</v>
      </c>
      <c r="D147" s="35">
        <f>D138/B147</f>
        <v>2.5108225108225107E-2</v>
      </c>
      <c r="E147" s="1">
        <f>COUNTIF('- National Assembly'!K2:K273,"IND")</f>
        <v>37</v>
      </c>
      <c r="F147" s="35">
        <f t="shared" ref="F147:F152" si="46">E147/B147</f>
        <v>3.2034632034632034E-2</v>
      </c>
      <c r="G147" s="1">
        <f>COUNTIF('- National Assembly'!M2:M273,"IND")</f>
        <v>59</v>
      </c>
      <c r="H147" s="35">
        <f t="shared" ref="H147:H152" si="47">G147/B147</f>
        <v>5.1082251082251083E-2</v>
      </c>
      <c r="I147" s="35">
        <f t="shared" ref="I147:I152" si="48">(B147-(D138+E147+G147))/B147</f>
        <v>0.89177489177489178</v>
      </c>
    </row>
    <row r="148" spans="1:9">
      <c r="A148" t="s">
        <v>402</v>
      </c>
      <c r="B148" s="1">
        <f>COUNTIF('- Balochistan'!BV2:EL52,"&gt;0")</f>
        <v>317</v>
      </c>
      <c r="C148" s="35">
        <f t="shared" ref="C148:C152" si="49">B148/SUM(B15,B34,B53,B72,B91,B110,B129,B148)</f>
        <v>0.59698681732580039</v>
      </c>
      <c r="D148" s="35">
        <f>D139/B148</f>
        <v>3.7854889589905363E-2</v>
      </c>
      <c r="E148" s="1">
        <f>COUNTIF('- Balochistan'!J2:J52,"IND")</f>
        <v>16</v>
      </c>
      <c r="F148" s="35">
        <f t="shared" si="46"/>
        <v>5.0473186119873815E-2</v>
      </c>
      <c r="G148" s="1">
        <f>COUNTIF('- Balochistan'!L2:L52,"IND")</f>
        <v>14</v>
      </c>
      <c r="H148" s="35">
        <f t="shared" si="47"/>
        <v>4.4164037854889593E-2</v>
      </c>
      <c r="I148" s="35">
        <f t="shared" si="48"/>
        <v>0.86750788643533128</v>
      </c>
    </row>
    <row r="149" spans="1:9">
      <c r="A149" t="s">
        <v>403</v>
      </c>
      <c r="B149" s="1">
        <f>COUNTIF('- NWFP'!BA2:CW100,"&gt;0")</f>
        <v>324</v>
      </c>
      <c r="C149" s="35">
        <f t="shared" si="49"/>
        <v>0.44262295081967212</v>
      </c>
      <c r="D149" s="35">
        <f>D140/B149</f>
        <v>6.7901234567901231E-2</v>
      </c>
      <c r="E149" s="1">
        <f>COUNTIF('- NWFP'!J2:J100,"IND")</f>
        <v>16</v>
      </c>
      <c r="F149" s="35">
        <f t="shared" si="46"/>
        <v>4.9382716049382713E-2</v>
      </c>
      <c r="G149" s="1">
        <f>COUNTIF('- NWFP'!L2:L100,"IND")</f>
        <v>22</v>
      </c>
      <c r="H149" s="35">
        <f t="shared" si="47"/>
        <v>6.7901234567901231E-2</v>
      </c>
      <c r="I149" s="35">
        <f t="shared" si="48"/>
        <v>0.81481481481481477</v>
      </c>
    </row>
    <row r="150" spans="1:9">
      <c r="A150" t="s">
        <v>401</v>
      </c>
      <c r="B150" s="1">
        <f>COUNTIF('- Punjab'!CW2:GE298,"&gt;0")</f>
        <v>1205</v>
      </c>
      <c r="C150" s="35">
        <f t="shared" si="49"/>
        <v>0.54673321234119787</v>
      </c>
      <c r="D150" s="35">
        <f>D141/B150</f>
        <v>2.7385892116182572E-2</v>
      </c>
      <c r="E150" s="1">
        <f>COUNTIF('- Punjab'!J2:J298,"IND")</f>
        <v>45</v>
      </c>
      <c r="F150" s="35">
        <f t="shared" si="46"/>
        <v>3.7344398340248962E-2</v>
      </c>
      <c r="G150" s="1">
        <f>COUNTIF('- Punjab'!L2:L298,"IND")</f>
        <v>48</v>
      </c>
      <c r="H150" s="35">
        <f t="shared" si="47"/>
        <v>3.9834024896265557E-2</v>
      </c>
      <c r="I150" s="35">
        <f t="shared" si="48"/>
        <v>0.89543568464730294</v>
      </c>
    </row>
    <row r="151" spans="1:9">
      <c r="A151" t="s">
        <v>404</v>
      </c>
      <c r="B151" s="1">
        <f>COUNTIF('- Sindh'!BS2:DW131,"&gt;0")</f>
        <v>864</v>
      </c>
      <c r="C151" s="35">
        <f t="shared" si="49"/>
        <v>0.6202440775305097</v>
      </c>
      <c r="D151" s="35">
        <f t="shared" ref="D151:D152" si="50">D142/B151</f>
        <v>0</v>
      </c>
      <c r="E151" s="1">
        <f>COUNTIF('- Sindh'!J2:J131,"IND")</f>
        <v>6</v>
      </c>
      <c r="F151" s="35">
        <f t="shared" si="46"/>
        <v>6.9444444444444441E-3</v>
      </c>
      <c r="G151" s="1">
        <f>COUNTIF('- Sindh'!L2:L131,"IND")</f>
        <v>41</v>
      </c>
      <c r="H151" s="35">
        <f t="shared" si="47"/>
        <v>4.7453703703703706E-2</v>
      </c>
      <c r="I151" s="35">
        <f t="shared" si="48"/>
        <v>0.94560185185185186</v>
      </c>
    </row>
    <row r="152" spans="1:9">
      <c r="A152" s="49" t="s">
        <v>406</v>
      </c>
      <c r="B152" s="49">
        <f>SUM(B147:B151)</f>
        <v>3865</v>
      </c>
      <c r="C152" s="43">
        <f t="shared" si="49"/>
        <v>0.54807146908678384</v>
      </c>
      <c r="D152" s="43">
        <f t="shared" si="50"/>
        <v>2.4838292367399741E-2</v>
      </c>
      <c r="E152" s="49">
        <f>SUM(E147:E151)</f>
        <v>120</v>
      </c>
      <c r="F152" s="43">
        <f t="shared" si="46"/>
        <v>3.1047865459249677E-2</v>
      </c>
      <c r="G152" s="49">
        <f>SUM(G147:G151)</f>
        <v>184</v>
      </c>
      <c r="H152" s="43">
        <f t="shared" si="47"/>
        <v>4.7606727037516172E-2</v>
      </c>
      <c r="I152" s="43">
        <f t="shared" si="48"/>
        <v>0.89650711513583436</v>
      </c>
    </row>
    <row r="154" spans="1:9">
      <c r="A154" t="s">
        <v>7492</v>
      </c>
    </row>
    <row r="155" spans="1:9">
      <c r="A155" t="s">
        <v>7491</v>
      </c>
    </row>
    <row r="156" spans="1:9">
      <c r="A156" t="s">
        <v>7490</v>
      </c>
    </row>
    <row r="158" spans="1:9">
      <c r="A158" s="1" t="s">
        <v>7487</v>
      </c>
    </row>
    <row r="159" spans="1:9">
      <c r="A159" s="1" t="s">
        <v>7488</v>
      </c>
    </row>
    <row r="160" spans="1:9">
      <c r="A160" t="s">
        <v>7489</v>
      </c>
    </row>
    <row r="162" spans="1:1">
      <c r="A162" t="s">
        <v>7493</v>
      </c>
    </row>
  </sheetData>
  <mergeCells count="8">
    <mergeCell ref="A97:I97"/>
    <mergeCell ref="A116:I116"/>
    <mergeCell ref="A135:I135"/>
    <mergeCell ref="A2:I2"/>
    <mergeCell ref="A21:I21"/>
    <mergeCell ref="A40:I40"/>
    <mergeCell ref="A59:I59"/>
    <mergeCell ref="A78:I78"/>
  </mergeCells>
  <phoneticPr fontId="2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283"/>
  <sheetViews>
    <sheetView zoomScale="75" zoomScaleNormal="50" zoomScalePageLayoutView="50" workbookViewId="0">
      <pane xSplit="4" ySplit="1" topLeftCell="AP2" activePane="bottomRight" state="frozen"/>
      <selection pane="topRight" activeCell="E1" sqref="E1"/>
      <selection pane="bottomLeft" activeCell="A2" sqref="A2"/>
      <selection pane="bottomRight" activeCell="E1" sqref="E1"/>
    </sheetView>
  </sheetViews>
  <sheetFormatPr baseColWidth="10" defaultColWidth="8.83203125" defaultRowHeight="14" x14ac:dyDescent="0"/>
  <cols>
    <col min="1" max="1" width="7.1640625" customWidth="1"/>
    <col min="2" max="2" width="16.83203125" style="25" customWidth="1"/>
    <col min="3" max="3" width="13.5" customWidth="1"/>
    <col min="4" max="4" width="19.6640625" customWidth="1"/>
    <col min="5" max="5" width="12.6640625" style="9" customWidth="1"/>
    <col min="6" max="6" width="16.1640625" style="9" customWidth="1"/>
    <col min="7" max="7" width="13.5" style="15" customWidth="1"/>
    <col min="8" max="8" width="15.33203125" style="15" customWidth="1"/>
    <col min="9" max="9" width="17.83203125" style="15" customWidth="1"/>
    <col min="10" max="10" width="11.83203125" style="15" customWidth="1"/>
    <col min="11" max="11" width="11.1640625" style="15" customWidth="1"/>
    <col min="12" max="14" width="13.33203125" style="15" customWidth="1"/>
    <col min="15" max="17" width="31.83203125" style="15" customWidth="1"/>
    <col min="18" max="23" width="31.83203125" customWidth="1"/>
    <col min="24" max="26" width="31.83203125" style="15" customWidth="1"/>
    <col min="27" max="29" width="31.83203125" customWidth="1"/>
    <col min="30" max="31" width="31.83203125" style="15" customWidth="1"/>
    <col min="32" max="197" width="31.83203125" customWidth="1"/>
    <col min="198" max="253" width="6.5" customWidth="1"/>
    <col min="254" max="254" width="15" customWidth="1"/>
  </cols>
  <sheetData>
    <row r="1" spans="1:264" s="19" customFormat="1">
      <c r="A1" s="17" t="s">
        <v>7146</v>
      </c>
      <c r="B1" s="22" t="s">
        <v>1108</v>
      </c>
      <c r="C1" s="22" t="s">
        <v>85</v>
      </c>
      <c r="D1" s="17" t="s">
        <v>999</v>
      </c>
      <c r="E1" s="17" t="s">
        <v>1104</v>
      </c>
      <c r="F1" s="17" t="s">
        <v>7383</v>
      </c>
      <c r="G1" s="18" t="s">
        <v>25</v>
      </c>
      <c r="H1" s="18" t="s">
        <v>7373</v>
      </c>
      <c r="I1" s="18" t="s">
        <v>963</v>
      </c>
      <c r="J1" s="18" t="s">
        <v>7370</v>
      </c>
      <c r="K1" s="18" t="s">
        <v>7371</v>
      </c>
      <c r="L1" s="18" t="s">
        <v>7372</v>
      </c>
      <c r="M1" s="28" t="s">
        <v>746</v>
      </c>
      <c r="N1" s="28" t="s">
        <v>737</v>
      </c>
      <c r="O1" s="59" t="s">
        <v>964</v>
      </c>
      <c r="P1" s="60" t="s">
        <v>1001</v>
      </c>
      <c r="Q1" s="59" t="s">
        <v>801</v>
      </c>
      <c r="R1" s="59" t="s">
        <v>802</v>
      </c>
      <c r="S1" s="59" t="s">
        <v>833</v>
      </c>
      <c r="T1" s="59" t="s">
        <v>840</v>
      </c>
      <c r="U1" s="59" t="s">
        <v>832</v>
      </c>
      <c r="V1" s="59" t="s">
        <v>833</v>
      </c>
      <c r="W1" s="59" t="s">
        <v>694</v>
      </c>
      <c r="X1" s="59" t="s">
        <v>803</v>
      </c>
      <c r="Y1" s="59" t="s">
        <v>965</v>
      </c>
      <c r="Z1" s="59" t="s">
        <v>804</v>
      </c>
      <c r="AA1" s="59" t="s">
        <v>968</v>
      </c>
      <c r="AB1" s="59" t="s">
        <v>969</v>
      </c>
      <c r="AC1" s="59" t="s">
        <v>841</v>
      </c>
      <c r="AD1" s="59" t="s">
        <v>966</v>
      </c>
      <c r="AE1" s="59" t="s">
        <v>967</v>
      </c>
      <c r="AF1" s="59" t="s">
        <v>842</v>
      </c>
      <c r="AG1" s="59" t="s">
        <v>839</v>
      </c>
      <c r="AH1" s="59" t="s">
        <v>833</v>
      </c>
      <c r="AI1" s="59" t="s">
        <v>591</v>
      </c>
      <c r="AJ1" s="61" t="s">
        <v>7497</v>
      </c>
      <c r="AK1" s="61" t="s">
        <v>747</v>
      </c>
      <c r="AL1" s="61" t="s">
        <v>641</v>
      </c>
      <c r="AM1" s="61" t="s">
        <v>679</v>
      </c>
      <c r="AN1" s="61" t="s">
        <v>747</v>
      </c>
      <c r="AO1" s="61" t="s">
        <v>680</v>
      </c>
      <c r="AP1" s="61" t="s">
        <v>7502</v>
      </c>
      <c r="AQ1" s="61" t="s">
        <v>747</v>
      </c>
      <c r="AR1" s="61" t="s">
        <v>529</v>
      </c>
      <c r="AS1" s="59" t="s">
        <v>697</v>
      </c>
      <c r="AT1" s="59" t="s">
        <v>833</v>
      </c>
      <c r="AU1" s="59" t="s">
        <v>698</v>
      </c>
      <c r="AV1" s="59" t="s">
        <v>596</v>
      </c>
      <c r="AW1" s="59" t="s">
        <v>747</v>
      </c>
      <c r="AX1" s="59" t="s">
        <v>597</v>
      </c>
      <c r="AY1" s="59" t="s">
        <v>7498</v>
      </c>
      <c r="AZ1" s="59" t="s">
        <v>747</v>
      </c>
      <c r="BA1" s="59" t="s">
        <v>693</v>
      </c>
      <c r="BB1" s="59" t="s">
        <v>7503</v>
      </c>
      <c r="BC1" s="59" t="s">
        <v>747</v>
      </c>
      <c r="BD1" s="59" t="s">
        <v>530</v>
      </c>
      <c r="BE1" s="59" t="s">
        <v>600</v>
      </c>
      <c r="BF1" s="59" t="s">
        <v>747</v>
      </c>
      <c r="BG1" s="59" t="s">
        <v>531</v>
      </c>
      <c r="BH1" s="59" t="s">
        <v>3608</v>
      </c>
      <c r="BI1" s="59" t="s">
        <v>747</v>
      </c>
      <c r="BJ1" s="59" t="s">
        <v>692</v>
      </c>
      <c r="BK1" s="59" t="s">
        <v>592</v>
      </c>
      <c r="BL1" s="59" t="s">
        <v>747</v>
      </c>
      <c r="BM1" s="59" t="s">
        <v>593</v>
      </c>
      <c r="BN1" s="59" t="s">
        <v>610</v>
      </c>
      <c r="BO1" s="59" t="s">
        <v>747</v>
      </c>
      <c r="BP1" s="59" t="s">
        <v>611</v>
      </c>
      <c r="BQ1" s="59" t="s">
        <v>689</v>
      </c>
      <c r="BR1" s="59" t="s">
        <v>747</v>
      </c>
      <c r="BS1" s="59" t="s">
        <v>690</v>
      </c>
      <c r="BT1" s="59" t="s">
        <v>7504</v>
      </c>
      <c r="BU1" s="59" t="s">
        <v>747</v>
      </c>
      <c r="BV1" s="59" t="s">
        <v>532</v>
      </c>
      <c r="BW1" s="59" t="s">
        <v>566</v>
      </c>
      <c r="BX1" s="59" t="s">
        <v>747</v>
      </c>
      <c r="BY1" s="59" t="s">
        <v>567</v>
      </c>
      <c r="BZ1" s="59" t="s">
        <v>7506</v>
      </c>
      <c r="CA1" s="59" t="s">
        <v>833</v>
      </c>
      <c r="CB1" s="59" t="s">
        <v>800</v>
      </c>
      <c r="CC1" s="59" t="s">
        <v>807</v>
      </c>
      <c r="CD1" s="59" t="s">
        <v>833</v>
      </c>
      <c r="CE1" s="59" t="s">
        <v>808</v>
      </c>
      <c r="CF1" s="59" t="s">
        <v>7507</v>
      </c>
      <c r="CG1" s="59" t="s">
        <v>833</v>
      </c>
      <c r="CH1" s="59" t="s">
        <v>787</v>
      </c>
      <c r="CI1" s="59" t="s">
        <v>535</v>
      </c>
      <c r="CJ1" s="59" t="s">
        <v>747</v>
      </c>
      <c r="CK1" s="59" t="s">
        <v>536</v>
      </c>
      <c r="CL1" s="59" t="s">
        <v>537</v>
      </c>
      <c r="CM1" s="59" t="s">
        <v>747</v>
      </c>
      <c r="CN1" s="59" t="s">
        <v>538</v>
      </c>
      <c r="CO1" s="59" t="s">
        <v>533</v>
      </c>
      <c r="CP1" s="59" t="s">
        <v>747</v>
      </c>
      <c r="CQ1" s="59" t="s">
        <v>534</v>
      </c>
      <c r="CR1" s="59" t="s">
        <v>545</v>
      </c>
      <c r="CS1" s="59" t="s">
        <v>747</v>
      </c>
      <c r="CT1" s="59" t="s">
        <v>546</v>
      </c>
      <c r="CU1" s="59" t="s">
        <v>570</v>
      </c>
      <c r="CV1" s="59" t="s">
        <v>747</v>
      </c>
      <c r="CW1" s="59" t="s">
        <v>571</v>
      </c>
      <c r="CX1" s="59" t="s">
        <v>7508</v>
      </c>
      <c r="CY1" s="59" t="s">
        <v>747</v>
      </c>
      <c r="CZ1" s="59" t="s">
        <v>547</v>
      </c>
      <c r="DA1" s="59" t="s">
        <v>758</v>
      </c>
      <c r="DB1" s="59" t="s">
        <v>747</v>
      </c>
      <c r="DC1" s="59" t="s">
        <v>759</v>
      </c>
      <c r="DD1" s="59" t="s">
        <v>548</v>
      </c>
      <c r="DE1" s="59" t="s">
        <v>747</v>
      </c>
      <c r="DF1" s="59" t="s">
        <v>549</v>
      </c>
      <c r="DG1" s="59" t="s">
        <v>550</v>
      </c>
      <c r="DH1" s="59" t="s">
        <v>747</v>
      </c>
      <c r="DI1" s="59" t="s">
        <v>551</v>
      </c>
      <c r="DJ1" s="59" t="s">
        <v>553</v>
      </c>
      <c r="DK1" s="59" t="s">
        <v>747</v>
      </c>
      <c r="DL1" s="59" t="s">
        <v>565</v>
      </c>
      <c r="DM1" s="59" t="s">
        <v>607</v>
      </c>
      <c r="DN1" s="59" t="s">
        <v>747</v>
      </c>
      <c r="DO1" s="59" t="s">
        <v>625</v>
      </c>
      <c r="DP1" s="59" t="s">
        <v>600</v>
      </c>
      <c r="DQ1" s="59" t="s">
        <v>747</v>
      </c>
      <c r="DR1" s="59" t="s">
        <v>601</v>
      </c>
      <c r="DS1" s="59" t="s">
        <v>554</v>
      </c>
      <c r="DT1" s="59" t="s">
        <v>747</v>
      </c>
      <c r="DU1" s="59" t="s">
        <v>555</v>
      </c>
      <c r="DV1" s="61" t="s">
        <v>556</v>
      </c>
      <c r="DW1" s="59" t="s">
        <v>747</v>
      </c>
      <c r="DX1" s="59" t="s">
        <v>557</v>
      </c>
      <c r="DY1" s="59" t="s">
        <v>699</v>
      </c>
      <c r="DZ1" s="59" t="s">
        <v>833</v>
      </c>
      <c r="EA1" s="59" t="s">
        <v>700</v>
      </c>
      <c r="EB1" s="59" t="s">
        <v>699</v>
      </c>
      <c r="EC1" s="59" t="s">
        <v>833</v>
      </c>
      <c r="ED1" s="59" t="s">
        <v>700</v>
      </c>
      <c r="EE1" s="59" t="s">
        <v>699</v>
      </c>
      <c r="EF1" s="59" t="s">
        <v>833</v>
      </c>
      <c r="EG1" s="59" t="s">
        <v>700</v>
      </c>
      <c r="EH1" s="59" t="s">
        <v>699</v>
      </c>
      <c r="EI1" s="59" t="s">
        <v>833</v>
      </c>
      <c r="EJ1" s="59" t="s">
        <v>700</v>
      </c>
      <c r="EK1" s="59" t="s">
        <v>699</v>
      </c>
      <c r="EL1" s="59" t="s">
        <v>833</v>
      </c>
      <c r="EM1" s="59" t="s">
        <v>700</v>
      </c>
      <c r="EN1" s="59" t="s">
        <v>699</v>
      </c>
      <c r="EO1" s="59" t="s">
        <v>833</v>
      </c>
      <c r="EP1" s="59" t="s">
        <v>700</v>
      </c>
      <c r="EQ1" s="59" t="s">
        <v>699</v>
      </c>
      <c r="ER1" s="59" t="s">
        <v>833</v>
      </c>
      <c r="ES1" s="59" t="s">
        <v>700</v>
      </c>
      <c r="ET1" s="59" t="s">
        <v>699</v>
      </c>
      <c r="EU1" s="59" t="s">
        <v>833</v>
      </c>
      <c r="EV1" s="59" t="s">
        <v>700</v>
      </c>
      <c r="EW1" s="59" t="s">
        <v>699</v>
      </c>
      <c r="EX1" s="59" t="s">
        <v>833</v>
      </c>
      <c r="EY1" s="59" t="s">
        <v>700</v>
      </c>
      <c r="EZ1" s="59" t="s">
        <v>699</v>
      </c>
      <c r="FA1" s="59" t="s">
        <v>833</v>
      </c>
      <c r="FB1" s="59" t="s">
        <v>700</v>
      </c>
      <c r="FC1" s="59" t="s">
        <v>699</v>
      </c>
      <c r="FD1" s="59" t="s">
        <v>833</v>
      </c>
      <c r="FE1" s="59" t="s">
        <v>700</v>
      </c>
      <c r="FF1" s="59" t="s">
        <v>699</v>
      </c>
      <c r="FG1" s="59" t="s">
        <v>833</v>
      </c>
      <c r="FH1" s="59" t="s">
        <v>700</v>
      </c>
      <c r="FI1" s="59" t="s">
        <v>699</v>
      </c>
      <c r="FJ1" s="59" t="s">
        <v>833</v>
      </c>
      <c r="FK1" s="59" t="s">
        <v>700</v>
      </c>
      <c r="FL1" s="59" t="s">
        <v>699</v>
      </c>
      <c r="FM1" s="59" t="s">
        <v>833</v>
      </c>
      <c r="FN1" s="59" t="s">
        <v>700</v>
      </c>
      <c r="FO1" s="59" t="s">
        <v>699</v>
      </c>
      <c r="FP1" s="59" t="s">
        <v>833</v>
      </c>
      <c r="FQ1" s="59" t="s">
        <v>700</v>
      </c>
      <c r="FR1" s="59" t="s">
        <v>699</v>
      </c>
      <c r="FS1" s="59" t="s">
        <v>833</v>
      </c>
      <c r="FT1" s="59" t="s">
        <v>700</v>
      </c>
      <c r="FU1" s="59" t="s">
        <v>699</v>
      </c>
      <c r="FV1" s="59" t="s">
        <v>833</v>
      </c>
      <c r="FW1" s="59" t="s">
        <v>700</v>
      </c>
      <c r="FX1" s="59" t="s">
        <v>699</v>
      </c>
      <c r="FY1" s="59" t="s">
        <v>833</v>
      </c>
      <c r="FZ1" s="59" t="s">
        <v>700</v>
      </c>
      <c r="GA1" s="59" t="s">
        <v>699</v>
      </c>
      <c r="GB1" s="59" t="s">
        <v>833</v>
      </c>
      <c r="GC1" s="59" t="s">
        <v>700</v>
      </c>
      <c r="GD1" s="59" t="s">
        <v>699</v>
      </c>
      <c r="GE1" s="59" t="s">
        <v>833</v>
      </c>
      <c r="GF1" s="59" t="s">
        <v>700</v>
      </c>
      <c r="GG1" s="59" t="s">
        <v>699</v>
      </c>
      <c r="GH1" s="59" t="s">
        <v>833</v>
      </c>
      <c r="GI1" s="59" t="s">
        <v>700</v>
      </c>
      <c r="GJ1" s="59" t="s">
        <v>699</v>
      </c>
      <c r="GK1" s="59" t="s">
        <v>833</v>
      </c>
      <c r="GL1" s="59" t="s">
        <v>700</v>
      </c>
      <c r="GM1" s="59" t="s">
        <v>699</v>
      </c>
      <c r="GN1" s="59" t="s">
        <v>833</v>
      </c>
      <c r="GO1" s="59" t="s">
        <v>700</v>
      </c>
      <c r="GP1" s="59"/>
      <c r="GQ1" s="59"/>
      <c r="GR1" s="59"/>
      <c r="GS1" s="59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  <c r="IQ1" s="30"/>
      <c r="IT1" s="20"/>
    </row>
    <row r="2" spans="1:264">
      <c r="A2" s="4">
        <v>1</v>
      </c>
      <c r="B2" s="23" t="s">
        <v>1109</v>
      </c>
      <c r="C2" s="56">
        <v>39496</v>
      </c>
      <c r="D2" s="4" t="s">
        <v>1000</v>
      </c>
      <c r="E2" s="33">
        <v>387083</v>
      </c>
      <c r="F2" s="53">
        <v>88325</v>
      </c>
      <c r="G2" s="14">
        <f t="shared" ref="G2:G33" si="0">F2/E2</f>
        <v>0.22818103610853485</v>
      </c>
      <c r="H2" s="14">
        <f t="shared" ref="H2:H65" si="1">((LARGE(O2:IQ2,1)-(LARGE(O2:IQ2,2)))/F2)</f>
        <v>7.3908859326351536E-2</v>
      </c>
      <c r="I2" s="29" t="str">
        <f t="shared" ref="I2:I41" si="2">INDEX(O2:JF2,MATCH(MAX(O2:JF2),O2:JF2,0)-1)</f>
        <v>ANP</v>
      </c>
      <c r="J2" s="29">
        <f>LARGE(P2:JF2,1)/(F2)</f>
        <v>0.50053778658364001</v>
      </c>
      <c r="K2" s="29" t="str">
        <f t="shared" ref="K2:K41" si="3">INDEX(O2:JD2,MATCH(LARGE(O2:JD2,2),O2:JD2,0)-1)</f>
        <v>PPPP</v>
      </c>
      <c r="L2" s="29">
        <f>LARGE(P2:JF2,2)/(F2)</f>
        <v>0.4266289272572884</v>
      </c>
      <c r="M2" s="29" t="str">
        <f t="shared" ref="M2:M41" si="4">INDEX(O2:JD2,MATCH(LARGE(O2:JD2,3),O2:JD2,0)-1)</f>
        <v>MMA</v>
      </c>
      <c r="N2" s="29">
        <f>LARGE(P2:JF2,3)/(F2)</f>
        <v>4.6453439003679591E-2</v>
      </c>
      <c r="O2" s="5" t="s">
        <v>3041</v>
      </c>
      <c r="P2" s="5" t="s">
        <v>1002</v>
      </c>
      <c r="Q2" s="27">
        <v>44210</v>
      </c>
      <c r="R2" s="27" t="s">
        <v>2868</v>
      </c>
      <c r="S2" s="5" t="s">
        <v>1185</v>
      </c>
      <c r="T2" s="5">
        <v>4103</v>
      </c>
      <c r="U2" s="5" t="s">
        <v>301</v>
      </c>
      <c r="V2" s="5" t="s">
        <v>696</v>
      </c>
      <c r="W2" s="5">
        <v>151</v>
      </c>
      <c r="X2" s="58" t="s">
        <v>835</v>
      </c>
      <c r="Y2" s="58" t="s">
        <v>836</v>
      </c>
      <c r="Z2" s="58" t="s">
        <v>838</v>
      </c>
      <c r="AA2" s="58" t="s">
        <v>828</v>
      </c>
      <c r="AB2" s="58" t="s">
        <v>830</v>
      </c>
      <c r="AC2" s="58" t="s">
        <v>838</v>
      </c>
      <c r="AD2" s="58" t="s">
        <v>3040</v>
      </c>
      <c r="AE2" s="58" t="s">
        <v>1003</v>
      </c>
      <c r="AF2" s="58">
        <v>37682</v>
      </c>
      <c r="AG2" s="5" t="s">
        <v>835</v>
      </c>
      <c r="AH2" s="5" t="s">
        <v>831</v>
      </c>
      <c r="AI2" s="5" t="s">
        <v>838</v>
      </c>
      <c r="AJ2" s="5" t="s">
        <v>834</v>
      </c>
      <c r="AK2" s="5" t="s">
        <v>1424</v>
      </c>
      <c r="AL2" s="5" t="s">
        <v>837</v>
      </c>
      <c r="AM2" s="5" t="s">
        <v>834</v>
      </c>
      <c r="AN2" s="5" t="s">
        <v>3395</v>
      </c>
      <c r="AO2" s="5" t="s">
        <v>837</v>
      </c>
      <c r="AP2" s="5" t="s">
        <v>834</v>
      </c>
      <c r="AQ2" s="5" t="s">
        <v>7501</v>
      </c>
      <c r="AR2" s="5" t="s">
        <v>837</v>
      </c>
      <c r="AS2" s="27" t="s">
        <v>2874</v>
      </c>
      <c r="AT2" s="5" t="s">
        <v>2875</v>
      </c>
      <c r="AU2" s="5">
        <v>232</v>
      </c>
      <c r="AV2" s="5" t="s">
        <v>834</v>
      </c>
      <c r="AW2" s="5" t="s">
        <v>3202</v>
      </c>
      <c r="AX2" s="5" t="s">
        <v>837</v>
      </c>
      <c r="AY2" s="5" t="s">
        <v>834</v>
      </c>
      <c r="AZ2" s="5" t="s">
        <v>3764</v>
      </c>
      <c r="BA2" s="5" t="s">
        <v>837</v>
      </c>
      <c r="BB2" s="5" t="s">
        <v>834</v>
      </c>
      <c r="BC2" s="5" t="s">
        <v>3126</v>
      </c>
      <c r="BD2" s="5" t="s">
        <v>837</v>
      </c>
      <c r="BE2" s="5" t="s">
        <v>834</v>
      </c>
      <c r="BF2" s="5" t="s">
        <v>3130</v>
      </c>
      <c r="BG2" s="5" t="s">
        <v>837</v>
      </c>
      <c r="BH2" s="5" t="s">
        <v>834</v>
      </c>
      <c r="BI2" s="5" t="s">
        <v>3608</v>
      </c>
      <c r="BJ2" s="5" t="s">
        <v>837</v>
      </c>
      <c r="BK2" s="5" t="s">
        <v>834</v>
      </c>
      <c r="BL2" s="5" t="s">
        <v>3403</v>
      </c>
      <c r="BM2" s="5" t="s">
        <v>837</v>
      </c>
      <c r="BN2" s="5" t="s">
        <v>834</v>
      </c>
      <c r="BO2" s="5" t="s">
        <v>3539</v>
      </c>
      <c r="BP2" s="5" t="s">
        <v>837</v>
      </c>
      <c r="BQ2" s="5" t="s">
        <v>834</v>
      </c>
      <c r="BR2" s="5" t="s">
        <v>3983</v>
      </c>
      <c r="BS2" s="5" t="s">
        <v>837</v>
      </c>
      <c r="BT2" s="5" t="s">
        <v>834</v>
      </c>
      <c r="BU2" s="5" t="s">
        <v>7505</v>
      </c>
      <c r="BV2" s="5" t="s">
        <v>837</v>
      </c>
      <c r="BW2" s="5" t="s">
        <v>834</v>
      </c>
      <c r="BX2" s="5" t="s">
        <v>1020</v>
      </c>
      <c r="BY2" s="5" t="s">
        <v>837</v>
      </c>
      <c r="BZ2" s="5" t="s">
        <v>2872</v>
      </c>
      <c r="CA2" s="27" t="s">
        <v>896</v>
      </c>
      <c r="CB2" s="5">
        <v>247</v>
      </c>
      <c r="CC2" s="58" t="s">
        <v>834</v>
      </c>
      <c r="CD2" s="58" t="s">
        <v>814</v>
      </c>
      <c r="CE2" s="58" t="s">
        <v>837</v>
      </c>
      <c r="CF2" s="58" t="s">
        <v>834</v>
      </c>
      <c r="CG2" s="27" t="s">
        <v>817</v>
      </c>
      <c r="CH2" s="58" t="s">
        <v>837</v>
      </c>
      <c r="CI2" s="58" t="s">
        <v>834</v>
      </c>
      <c r="CJ2" s="58" t="s">
        <v>3813</v>
      </c>
      <c r="CK2" s="58" t="s">
        <v>837</v>
      </c>
      <c r="CL2" s="58" t="s">
        <v>834</v>
      </c>
      <c r="CM2" s="58" t="s">
        <v>3196</v>
      </c>
      <c r="CN2" s="58" t="s">
        <v>837</v>
      </c>
      <c r="CO2" s="58" t="s">
        <v>834</v>
      </c>
      <c r="CP2" s="58" t="s">
        <v>3361</v>
      </c>
      <c r="CQ2" s="58" t="s">
        <v>837</v>
      </c>
      <c r="CR2" s="58" t="s">
        <v>834</v>
      </c>
      <c r="CS2" s="58" t="s">
        <v>4541</v>
      </c>
      <c r="CT2" s="58" t="s">
        <v>837</v>
      </c>
      <c r="CU2" s="58" t="s">
        <v>834</v>
      </c>
      <c r="CV2" s="58" t="s">
        <v>4186</v>
      </c>
      <c r="CW2" s="58" t="s">
        <v>837</v>
      </c>
      <c r="CX2" s="58" t="s">
        <v>834</v>
      </c>
      <c r="CY2" s="58" t="s">
        <v>1301</v>
      </c>
      <c r="CZ2" s="58" t="s">
        <v>837</v>
      </c>
      <c r="DA2" s="58" t="s">
        <v>834</v>
      </c>
      <c r="DB2" s="58" t="s">
        <v>1406</v>
      </c>
      <c r="DC2" s="58" t="s">
        <v>837</v>
      </c>
      <c r="DD2" s="58" t="s">
        <v>834</v>
      </c>
      <c r="DE2" s="58" t="s">
        <v>4196</v>
      </c>
      <c r="DF2" s="58" t="s">
        <v>837</v>
      </c>
      <c r="DG2" s="58" t="s">
        <v>834</v>
      </c>
      <c r="DH2" s="58" t="s">
        <v>3370</v>
      </c>
      <c r="DI2" s="58" t="s">
        <v>837</v>
      </c>
      <c r="DJ2" s="58" t="s">
        <v>834</v>
      </c>
      <c r="DK2" s="58" t="s">
        <v>564</v>
      </c>
      <c r="DL2" s="58" t="s">
        <v>837</v>
      </c>
      <c r="DM2" s="58" t="s">
        <v>834</v>
      </c>
      <c r="DN2" s="58" t="s">
        <v>4014</v>
      </c>
      <c r="DO2" s="58" t="s">
        <v>837</v>
      </c>
      <c r="DP2" s="58" t="s">
        <v>834</v>
      </c>
      <c r="DQ2" s="58" t="s">
        <v>5990</v>
      </c>
      <c r="DR2" s="58" t="s">
        <v>837</v>
      </c>
      <c r="DS2" s="58" t="s">
        <v>834</v>
      </c>
      <c r="DT2" s="58" t="s">
        <v>552</v>
      </c>
      <c r="DU2" s="58" t="s">
        <v>837</v>
      </c>
      <c r="DV2" s="58" t="s">
        <v>834</v>
      </c>
      <c r="DW2" s="58" t="s">
        <v>558</v>
      </c>
      <c r="DX2" s="58" t="s">
        <v>837</v>
      </c>
      <c r="DY2" s="27" t="s">
        <v>2869</v>
      </c>
      <c r="DZ2" s="5" t="s">
        <v>1401</v>
      </c>
      <c r="EA2" s="5">
        <v>661</v>
      </c>
      <c r="EB2" s="58" t="s">
        <v>2870</v>
      </c>
      <c r="EC2" s="58" t="s">
        <v>1401</v>
      </c>
      <c r="ED2" s="58">
        <v>313</v>
      </c>
      <c r="EE2" s="27" t="s">
        <v>2871</v>
      </c>
      <c r="EF2" s="5" t="s">
        <v>1401</v>
      </c>
      <c r="EG2" s="5">
        <v>261</v>
      </c>
      <c r="EH2" s="27" t="s">
        <v>2876</v>
      </c>
      <c r="EI2" s="27" t="s">
        <v>1401</v>
      </c>
      <c r="EJ2" s="5">
        <v>184</v>
      </c>
      <c r="EK2" s="27" t="s">
        <v>2877</v>
      </c>
      <c r="EL2" s="5" t="s">
        <v>1401</v>
      </c>
      <c r="EM2" s="5">
        <v>156</v>
      </c>
      <c r="EN2" s="27" t="s">
        <v>4387</v>
      </c>
      <c r="EO2" s="5" t="s">
        <v>1401</v>
      </c>
      <c r="EP2" s="5">
        <v>71</v>
      </c>
      <c r="EQ2" s="27" t="s">
        <v>4388</v>
      </c>
      <c r="ER2" s="5" t="s">
        <v>1401</v>
      </c>
      <c r="ES2" s="5">
        <v>54</v>
      </c>
      <c r="ET2" s="52"/>
      <c r="EU2" s="52"/>
      <c r="EV2" s="52"/>
      <c r="EW2" s="52"/>
      <c r="EX2" s="52"/>
      <c r="EY2" s="52"/>
      <c r="EZ2" s="52"/>
      <c r="FA2" s="52"/>
      <c r="FB2" s="52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T2" s="4"/>
    </row>
    <row r="3" spans="1:264">
      <c r="A3" s="4">
        <v>2</v>
      </c>
      <c r="B3" s="24" t="s">
        <v>1107</v>
      </c>
      <c r="C3" s="56">
        <v>39496</v>
      </c>
      <c r="D3" s="4" t="s">
        <v>1004</v>
      </c>
      <c r="E3" s="33">
        <v>314904</v>
      </c>
      <c r="F3" s="53">
        <v>76293</v>
      </c>
      <c r="G3" s="14">
        <f t="shared" si="0"/>
        <v>0.24227383583568327</v>
      </c>
      <c r="H3" s="14">
        <f t="shared" si="1"/>
        <v>0.13698504449949536</v>
      </c>
      <c r="I3" s="29" t="str">
        <f t="shared" si="2"/>
        <v>PPPP</v>
      </c>
      <c r="J3" s="29">
        <f t="shared" ref="J3:J41" si="5">LARGE(P3:JF3,1)/(F3)</f>
        <v>0.45145688333136724</v>
      </c>
      <c r="K3" s="29" t="str">
        <f t="shared" si="3"/>
        <v>ANP</v>
      </c>
      <c r="L3" s="29">
        <f t="shared" ref="L3:L41" si="6">LARGE(P3:JF3,2)/(F3)</f>
        <v>0.31447183883187185</v>
      </c>
      <c r="M3" s="29" t="str">
        <f t="shared" si="4"/>
        <v>MMA</v>
      </c>
      <c r="N3" s="29">
        <f t="shared" ref="N3:N41" si="7">LARGE(P3:JF3,3)/(F3)</f>
        <v>9.6286684230532285E-2</v>
      </c>
      <c r="O3" s="5" t="s">
        <v>1005</v>
      </c>
      <c r="P3" s="5" t="s">
        <v>1002</v>
      </c>
      <c r="Q3" s="27">
        <v>23992</v>
      </c>
      <c r="R3" s="27" t="s">
        <v>2878</v>
      </c>
      <c r="S3" s="27" t="s">
        <v>1185</v>
      </c>
      <c r="T3" s="5">
        <v>7346</v>
      </c>
      <c r="U3" s="5" t="s">
        <v>695</v>
      </c>
      <c r="V3" s="5" t="s">
        <v>811</v>
      </c>
      <c r="W3" s="5" t="s">
        <v>838</v>
      </c>
      <c r="X3" s="27" t="s">
        <v>2881</v>
      </c>
      <c r="Y3" s="5" t="s">
        <v>909</v>
      </c>
      <c r="Z3" s="5">
        <v>1560</v>
      </c>
      <c r="AA3" s="27" t="s">
        <v>2880</v>
      </c>
      <c r="AB3" s="5" t="s">
        <v>1194</v>
      </c>
      <c r="AC3" s="5">
        <v>3103</v>
      </c>
      <c r="AD3" s="5" t="s">
        <v>1006</v>
      </c>
      <c r="AE3" s="5" t="s">
        <v>1003</v>
      </c>
      <c r="AF3" s="27">
        <v>34443</v>
      </c>
      <c r="AG3" s="58" t="s">
        <v>834</v>
      </c>
      <c r="AH3" s="58" t="s">
        <v>810</v>
      </c>
      <c r="AI3" s="58" t="s">
        <v>837</v>
      </c>
      <c r="AJ3" s="5" t="s">
        <v>834</v>
      </c>
      <c r="AK3" s="5" t="s">
        <v>1424</v>
      </c>
      <c r="AL3" s="5" t="s">
        <v>837</v>
      </c>
      <c r="AM3" s="5" t="s">
        <v>834</v>
      </c>
      <c r="AN3" s="5" t="s">
        <v>3395</v>
      </c>
      <c r="AO3" s="5" t="s">
        <v>837</v>
      </c>
      <c r="AP3" s="5" t="s">
        <v>834</v>
      </c>
      <c r="AQ3" s="5" t="s">
        <v>7501</v>
      </c>
      <c r="AR3" s="5" t="s">
        <v>837</v>
      </c>
      <c r="AS3" s="58" t="s">
        <v>834</v>
      </c>
      <c r="AT3" s="58" t="s">
        <v>812</v>
      </c>
      <c r="AU3" s="58" t="s">
        <v>837</v>
      </c>
      <c r="AV3" s="5" t="s">
        <v>834</v>
      </c>
      <c r="AW3" s="5" t="s">
        <v>3202</v>
      </c>
      <c r="AX3" s="5" t="s">
        <v>837</v>
      </c>
      <c r="AY3" s="5" t="s">
        <v>834</v>
      </c>
      <c r="AZ3" s="5" t="s">
        <v>3764</v>
      </c>
      <c r="BA3" s="5" t="s">
        <v>837</v>
      </c>
      <c r="BB3" s="5" t="s">
        <v>834</v>
      </c>
      <c r="BC3" s="5" t="s">
        <v>3126</v>
      </c>
      <c r="BD3" s="5" t="s">
        <v>837</v>
      </c>
      <c r="BE3" s="5" t="s">
        <v>834</v>
      </c>
      <c r="BF3" s="5" t="s">
        <v>3130</v>
      </c>
      <c r="BG3" s="5" t="s">
        <v>837</v>
      </c>
      <c r="BH3" s="5" t="s">
        <v>834</v>
      </c>
      <c r="BI3" s="5" t="s">
        <v>3608</v>
      </c>
      <c r="BJ3" s="5" t="s">
        <v>837</v>
      </c>
      <c r="BK3" s="5" t="s">
        <v>834</v>
      </c>
      <c r="BL3" s="5" t="s">
        <v>3403</v>
      </c>
      <c r="BM3" s="5" t="s">
        <v>837</v>
      </c>
      <c r="BN3" s="5" t="s">
        <v>834</v>
      </c>
      <c r="BO3" s="5" t="s">
        <v>3539</v>
      </c>
      <c r="BP3" s="5" t="s">
        <v>837</v>
      </c>
      <c r="BQ3" s="5" t="s">
        <v>834</v>
      </c>
      <c r="BR3" s="5" t="s">
        <v>3983</v>
      </c>
      <c r="BS3" s="5" t="s">
        <v>837</v>
      </c>
      <c r="BT3" s="5" t="s">
        <v>834</v>
      </c>
      <c r="BU3" s="5" t="s">
        <v>7505</v>
      </c>
      <c r="BV3" s="5" t="s">
        <v>837</v>
      </c>
      <c r="BW3" s="5" t="s">
        <v>834</v>
      </c>
      <c r="BX3" s="5" t="s">
        <v>1020</v>
      </c>
      <c r="BY3" s="5" t="s">
        <v>837</v>
      </c>
      <c r="BZ3" s="5" t="s">
        <v>834</v>
      </c>
      <c r="CA3" s="5" t="s">
        <v>2873</v>
      </c>
      <c r="CB3" s="5" t="s">
        <v>837</v>
      </c>
      <c r="CC3" s="58" t="s">
        <v>834</v>
      </c>
      <c r="CD3" s="58" t="s">
        <v>814</v>
      </c>
      <c r="CE3" s="58" t="s">
        <v>837</v>
      </c>
      <c r="CF3" s="58" t="s">
        <v>834</v>
      </c>
      <c r="CG3" s="27" t="s">
        <v>817</v>
      </c>
      <c r="CH3" s="58" t="s">
        <v>837</v>
      </c>
      <c r="CI3" s="58" t="s">
        <v>834</v>
      </c>
      <c r="CJ3" s="58" t="s">
        <v>3813</v>
      </c>
      <c r="CK3" s="58" t="s">
        <v>837</v>
      </c>
      <c r="CL3" s="58" t="s">
        <v>834</v>
      </c>
      <c r="CM3" s="58" t="s">
        <v>3196</v>
      </c>
      <c r="CN3" s="58" t="s">
        <v>837</v>
      </c>
      <c r="CO3" s="58" t="s">
        <v>834</v>
      </c>
      <c r="CP3" s="58" t="s">
        <v>3361</v>
      </c>
      <c r="CQ3" s="58" t="s">
        <v>837</v>
      </c>
      <c r="CR3" s="58" t="s">
        <v>834</v>
      </c>
      <c r="CS3" s="58" t="s">
        <v>4541</v>
      </c>
      <c r="CT3" s="58" t="s">
        <v>837</v>
      </c>
      <c r="CU3" s="58" t="s">
        <v>834</v>
      </c>
      <c r="CV3" s="58" t="s">
        <v>4186</v>
      </c>
      <c r="CW3" s="58" t="s">
        <v>837</v>
      </c>
      <c r="CX3" s="58" t="s">
        <v>834</v>
      </c>
      <c r="CY3" s="58" t="s">
        <v>1301</v>
      </c>
      <c r="CZ3" s="58" t="s">
        <v>837</v>
      </c>
      <c r="DA3" s="58" t="s">
        <v>834</v>
      </c>
      <c r="DB3" s="58" t="s">
        <v>1406</v>
      </c>
      <c r="DC3" s="58" t="s">
        <v>837</v>
      </c>
      <c r="DD3" s="58" t="s">
        <v>834</v>
      </c>
      <c r="DE3" s="58" t="s">
        <v>4196</v>
      </c>
      <c r="DF3" s="58" t="s">
        <v>837</v>
      </c>
      <c r="DG3" s="58" t="s">
        <v>834</v>
      </c>
      <c r="DH3" s="58" t="s">
        <v>3370</v>
      </c>
      <c r="DI3" s="58" t="s">
        <v>837</v>
      </c>
      <c r="DJ3" s="58" t="s">
        <v>834</v>
      </c>
      <c r="DK3" s="58" t="s">
        <v>564</v>
      </c>
      <c r="DL3" s="58" t="s">
        <v>837</v>
      </c>
      <c r="DM3" s="58" t="s">
        <v>834</v>
      </c>
      <c r="DN3" s="58" t="s">
        <v>4014</v>
      </c>
      <c r="DO3" s="58" t="s">
        <v>837</v>
      </c>
      <c r="DP3" s="58" t="s">
        <v>834</v>
      </c>
      <c r="DQ3" s="58" t="s">
        <v>5990</v>
      </c>
      <c r="DR3" s="58" t="s">
        <v>837</v>
      </c>
      <c r="DS3" s="58" t="s">
        <v>834</v>
      </c>
      <c r="DT3" s="58" t="s">
        <v>552</v>
      </c>
      <c r="DU3" s="58" t="s">
        <v>837</v>
      </c>
      <c r="DV3" s="58" t="s">
        <v>834</v>
      </c>
      <c r="DW3" s="58" t="s">
        <v>558</v>
      </c>
      <c r="DX3" s="58" t="s">
        <v>837</v>
      </c>
      <c r="DY3" s="27" t="s">
        <v>2879</v>
      </c>
      <c r="DZ3" s="5" t="s">
        <v>1401</v>
      </c>
      <c r="EA3" s="27">
        <v>5326</v>
      </c>
      <c r="EB3" s="27" t="s">
        <v>3072</v>
      </c>
      <c r="EC3" s="5" t="s">
        <v>1401</v>
      </c>
      <c r="ED3" s="5">
        <v>210</v>
      </c>
      <c r="EE3" s="27" t="s">
        <v>3073</v>
      </c>
      <c r="EF3" s="5" t="s">
        <v>1401</v>
      </c>
      <c r="EG3" s="5">
        <v>174</v>
      </c>
      <c r="EH3" s="27" t="s">
        <v>3074</v>
      </c>
      <c r="EI3" s="5" t="s">
        <v>1401</v>
      </c>
      <c r="EJ3" s="5">
        <v>139</v>
      </c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</row>
    <row r="4" spans="1:264">
      <c r="A4" s="4">
        <v>3</v>
      </c>
      <c r="B4" s="24" t="s">
        <v>1107</v>
      </c>
      <c r="C4" s="56">
        <v>39496</v>
      </c>
      <c r="D4" s="4" t="s">
        <v>1007</v>
      </c>
      <c r="E4" s="33">
        <v>257192</v>
      </c>
      <c r="F4" s="53">
        <v>90895</v>
      </c>
      <c r="G4" s="14">
        <f t="shared" si="0"/>
        <v>0.35341301440169209</v>
      </c>
      <c r="H4" s="14">
        <f t="shared" si="1"/>
        <v>9.2084273062324664E-3</v>
      </c>
      <c r="I4" s="29" t="str">
        <f t="shared" si="2"/>
        <v>PPPP</v>
      </c>
      <c r="J4" s="29">
        <f t="shared" si="5"/>
        <v>0.29746410693657516</v>
      </c>
      <c r="K4" s="29" t="str">
        <f t="shared" si="3"/>
        <v>ANP</v>
      </c>
      <c r="L4" s="29">
        <f t="shared" si="6"/>
        <v>0.28825567963034271</v>
      </c>
      <c r="M4" s="29" t="str">
        <f t="shared" si="4"/>
        <v>MMA</v>
      </c>
      <c r="N4" s="29">
        <f t="shared" si="7"/>
        <v>0.1912426426096045</v>
      </c>
      <c r="O4" s="5" t="s">
        <v>843</v>
      </c>
      <c r="P4" s="5" t="s">
        <v>1002</v>
      </c>
      <c r="Q4" s="27">
        <v>26201</v>
      </c>
      <c r="R4" s="27" t="s">
        <v>3075</v>
      </c>
      <c r="S4" s="5" t="s">
        <v>1185</v>
      </c>
      <c r="T4" s="5">
        <v>17383</v>
      </c>
      <c r="U4" s="5" t="s">
        <v>695</v>
      </c>
      <c r="V4" s="5" t="s">
        <v>811</v>
      </c>
      <c r="W4" s="5" t="s">
        <v>838</v>
      </c>
      <c r="X4" s="27" t="s">
        <v>3077</v>
      </c>
      <c r="Y4" s="5" t="s">
        <v>909</v>
      </c>
      <c r="Z4" s="5">
        <v>5679</v>
      </c>
      <c r="AA4" s="27" t="s">
        <v>3076</v>
      </c>
      <c r="AB4" s="5" t="s">
        <v>1194</v>
      </c>
      <c r="AC4" s="5">
        <v>12096</v>
      </c>
      <c r="AD4" s="5" t="s">
        <v>1008</v>
      </c>
      <c r="AE4" s="5" t="s">
        <v>1003</v>
      </c>
      <c r="AF4" s="27">
        <v>27038</v>
      </c>
      <c r="AG4" s="58" t="s">
        <v>834</v>
      </c>
      <c r="AH4" s="58" t="s">
        <v>810</v>
      </c>
      <c r="AI4" s="58" t="s">
        <v>837</v>
      </c>
      <c r="AJ4" s="5" t="s">
        <v>834</v>
      </c>
      <c r="AK4" s="5" t="s">
        <v>1424</v>
      </c>
      <c r="AL4" s="5" t="s">
        <v>837</v>
      </c>
      <c r="AM4" s="5" t="s">
        <v>834</v>
      </c>
      <c r="AN4" s="5" t="s">
        <v>3395</v>
      </c>
      <c r="AO4" s="5" t="s">
        <v>837</v>
      </c>
      <c r="AP4" s="5" t="s">
        <v>834</v>
      </c>
      <c r="AQ4" s="5" t="s">
        <v>7501</v>
      </c>
      <c r="AR4" s="5" t="s">
        <v>837</v>
      </c>
      <c r="AS4" s="58" t="s">
        <v>834</v>
      </c>
      <c r="AT4" s="58" t="s">
        <v>812</v>
      </c>
      <c r="AU4" s="58" t="s">
        <v>837</v>
      </c>
      <c r="AV4" s="5" t="s">
        <v>834</v>
      </c>
      <c r="AW4" s="5" t="s">
        <v>3202</v>
      </c>
      <c r="AX4" s="5" t="s">
        <v>837</v>
      </c>
      <c r="AY4" s="5" t="s">
        <v>834</v>
      </c>
      <c r="AZ4" s="5" t="s">
        <v>3764</v>
      </c>
      <c r="BA4" s="5" t="s">
        <v>837</v>
      </c>
      <c r="BB4" s="5" t="s">
        <v>834</v>
      </c>
      <c r="BC4" s="5" t="s">
        <v>3126</v>
      </c>
      <c r="BD4" s="5" t="s">
        <v>837</v>
      </c>
      <c r="BE4" s="5" t="s">
        <v>834</v>
      </c>
      <c r="BF4" s="5" t="s">
        <v>3130</v>
      </c>
      <c r="BG4" s="5" t="s">
        <v>837</v>
      </c>
      <c r="BH4" s="5" t="s">
        <v>834</v>
      </c>
      <c r="BI4" s="5" t="s">
        <v>3608</v>
      </c>
      <c r="BJ4" s="5" t="s">
        <v>837</v>
      </c>
      <c r="BK4" s="5" t="s">
        <v>834</v>
      </c>
      <c r="BL4" s="5" t="s">
        <v>3403</v>
      </c>
      <c r="BM4" s="5" t="s">
        <v>837</v>
      </c>
      <c r="BN4" s="5" t="s">
        <v>834</v>
      </c>
      <c r="BO4" s="5" t="s">
        <v>3539</v>
      </c>
      <c r="BP4" s="5" t="s">
        <v>837</v>
      </c>
      <c r="BQ4" s="5" t="s">
        <v>834</v>
      </c>
      <c r="BR4" s="5" t="s">
        <v>3983</v>
      </c>
      <c r="BS4" s="5" t="s">
        <v>837</v>
      </c>
      <c r="BT4" s="5" t="s">
        <v>834</v>
      </c>
      <c r="BU4" s="5" t="s">
        <v>7505</v>
      </c>
      <c r="BV4" s="5" t="s">
        <v>837</v>
      </c>
      <c r="BW4" s="5" t="s">
        <v>834</v>
      </c>
      <c r="BX4" s="5" t="s">
        <v>1020</v>
      </c>
      <c r="BY4" s="5" t="s">
        <v>837</v>
      </c>
      <c r="BZ4" s="5" t="s">
        <v>834</v>
      </c>
      <c r="CA4" s="5" t="s">
        <v>2873</v>
      </c>
      <c r="CB4" s="5" t="s">
        <v>837</v>
      </c>
      <c r="CC4" s="58" t="s">
        <v>834</v>
      </c>
      <c r="CD4" s="58" t="s">
        <v>814</v>
      </c>
      <c r="CE4" s="58" t="s">
        <v>837</v>
      </c>
      <c r="CF4" s="58" t="s">
        <v>834</v>
      </c>
      <c r="CG4" s="27" t="s">
        <v>817</v>
      </c>
      <c r="CH4" s="58" t="s">
        <v>837</v>
      </c>
      <c r="CI4" s="58" t="s">
        <v>834</v>
      </c>
      <c r="CJ4" s="58" t="s">
        <v>3813</v>
      </c>
      <c r="CK4" s="58" t="s">
        <v>837</v>
      </c>
      <c r="CL4" s="58" t="s">
        <v>834</v>
      </c>
      <c r="CM4" s="58" t="s">
        <v>3196</v>
      </c>
      <c r="CN4" s="58" t="s">
        <v>837</v>
      </c>
      <c r="CO4" s="58" t="s">
        <v>834</v>
      </c>
      <c r="CP4" s="58" t="s">
        <v>3361</v>
      </c>
      <c r="CQ4" s="58" t="s">
        <v>837</v>
      </c>
      <c r="CR4" s="58" t="s">
        <v>834</v>
      </c>
      <c r="CS4" s="58" t="s">
        <v>4541</v>
      </c>
      <c r="CT4" s="58" t="s">
        <v>837</v>
      </c>
      <c r="CU4" s="58" t="s">
        <v>834</v>
      </c>
      <c r="CV4" s="58" t="s">
        <v>4186</v>
      </c>
      <c r="CW4" s="58" t="s">
        <v>837</v>
      </c>
      <c r="CX4" s="58" t="s">
        <v>834</v>
      </c>
      <c r="CY4" s="58" t="s">
        <v>1301</v>
      </c>
      <c r="CZ4" s="58" t="s">
        <v>837</v>
      </c>
      <c r="DA4" s="58" t="s">
        <v>834</v>
      </c>
      <c r="DB4" s="58" t="s">
        <v>1406</v>
      </c>
      <c r="DC4" s="58" t="s">
        <v>837</v>
      </c>
      <c r="DD4" s="58" t="s">
        <v>834</v>
      </c>
      <c r="DE4" s="58" t="s">
        <v>4196</v>
      </c>
      <c r="DF4" s="58" t="s">
        <v>837</v>
      </c>
      <c r="DG4" s="58" t="s">
        <v>834</v>
      </c>
      <c r="DH4" s="58" t="s">
        <v>3370</v>
      </c>
      <c r="DI4" s="58" t="s">
        <v>837</v>
      </c>
      <c r="DJ4" s="58" t="s">
        <v>834</v>
      </c>
      <c r="DK4" s="58" t="s">
        <v>564</v>
      </c>
      <c r="DL4" s="58" t="s">
        <v>837</v>
      </c>
      <c r="DM4" s="58" t="s">
        <v>834</v>
      </c>
      <c r="DN4" s="58" t="s">
        <v>4014</v>
      </c>
      <c r="DO4" s="58" t="s">
        <v>837</v>
      </c>
      <c r="DP4" s="58" t="s">
        <v>834</v>
      </c>
      <c r="DQ4" s="58" t="s">
        <v>5990</v>
      </c>
      <c r="DR4" s="58" t="s">
        <v>837</v>
      </c>
      <c r="DS4" s="58" t="s">
        <v>834</v>
      </c>
      <c r="DT4" s="58" t="s">
        <v>552</v>
      </c>
      <c r="DU4" s="58" t="s">
        <v>837</v>
      </c>
      <c r="DV4" s="58" t="s">
        <v>834</v>
      </c>
      <c r="DW4" s="58" t="s">
        <v>558</v>
      </c>
      <c r="DX4" s="58" t="s">
        <v>837</v>
      </c>
      <c r="DY4" s="27" t="s">
        <v>3078</v>
      </c>
      <c r="DZ4" s="5" t="s">
        <v>1401</v>
      </c>
      <c r="EA4" s="5">
        <v>2071</v>
      </c>
      <c r="EB4" s="27" t="s">
        <v>3079</v>
      </c>
      <c r="EC4" s="5" t="s">
        <v>1401</v>
      </c>
      <c r="ED4" s="5">
        <v>342</v>
      </c>
      <c r="EE4" s="27" t="s">
        <v>3080</v>
      </c>
      <c r="EF4" s="5" t="s">
        <v>1401</v>
      </c>
      <c r="EG4" s="5">
        <v>85</v>
      </c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</row>
    <row r="5" spans="1:264">
      <c r="A5" s="4">
        <v>4</v>
      </c>
      <c r="B5" s="23" t="s">
        <v>1107</v>
      </c>
      <c r="C5" s="56">
        <v>39496</v>
      </c>
      <c r="D5" s="4" t="s">
        <v>844</v>
      </c>
      <c r="E5" s="33">
        <v>260335</v>
      </c>
      <c r="F5" s="53">
        <v>80806</v>
      </c>
      <c r="G5" s="14">
        <f t="shared" si="0"/>
        <v>0.31039237905007011</v>
      </c>
      <c r="H5" s="14">
        <f t="shared" si="1"/>
        <v>0.15959210949681954</v>
      </c>
      <c r="I5" s="29" t="str">
        <f t="shared" si="2"/>
        <v>ANP</v>
      </c>
      <c r="J5" s="29">
        <f t="shared" si="5"/>
        <v>0.39103531915946838</v>
      </c>
      <c r="K5" s="29" t="str">
        <f t="shared" si="3"/>
        <v>PPPP</v>
      </c>
      <c r="L5" s="29">
        <f t="shared" si="6"/>
        <v>0.23144320966264881</v>
      </c>
      <c r="M5" s="29" t="str">
        <f t="shared" si="4"/>
        <v>PML</v>
      </c>
      <c r="N5" s="29">
        <f t="shared" si="7"/>
        <v>0.2299705467415786</v>
      </c>
      <c r="O5" s="5" t="s">
        <v>845</v>
      </c>
      <c r="P5" s="5" t="s">
        <v>1002</v>
      </c>
      <c r="Q5" s="27">
        <v>31598</v>
      </c>
      <c r="R5" s="27" t="s">
        <v>3082</v>
      </c>
      <c r="S5" s="5" t="s">
        <v>1185</v>
      </c>
      <c r="T5" s="5">
        <v>9452</v>
      </c>
      <c r="U5" s="5" t="s">
        <v>695</v>
      </c>
      <c r="V5" s="5" t="s">
        <v>811</v>
      </c>
      <c r="W5" s="5" t="s">
        <v>838</v>
      </c>
      <c r="X5" s="27" t="s">
        <v>3081</v>
      </c>
      <c r="Y5" s="5" t="s">
        <v>909</v>
      </c>
      <c r="Z5" s="5">
        <v>18583</v>
      </c>
      <c r="AA5" s="5" t="s">
        <v>834</v>
      </c>
      <c r="AB5" s="5" t="s">
        <v>1194</v>
      </c>
      <c r="AC5" s="5" t="s">
        <v>837</v>
      </c>
      <c r="AD5" s="5" t="s">
        <v>846</v>
      </c>
      <c r="AE5" s="5" t="s">
        <v>1003</v>
      </c>
      <c r="AF5" s="5">
        <v>18702</v>
      </c>
      <c r="AG5" s="58" t="s">
        <v>834</v>
      </c>
      <c r="AH5" s="58" t="s">
        <v>810</v>
      </c>
      <c r="AI5" s="58" t="s">
        <v>837</v>
      </c>
      <c r="AJ5" s="5" t="s">
        <v>834</v>
      </c>
      <c r="AK5" s="5" t="s">
        <v>1424</v>
      </c>
      <c r="AL5" s="5" t="s">
        <v>837</v>
      </c>
      <c r="AM5" s="5" t="s">
        <v>834</v>
      </c>
      <c r="AN5" s="5" t="s">
        <v>3395</v>
      </c>
      <c r="AO5" s="5" t="s">
        <v>837</v>
      </c>
      <c r="AP5" s="5" t="s">
        <v>834</v>
      </c>
      <c r="AQ5" s="5" t="s">
        <v>7501</v>
      </c>
      <c r="AR5" s="5" t="s">
        <v>837</v>
      </c>
      <c r="AS5" s="58" t="s">
        <v>834</v>
      </c>
      <c r="AT5" s="58" t="s">
        <v>812</v>
      </c>
      <c r="AU5" s="58" t="s">
        <v>837</v>
      </c>
      <c r="AV5" s="5" t="s">
        <v>834</v>
      </c>
      <c r="AW5" s="5" t="s">
        <v>3202</v>
      </c>
      <c r="AX5" s="5" t="s">
        <v>837</v>
      </c>
      <c r="AY5" s="5" t="s">
        <v>834</v>
      </c>
      <c r="AZ5" s="5" t="s">
        <v>3764</v>
      </c>
      <c r="BA5" s="5" t="s">
        <v>837</v>
      </c>
      <c r="BB5" s="5" t="s">
        <v>834</v>
      </c>
      <c r="BC5" s="5" t="s">
        <v>3126</v>
      </c>
      <c r="BD5" s="5" t="s">
        <v>837</v>
      </c>
      <c r="BE5" s="5" t="s">
        <v>834</v>
      </c>
      <c r="BF5" s="5" t="s">
        <v>3130</v>
      </c>
      <c r="BG5" s="5" t="s">
        <v>837</v>
      </c>
      <c r="BH5" s="5" t="s">
        <v>834</v>
      </c>
      <c r="BI5" s="5" t="s">
        <v>3608</v>
      </c>
      <c r="BJ5" s="5" t="s">
        <v>837</v>
      </c>
      <c r="BK5" s="5" t="s">
        <v>834</v>
      </c>
      <c r="BL5" s="5" t="s">
        <v>3403</v>
      </c>
      <c r="BM5" s="5" t="s">
        <v>837</v>
      </c>
      <c r="BN5" s="5" t="s">
        <v>834</v>
      </c>
      <c r="BO5" s="5" t="s">
        <v>3539</v>
      </c>
      <c r="BP5" s="5" t="s">
        <v>837</v>
      </c>
      <c r="BQ5" s="5" t="s">
        <v>834</v>
      </c>
      <c r="BR5" s="5" t="s">
        <v>3983</v>
      </c>
      <c r="BS5" s="5" t="s">
        <v>837</v>
      </c>
      <c r="BT5" s="5" t="s">
        <v>834</v>
      </c>
      <c r="BU5" s="5" t="s">
        <v>7505</v>
      </c>
      <c r="BV5" s="5" t="s">
        <v>837</v>
      </c>
      <c r="BW5" s="5" t="s">
        <v>834</v>
      </c>
      <c r="BX5" s="5" t="s">
        <v>1020</v>
      </c>
      <c r="BY5" s="5" t="s">
        <v>837</v>
      </c>
      <c r="BZ5" s="5" t="s">
        <v>834</v>
      </c>
      <c r="CA5" s="5" t="s">
        <v>2873</v>
      </c>
      <c r="CB5" s="5" t="s">
        <v>837</v>
      </c>
      <c r="CC5" s="58" t="s">
        <v>834</v>
      </c>
      <c r="CD5" s="58" t="s">
        <v>814</v>
      </c>
      <c r="CE5" s="58" t="s">
        <v>837</v>
      </c>
      <c r="CF5" s="58" t="s">
        <v>834</v>
      </c>
      <c r="CG5" s="27" t="s">
        <v>817</v>
      </c>
      <c r="CH5" s="58" t="s">
        <v>837</v>
      </c>
      <c r="CI5" s="58" t="s">
        <v>834</v>
      </c>
      <c r="CJ5" s="58" t="s">
        <v>3813</v>
      </c>
      <c r="CK5" s="58" t="s">
        <v>837</v>
      </c>
      <c r="CL5" s="58" t="s">
        <v>834</v>
      </c>
      <c r="CM5" s="58" t="s">
        <v>3196</v>
      </c>
      <c r="CN5" s="58" t="s">
        <v>837</v>
      </c>
      <c r="CO5" s="58" t="s">
        <v>834</v>
      </c>
      <c r="CP5" s="58" t="s">
        <v>3361</v>
      </c>
      <c r="CQ5" s="58" t="s">
        <v>837</v>
      </c>
      <c r="CR5" s="58" t="s">
        <v>834</v>
      </c>
      <c r="CS5" s="58" t="s">
        <v>4541</v>
      </c>
      <c r="CT5" s="58" t="s">
        <v>837</v>
      </c>
      <c r="CU5" s="58" t="s">
        <v>834</v>
      </c>
      <c r="CV5" s="58" t="s">
        <v>4186</v>
      </c>
      <c r="CW5" s="58" t="s">
        <v>837</v>
      </c>
      <c r="CX5" s="58" t="s">
        <v>834</v>
      </c>
      <c r="CY5" s="58" t="s">
        <v>1301</v>
      </c>
      <c r="CZ5" s="58" t="s">
        <v>837</v>
      </c>
      <c r="DA5" s="58" t="s">
        <v>834</v>
      </c>
      <c r="DB5" s="58" t="s">
        <v>1406</v>
      </c>
      <c r="DC5" s="58" t="s">
        <v>837</v>
      </c>
      <c r="DD5" s="58" t="s">
        <v>834</v>
      </c>
      <c r="DE5" s="58" t="s">
        <v>4196</v>
      </c>
      <c r="DF5" s="58" t="s">
        <v>837</v>
      </c>
      <c r="DG5" s="58" t="s">
        <v>834</v>
      </c>
      <c r="DH5" s="58" t="s">
        <v>3370</v>
      </c>
      <c r="DI5" s="58" t="s">
        <v>837</v>
      </c>
      <c r="DJ5" s="58" t="s">
        <v>834</v>
      </c>
      <c r="DK5" s="58" t="s">
        <v>564</v>
      </c>
      <c r="DL5" s="58" t="s">
        <v>837</v>
      </c>
      <c r="DM5" s="58" t="s">
        <v>834</v>
      </c>
      <c r="DN5" s="58" t="s">
        <v>4014</v>
      </c>
      <c r="DO5" s="58" t="s">
        <v>837</v>
      </c>
      <c r="DP5" s="58" t="s">
        <v>834</v>
      </c>
      <c r="DQ5" s="58" t="s">
        <v>5990</v>
      </c>
      <c r="DR5" s="58" t="s">
        <v>837</v>
      </c>
      <c r="DS5" s="58" t="s">
        <v>834</v>
      </c>
      <c r="DT5" s="58" t="s">
        <v>552</v>
      </c>
      <c r="DU5" s="58" t="s">
        <v>837</v>
      </c>
      <c r="DV5" s="58" t="s">
        <v>834</v>
      </c>
      <c r="DW5" s="58" t="s">
        <v>558</v>
      </c>
      <c r="DX5" s="58" t="s">
        <v>837</v>
      </c>
      <c r="DY5" s="27" t="s">
        <v>3084</v>
      </c>
      <c r="DZ5" s="5" t="s">
        <v>1401</v>
      </c>
      <c r="EA5" s="5">
        <v>1000</v>
      </c>
      <c r="EB5" s="27" t="s">
        <v>3083</v>
      </c>
      <c r="EC5" s="5" t="s">
        <v>1401</v>
      </c>
      <c r="ED5" s="5">
        <v>980</v>
      </c>
      <c r="EE5" s="27" t="s">
        <v>3085</v>
      </c>
      <c r="EF5" s="5" t="s">
        <v>1401</v>
      </c>
      <c r="EG5" s="5">
        <v>362</v>
      </c>
      <c r="EH5" s="27" t="s">
        <v>3086</v>
      </c>
      <c r="EI5" s="5" t="s">
        <v>1401</v>
      </c>
      <c r="EJ5" s="5">
        <v>129</v>
      </c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</row>
    <row r="6" spans="1:264">
      <c r="A6" s="4">
        <v>5</v>
      </c>
      <c r="B6" s="24" t="s">
        <v>1107</v>
      </c>
      <c r="C6" s="56">
        <v>39496</v>
      </c>
      <c r="D6" s="4" t="s">
        <v>701</v>
      </c>
      <c r="E6" s="33">
        <v>263153</v>
      </c>
      <c r="F6" s="53">
        <v>94570</v>
      </c>
      <c r="G6" s="14">
        <f t="shared" si="0"/>
        <v>0.35937268433192859</v>
      </c>
      <c r="H6" s="14">
        <f t="shared" si="1"/>
        <v>2.4690705297663106E-2</v>
      </c>
      <c r="I6" s="29" t="str">
        <f t="shared" si="2"/>
        <v>PPPP</v>
      </c>
      <c r="J6" s="29">
        <f t="shared" si="5"/>
        <v>0.33739029290472666</v>
      </c>
      <c r="K6" s="29" t="str">
        <f t="shared" si="3"/>
        <v>ANP</v>
      </c>
      <c r="L6" s="29">
        <f t="shared" si="6"/>
        <v>0.31269958760706357</v>
      </c>
      <c r="M6" s="29" t="str">
        <f t="shared" si="4"/>
        <v>PML</v>
      </c>
      <c r="N6" s="29">
        <f t="shared" si="7"/>
        <v>0.18395897218991222</v>
      </c>
      <c r="O6" s="5" t="s">
        <v>703</v>
      </c>
      <c r="P6" s="5" t="s">
        <v>1002</v>
      </c>
      <c r="Q6" s="5">
        <v>29572</v>
      </c>
      <c r="R6" s="5" t="s">
        <v>3087</v>
      </c>
      <c r="S6" s="5" t="s">
        <v>1185</v>
      </c>
      <c r="T6" s="5">
        <v>9192</v>
      </c>
      <c r="U6" s="5" t="s">
        <v>695</v>
      </c>
      <c r="V6" s="5" t="s">
        <v>811</v>
      </c>
      <c r="W6" s="5" t="s">
        <v>838</v>
      </c>
      <c r="X6" s="27" t="s">
        <v>2358</v>
      </c>
      <c r="Y6" s="5" t="s">
        <v>909</v>
      </c>
      <c r="Z6" s="5">
        <v>17397</v>
      </c>
      <c r="AA6" s="27" t="s">
        <v>3088</v>
      </c>
      <c r="AB6" s="5" t="s">
        <v>1194</v>
      </c>
      <c r="AC6" s="5">
        <v>4229</v>
      </c>
      <c r="AD6" s="5" t="s">
        <v>702</v>
      </c>
      <c r="AE6" s="5" t="s">
        <v>1003</v>
      </c>
      <c r="AF6" s="27">
        <v>31907</v>
      </c>
      <c r="AG6" s="58" t="s">
        <v>834</v>
      </c>
      <c r="AH6" s="58" t="s">
        <v>810</v>
      </c>
      <c r="AI6" s="58" t="s">
        <v>837</v>
      </c>
      <c r="AJ6" s="5" t="s">
        <v>834</v>
      </c>
      <c r="AK6" s="5" t="s">
        <v>1424</v>
      </c>
      <c r="AL6" s="5" t="s">
        <v>837</v>
      </c>
      <c r="AM6" s="5" t="s">
        <v>834</v>
      </c>
      <c r="AN6" s="5" t="s">
        <v>3395</v>
      </c>
      <c r="AO6" s="5" t="s">
        <v>837</v>
      </c>
      <c r="AP6" s="5" t="s">
        <v>834</v>
      </c>
      <c r="AQ6" s="5" t="s">
        <v>7501</v>
      </c>
      <c r="AR6" s="5" t="s">
        <v>837</v>
      </c>
      <c r="AS6" s="58" t="s">
        <v>834</v>
      </c>
      <c r="AT6" s="58" t="s">
        <v>812</v>
      </c>
      <c r="AU6" s="58" t="s">
        <v>837</v>
      </c>
      <c r="AV6" s="5" t="s">
        <v>834</v>
      </c>
      <c r="AW6" s="5" t="s">
        <v>3202</v>
      </c>
      <c r="AX6" s="5" t="s">
        <v>837</v>
      </c>
      <c r="AY6" s="5" t="s">
        <v>834</v>
      </c>
      <c r="AZ6" s="5" t="s">
        <v>3764</v>
      </c>
      <c r="BA6" s="5" t="s">
        <v>837</v>
      </c>
      <c r="BB6" s="5" t="s">
        <v>834</v>
      </c>
      <c r="BC6" s="5" t="s">
        <v>3126</v>
      </c>
      <c r="BD6" s="5" t="s">
        <v>837</v>
      </c>
      <c r="BE6" s="5" t="s">
        <v>834</v>
      </c>
      <c r="BF6" s="5" t="s">
        <v>3130</v>
      </c>
      <c r="BG6" s="5" t="s">
        <v>837</v>
      </c>
      <c r="BH6" s="5" t="s">
        <v>834</v>
      </c>
      <c r="BI6" s="5" t="s">
        <v>3608</v>
      </c>
      <c r="BJ6" s="5" t="s">
        <v>837</v>
      </c>
      <c r="BK6" s="5" t="s">
        <v>834</v>
      </c>
      <c r="BL6" s="5" t="s">
        <v>3403</v>
      </c>
      <c r="BM6" s="5" t="s">
        <v>837</v>
      </c>
      <c r="BN6" s="5" t="s">
        <v>834</v>
      </c>
      <c r="BO6" s="5" t="s">
        <v>3539</v>
      </c>
      <c r="BP6" s="5" t="s">
        <v>837</v>
      </c>
      <c r="BQ6" s="5" t="s">
        <v>834</v>
      </c>
      <c r="BR6" s="5" t="s">
        <v>3983</v>
      </c>
      <c r="BS6" s="5" t="s">
        <v>837</v>
      </c>
      <c r="BT6" s="5" t="s">
        <v>834</v>
      </c>
      <c r="BU6" s="5" t="s">
        <v>7505</v>
      </c>
      <c r="BV6" s="5" t="s">
        <v>837</v>
      </c>
      <c r="BW6" s="5" t="s">
        <v>834</v>
      </c>
      <c r="BX6" s="5" t="s">
        <v>1020</v>
      </c>
      <c r="BY6" s="5" t="s">
        <v>837</v>
      </c>
      <c r="BZ6" s="5" t="s">
        <v>834</v>
      </c>
      <c r="CA6" s="5" t="s">
        <v>2873</v>
      </c>
      <c r="CB6" s="5" t="s">
        <v>837</v>
      </c>
      <c r="CC6" s="58" t="s">
        <v>834</v>
      </c>
      <c r="CD6" s="58" t="s">
        <v>814</v>
      </c>
      <c r="CE6" s="58" t="s">
        <v>837</v>
      </c>
      <c r="CF6" s="58" t="s">
        <v>834</v>
      </c>
      <c r="CG6" s="27" t="s">
        <v>817</v>
      </c>
      <c r="CH6" s="58" t="s">
        <v>837</v>
      </c>
      <c r="CI6" s="58" t="s">
        <v>834</v>
      </c>
      <c r="CJ6" s="58" t="s">
        <v>3813</v>
      </c>
      <c r="CK6" s="58" t="s">
        <v>837</v>
      </c>
      <c r="CL6" s="58" t="s">
        <v>834</v>
      </c>
      <c r="CM6" s="58" t="s">
        <v>3196</v>
      </c>
      <c r="CN6" s="58" t="s">
        <v>837</v>
      </c>
      <c r="CO6" s="58" t="s">
        <v>834</v>
      </c>
      <c r="CP6" s="58" t="s">
        <v>3361</v>
      </c>
      <c r="CQ6" s="58" t="s">
        <v>837</v>
      </c>
      <c r="CR6" s="58" t="s">
        <v>834</v>
      </c>
      <c r="CS6" s="58" t="s">
        <v>4541</v>
      </c>
      <c r="CT6" s="58" t="s">
        <v>837</v>
      </c>
      <c r="CU6" s="58" t="s">
        <v>834</v>
      </c>
      <c r="CV6" s="58" t="s">
        <v>4186</v>
      </c>
      <c r="CW6" s="58" t="s">
        <v>837</v>
      </c>
      <c r="CX6" s="58" t="s">
        <v>834</v>
      </c>
      <c r="CY6" s="58" t="s">
        <v>1301</v>
      </c>
      <c r="CZ6" s="58" t="s">
        <v>837</v>
      </c>
      <c r="DA6" s="58" t="s">
        <v>834</v>
      </c>
      <c r="DB6" s="58" t="s">
        <v>1406</v>
      </c>
      <c r="DC6" s="58" t="s">
        <v>837</v>
      </c>
      <c r="DD6" s="58" t="s">
        <v>834</v>
      </c>
      <c r="DE6" s="58" t="s">
        <v>4196</v>
      </c>
      <c r="DF6" s="58" t="s">
        <v>837</v>
      </c>
      <c r="DG6" s="58" t="s">
        <v>834</v>
      </c>
      <c r="DH6" s="58" t="s">
        <v>3370</v>
      </c>
      <c r="DI6" s="58" t="s">
        <v>837</v>
      </c>
      <c r="DJ6" s="58" t="s">
        <v>834</v>
      </c>
      <c r="DK6" s="58" t="s">
        <v>564</v>
      </c>
      <c r="DL6" s="58" t="s">
        <v>837</v>
      </c>
      <c r="DM6" s="58" t="s">
        <v>834</v>
      </c>
      <c r="DN6" s="58" t="s">
        <v>4014</v>
      </c>
      <c r="DO6" s="58" t="s">
        <v>837</v>
      </c>
      <c r="DP6" s="58" t="s">
        <v>834</v>
      </c>
      <c r="DQ6" s="58" t="s">
        <v>5990</v>
      </c>
      <c r="DR6" s="58" t="s">
        <v>837</v>
      </c>
      <c r="DS6" s="58" t="s">
        <v>834</v>
      </c>
      <c r="DT6" s="58" t="s">
        <v>552</v>
      </c>
      <c r="DU6" s="58" t="s">
        <v>837</v>
      </c>
      <c r="DV6" s="58" t="s">
        <v>834</v>
      </c>
      <c r="DW6" s="58" t="s">
        <v>558</v>
      </c>
      <c r="DX6" s="58" t="s">
        <v>837</v>
      </c>
      <c r="DY6" s="27" t="s">
        <v>3089</v>
      </c>
      <c r="DZ6" s="5" t="s">
        <v>1401</v>
      </c>
      <c r="EA6" s="5">
        <v>1631</v>
      </c>
      <c r="EB6" s="27" t="s">
        <v>3090</v>
      </c>
      <c r="EC6" s="5" t="s">
        <v>1401</v>
      </c>
      <c r="ED6" s="5">
        <v>642</v>
      </c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</row>
    <row r="7" spans="1:264">
      <c r="A7" s="4">
        <v>6</v>
      </c>
      <c r="B7" s="24" t="s">
        <v>1107</v>
      </c>
      <c r="C7" s="56">
        <v>39496</v>
      </c>
      <c r="D7" s="4" t="s">
        <v>704</v>
      </c>
      <c r="E7" s="33">
        <v>238295</v>
      </c>
      <c r="F7" s="53">
        <v>85144</v>
      </c>
      <c r="G7" s="14">
        <f t="shared" si="0"/>
        <v>0.35730502108730777</v>
      </c>
      <c r="H7" s="14">
        <f t="shared" si="1"/>
        <v>0.10434088133045194</v>
      </c>
      <c r="I7" s="29" t="str">
        <f t="shared" si="2"/>
        <v>ANP</v>
      </c>
      <c r="J7" s="29">
        <f t="shared" si="5"/>
        <v>0.43262003194587995</v>
      </c>
      <c r="K7" s="29" t="str">
        <f t="shared" si="3"/>
        <v>PPP (Sherpao)</v>
      </c>
      <c r="L7" s="29">
        <f t="shared" si="6"/>
        <v>0.32827915061542801</v>
      </c>
      <c r="M7" s="29" t="str">
        <f t="shared" si="4"/>
        <v>PPPP</v>
      </c>
      <c r="N7" s="29">
        <f t="shared" si="7"/>
        <v>0.2391008174386921</v>
      </c>
      <c r="O7" s="5" t="s">
        <v>705</v>
      </c>
      <c r="P7" s="5" t="s">
        <v>1002</v>
      </c>
      <c r="Q7" s="27">
        <v>36835</v>
      </c>
      <c r="R7" s="5" t="s">
        <v>834</v>
      </c>
      <c r="S7" s="5" t="s">
        <v>1185</v>
      </c>
      <c r="T7" s="5" t="s">
        <v>837</v>
      </c>
      <c r="U7" s="5" t="s">
        <v>695</v>
      </c>
      <c r="V7" s="5" t="s">
        <v>811</v>
      </c>
      <c r="W7" s="5" t="s">
        <v>838</v>
      </c>
      <c r="X7" s="27" t="s">
        <v>834</v>
      </c>
      <c r="Y7" s="5" t="s">
        <v>909</v>
      </c>
      <c r="Z7" s="5" t="s">
        <v>837</v>
      </c>
      <c r="AA7" s="5" t="s">
        <v>834</v>
      </c>
      <c r="AB7" s="5" t="s">
        <v>1194</v>
      </c>
      <c r="AC7" s="5" t="s">
        <v>837</v>
      </c>
      <c r="AD7" s="27" t="s">
        <v>3116</v>
      </c>
      <c r="AE7" s="5" t="s">
        <v>1003</v>
      </c>
      <c r="AF7" s="5">
        <v>20358</v>
      </c>
      <c r="AG7" s="5" t="s">
        <v>706</v>
      </c>
      <c r="AH7" s="5" t="s">
        <v>3118</v>
      </c>
      <c r="AI7" s="5">
        <v>27951</v>
      </c>
      <c r="AJ7" s="5" t="s">
        <v>834</v>
      </c>
      <c r="AK7" s="5" t="s">
        <v>1424</v>
      </c>
      <c r="AL7" s="5" t="s">
        <v>837</v>
      </c>
      <c r="AM7" s="5" t="s">
        <v>834</v>
      </c>
      <c r="AN7" s="5" t="s">
        <v>3395</v>
      </c>
      <c r="AO7" s="5" t="s">
        <v>837</v>
      </c>
      <c r="AP7" s="5" t="s">
        <v>834</v>
      </c>
      <c r="AQ7" s="5" t="s">
        <v>7501</v>
      </c>
      <c r="AR7" s="5" t="s">
        <v>837</v>
      </c>
      <c r="AS7" s="58" t="s">
        <v>834</v>
      </c>
      <c r="AT7" s="58" t="s">
        <v>812</v>
      </c>
      <c r="AU7" s="58" t="s">
        <v>837</v>
      </c>
      <c r="AV7" s="5" t="s">
        <v>834</v>
      </c>
      <c r="AW7" s="5" t="s">
        <v>3202</v>
      </c>
      <c r="AX7" s="5" t="s">
        <v>837</v>
      </c>
      <c r="AY7" s="5" t="s">
        <v>834</v>
      </c>
      <c r="AZ7" s="5" t="s">
        <v>3764</v>
      </c>
      <c r="BA7" s="5" t="s">
        <v>837</v>
      </c>
      <c r="BB7" s="5" t="s">
        <v>834</v>
      </c>
      <c r="BC7" s="5" t="s">
        <v>3126</v>
      </c>
      <c r="BD7" s="5" t="s">
        <v>837</v>
      </c>
      <c r="BE7" s="5" t="s">
        <v>834</v>
      </c>
      <c r="BF7" s="5" t="s">
        <v>3130</v>
      </c>
      <c r="BG7" s="5" t="s">
        <v>837</v>
      </c>
      <c r="BH7" s="5" t="s">
        <v>834</v>
      </c>
      <c r="BI7" s="5" t="s">
        <v>3608</v>
      </c>
      <c r="BJ7" s="5" t="s">
        <v>837</v>
      </c>
      <c r="BK7" s="5" t="s">
        <v>834</v>
      </c>
      <c r="BL7" s="5" t="s">
        <v>3403</v>
      </c>
      <c r="BM7" s="5" t="s">
        <v>837</v>
      </c>
      <c r="BN7" s="5" t="s">
        <v>834</v>
      </c>
      <c r="BO7" s="5" t="s">
        <v>3539</v>
      </c>
      <c r="BP7" s="5" t="s">
        <v>837</v>
      </c>
      <c r="BQ7" s="5" t="s">
        <v>834</v>
      </c>
      <c r="BR7" s="5" t="s">
        <v>3983</v>
      </c>
      <c r="BS7" s="5" t="s">
        <v>837</v>
      </c>
      <c r="BT7" s="5" t="s">
        <v>834</v>
      </c>
      <c r="BU7" s="5" t="s">
        <v>7505</v>
      </c>
      <c r="BV7" s="5" t="s">
        <v>837</v>
      </c>
      <c r="BW7" s="5" t="s">
        <v>834</v>
      </c>
      <c r="BX7" s="5" t="s">
        <v>1020</v>
      </c>
      <c r="BY7" s="5" t="s">
        <v>837</v>
      </c>
      <c r="BZ7" s="5" t="s">
        <v>834</v>
      </c>
      <c r="CA7" s="5" t="s">
        <v>2873</v>
      </c>
      <c r="CB7" s="5" t="s">
        <v>837</v>
      </c>
      <c r="CC7" s="58" t="s">
        <v>834</v>
      </c>
      <c r="CD7" s="58" t="s">
        <v>814</v>
      </c>
      <c r="CE7" s="58" t="s">
        <v>837</v>
      </c>
      <c r="CF7" s="58" t="s">
        <v>834</v>
      </c>
      <c r="CG7" s="27" t="s">
        <v>817</v>
      </c>
      <c r="CH7" s="58" t="s">
        <v>837</v>
      </c>
      <c r="CI7" s="58" t="s">
        <v>834</v>
      </c>
      <c r="CJ7" s="58" t="s">
        <v>3813</v>
      </c>
      <c r="CK7" s="58" t="s">
        <v>837</v>
      </c>
      <c r="CL7" s="58" t="s">
        <v>834</v>
      </c>
      <c r="CM7" s="58" t="s">
        <v>3196</v>
      </c>
      <c r="CN7" s="58" t="s">
        <v>837</v>
      </c>
      <c r="CO7" s="58" t="s">
        <v>834</v>
      </c>
      <c r="CP7" s="58" t="s">
        <v>3361</v>
      </c>
      <c r="CQ7" s="58" t="s">
        <v>837</v>
      </c>
      <c r="CR7" s="58" t="s">
        <v>834</v>
      </c>
      <c r="CS7" s="58" t="s">
        <v>4541</v>
      </c>
      <c r="CT7" s="58" t="s">
        <v>837</v>
      </c>
      <c r="CU7" s="58" t="s">
        <v>834</v>
      </c>
      <c r="CV7" s="58" t="s">
        <v>4186</v>
      </c>
      <c r="CW7" s="58" t="s">
        <v>837</v>
      </c>
      <c r="CX7" s="58" t="s">
        <v>834</v>
      </c>
      <c r="CY7" s="58" t="s">
        <v>1301</v>
      </c>
      <c r="CZ7" s="58" t="s">
        <v>837</v>
      </c>
      <c r="DA7" s="58" t="s">
        <v>834</v>
      </c>
      <c r="DB7" s="58" t="s">
        <v>1406</v>
      </c>
      <c r="DC7" s="58" t="s">
        <v>837</v>
      </c>
      <c r="DD7" s="58" t="s">
        <v>834</v>
      </c>
      <c r="DE7" s="58" t="s">
        <v>4196</v>
      </c>
      <c r="DF7" s="58" t="s">
        <v>837</v>
      </c>
      <c r="DG7" s="58" t="s">
        <v>834</v>
      </c>
      <c r="DH7" s="58" t="s">
        <v>3370</v>
      </c>
      <c r="DI7" s="58" t="s">
        <v>837</v>
      </c>
      <c r="DJ7" s="58" t="s">
        <v>834</v>
      </c>
      <c r="DK7" s="58" t="s">
        <v>564</v>
      </c>
      <c r="DL7" s="58" t="s">
        <v>837</v>
      </c>
      <c r="DM7" s="58" t="s">
        <v>834</v>
      </c>
      <c r="DN7" s="58" t="s">
        <v>4014</v>
      </c>
      <c r="DO7" s="58" t="s">
        <v>837</v>
      </c>
      <c r="DP7" s="58" t="s">
        <v>834</v>
      </c>
      <c r="DQ7" s="58" t="s">
        <v>5990</v>
      </c>
      <c r="DR7" s="58" t="s">
        <v>837</v>
      </c>
      <c r="DS7" s="58" t="s">
        <v>834</v>
      </c>
      <c r="DT7" s="58" t="s">
        <v>552</v>
      </c>
      <c r="DU7" s="58" t="s">
        <v>837</v>
      </c>
      <c r="DV7" s="58" t="s">
        <v>834</v>
      </c>
      <c r="DW7" s="58" t="s">
        <v>558</v>
      </c>
      <c r="DX7" s="58" t="s">
        <v>837</v>
      </c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</row>
    <row r="8" spans="1:264">
      <c r="A8" s="4">
        <v>7</v>
      </c>
      <c r="B8" s="24" t="s">
        <v>1107</v>
      </c>
      <c r="C8" s="56">
        <v>39496</v>
      </c>
      <c r="D8" s="4" t="s">
        <v>954</v>
      </c>
      <c r="E8" s="33">
        <v>273747</v>
      </c>
      <c r="F8" s="53">
        <v>87587</v>
      </c>
      <c r="G8" s="14">
        <f t="shared" si="0"/>
        <v>0.31995601778284327</v>
      </c>
      <c r="H8" s="14">
        <f t="shared" si="1"/>
        <v>0.44927900259170883</v>
      </c>
      <c r="I8" s="29" t="str">
        <f t="shared" si="2"/>
        <v>ANP</v>
      </c>
      <c r="J8" s="29">
        <f t="shared" si="5"/>
        <v>0.65345313802276594</v>
      </c>
      <c r="K8" s="29" t="str">
        <f t="shared" si="3"/>
        <v>PPPP</v>
      </c>
      <c r="L8" s="29">
        <f t="shared" si="6"/>
        <v>0.20417413543105711</v>
      </c>
      <c r="M8" s="29" t="str">
        <f t="shared" si="4"/>
        <v>PPPP</v>
      </c>
      <c r="N8" s="29">
        <f t="shared" si="7"/>
        <v>0.20417413543105711</v>
      </c>
      <c r="O8" s="5" t="s">
        <v>955</v>
      </c>
      <c r="P8" s="5" t="s">
        <v>1002</v>
      </c>
      <c r="Q8" s="27">
        <v>57234</v>
      </c>
      <c r="R8" s="5" t="s">
        <v>834</v>
      </c>
      <c r="S8" s="5" t="s">
        <v>1185</v>
      </c>
      <c r="T8" s="5" t="s">
        <v>837</v>
      </c>
      <c r="U8" s="5" t="s">
        <v>695</v>
      </c>
      <c r="V8" s="5" t="s">
        <v>811</v>
      </c>
      <c r="W8" s="5" t="s">
        <v>838</v>
      </c>
      <c r="X8" s="27" t="s">
        <v>834</v>
      </c>
      <c r="Y8" s="5" t="s">
        <v>909</v>
      </c>
      <c r="Z8" s="5" t="s">
        <v>837</v>
      </c>
      <c r="AA8" s="5" t="s">
        <v>3095</v>
      </c>
      <c r="AB8" s="5" t="s">
        <v>1194</v>
      </c>
      <c r="AC8" s="5">
        <v>3588</v>
      </c>
      <c r="AD8" s="29" t="s">
        <v>302</v>
      </c>
      <c r="AE8" s="29" t="s">
        <v>1003</v>
      </c>
      <c r="AF8" s="5">
        <v>17883</v>
      </c>
      <c r="AG8" s="5" t="s">
        <v>3117</v>
      </c>
      <c r="AH8" s="5" t="s">
        <v>3118</v>
      </c>
      <c r="AI8" s="5">
        <v>17883</v>
      </c>
      <c r="AJ8" s="5" t="s">
        <v>834</v>
      </c>
      <c r="AK8" s="5" t="s">
        <v>1424</v>
      </c>
      <c r="AL8" s="5" t="s">
        <v>837</v>
      </c>
      <c r="AM8" s="5" t="s">
        <v>834</v>
      </c>
      <c r="AN8" s="5" t="s">
        <v>3395</v>
      </c>
      <c r="AO8" s="5" t="s">
        <v>837</v>
      </c>
      <c r="AP8" s="5" t="s">
        <v>834</v>
      </c>
      <c r="AQ8" s="5" t="s">
        <v>7501</v>
      </c>
      <c r="AR8" s="5" t="s">
        <v>837</v>
      </c>
      <c r="AS8" s="27" t="s">
        <v>3117</v>
      </c>
      <c r="AT8" s="5" t="s">
        <v>3118</v>
      </c>
      <c r="AU8" s="5">
        <v>8882</v>
      </c>
      <c r="AV8" s="5" t="s">
        <v>834</v>
      </c>
      <c r="AW8" s="5" t="s">
        <v>3202</v>
      </c>
      <c r="AX8" s="5" t="s">
        <v>837</v>
      </c>
      <c r="AY8" s="5" t="s">
        <v>834</v>
      </c>
      <c r="AZ8" s="5" t="s">
        <v>3764</v>
      </c>
      <c r="BA8" s="5" t="s">
        <v>837</v>
      </c>
      <c r="BB8" s="5" t="s">
        <v>834</v>
      </c>
      <c r="BC8" s="5" t="s">
        <v>3126</v>
      </c>
      <c r="BD8" s="5" t="s">
        <v>837</v>
      </c>
      <c r="BE8" s="5" t="s">
        <v>834</v>
      </c>
      <c r="BF8" s="5" t="s">
        <v>3130</v>
      </c>
      <c r="BG8" s="5" t="s">
        <v>837</v>
      </c>
      <c r="BH8" s="5" t="s">
        <v>834</v>
      </c>
      <c r="BI8" s="5" t="s">
        <v>3608</v>
      </c>
      <c r="BJ8" s="5" t="s">
        <v>837</v>
      </c>
      <c r="BK8" s="5" t="s">
        <v>834</v>
      </c>
      <c r="BL8" s="5" t="s">
        <v>3403</v>
      </c>
      <c r="BM8" s="5" t="s">
        <v>837</v>
      </c>
      <c r="BN8" s="5" t="s">
        <v>834</v>
      </c>
      <c r="BO8" s="5" t="s">
        <v>3539</v>
      </c>
      <c r="BP8" s="5" t="s">
        <v>837</v>
      </c>
      <c r="BQ8" s="5" t="s">
        <v>834</v>
      </c>
      <c r="BR8" s="5" t="s">
        <v>3983</v>
      </c>
      <c r="BS8" s="5" t="s">
        <v>837</v>
      </c>
      <c r="BT8" s="5" t="s">
        <v>834</v>
      </c>
      <c r="BU8" s="5" t="s">
        <v>7505</v>
      </c>
      <c r="BV8" s="5" t="s">
        <v>837</v>
      </c>
      <c r="BW8" s="5" t="s">
        <v>834</v>
      </c>
      <c r="BX8" s="5" t="s">
        <v>1020</v>
      </c>
      <c r="BY8" s="5" t="s">
        <v>837</v>
      </c>
      <c r="BZ8" s="5" t="s">
        <v>834</v>
      </c>
      <c r="CA8" s="5" t="s">
        <v>2873</v>
      </c>
      <c r="CB8" s="5" t="s">
        <v>837</v>
      </c>
      <c r="CC8" s="58" t="s">
        <v>834</v>
      </c>
      <c r="CD8" s="58" t="s">
        <v>814</v>
      </c>
      <c r="CE8" s="58" t="s">
        <v>837</v>
      </c>
      <c r="CF8" s="58" t="s">
        <v>834</v>
      </c>
      <c r="CG8" s="27" t="s">
        <v>817</v>
      </c>
      <c r="CH8" s="58" t="s">
        <v>837</v>
      </c>
      <c r="CI8" s="58" t="s">
        <v>834</v>
      </c>
      <c r="CJ8" s="58" t="s">
        <v>3813</v>
      </c>
      <c r="CK8" s="58" t="s">
        <v>837</v>
      </c>
      <c r="CL8" s="58" t="s">
        <v>834</v>
      </c>
      <c r="CM8" s="58" t="s">
        <v>3196</v>
      </c>
      <c r="CN8" s="58" t="s">
        <v>837</v>
      </c>
      <c r="CO8" s="58" t="s">
        <v>834</v>
      </c>
      <c r="CP8" s="58" t="s">
        <v>3361</v>
      </c>
      <c r="CQ8" s="58" t="s">
        <v>837</v>
      </c>
      <c r="CR8" s="58" t="s">
        <v>834</v>
      </c>
      <c r="CS8" s="58" t="s">
        <v>4541</v>
      </c>
      <c r="CT8" s="58" t="s">
        <v>837</v>
      </c>
      <c r="CU8" s="58" t="s">
        <v>834</v>
      </c>
      <c r="CV8" s="58" t="s">
        <v>4186</v>
      </c>
      <c r="CW8" s="58" t="s">
        <v>837</v>
      </c>
      <c r="CX8" s="58" t="s">
        <v>834</v>
      </c>
      <c r="CY8" s="58" t="s">
        <v>1301</v>
      </c>
      <c r="CZ8" s="58" t="s">
        <v>837</v>
      </c>
      <c r="DA8" s="58" t="s">
        <v>834</v>
      </c>
      <c r="DB8" s="58" t="s">
        <v>1406</v>
      </c>
      <c r="DC8" s="58" t="s">
        <v>837</v>
      </c>
      <c r="DD8" s="58" t="s">
        <v>834</v>
      </c>
      <c r="DE8" s="58" t="s">
        <v>4196</v>
      </c>
      <c r="DF8" s="58" t="s">
        <v>837</v>
      </c>
      <c r="DG8" s="58" t="s">
        <v>834</v>
      </c>
      <c r="DH8" s="58" t="s">
        <v>3370</v>
      </c>
      <c r="DI8" s="58" t="s">
        <v>837</v>
      </c>
      <c r="DJ8" s="58" t="s">
        <v>834</v>
      </c>
      <c r="DK8" s="58" t="s">
        <v>564</v>
      </c>
      <c r="DL8" s="58" t="s">
        <v>837</v>
      </c>
      <c r="DM8" s="58" t="s">
        <v>834</v>
      </c>
      <c r="DN8" s="58" t="s">
        <v>4014</v>
      </c>
      <c r="DO8" s="58" t="s">
        <v>837</v>
      </c>
      <c r="DP8" s="58" t="s">
        <v>834</v>
      </c>
      <c r="DQ8" s="58" t="s">
        <v>5990</v>
      </c>
      <c r="DR8" s="58" t="s">
        <v>837</v>
      </c>
      <c r="DS8" s="58" t="s">
        <v>834</v>
      </c>
      <c r="DT8" s="58" t="s">
        <v>552</v>
      </c>
      <c r="DU8" s="58" t="s">
        <v>837</v>
      </c>
      <c r="DV8" s="58" t="s">
        <v>834</v>
      </c>
      <c r="DW8" s="58" t="s">
        <v>558</v>
      </c>
      <c r="DX8" s="58" t="s">
        <v>837</v>
      </c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</row>
    <row r="9" spans="1:264">
      <c r="A9" s="4">
        <v>8</v>
      </c>
      <c r="B9" s="24" t="s">
        <v>1107</v>
      </c>
      <c r="C9" s="56">
        <v>39496</v>
      </c>
      <c r="D9" s="4" t="s">
        <v>956</v>
      </c>
      <c r="E9" s="33">
        <v>246261</v>
      </c>
      <c r="F9" s="53">
        <v>78062</v>
      </c>
      <c r="G9" s="14">
        <f t="shared" si="0"/>
        <v>0.31698888577566076</v>
      </c>
      <c r="H9" s="14">
        <f t="shared" si="1"/>
        <v>8.6469729189618504E-3</v>
      </c>
      <c r="I9" s="29" t="str">
        <f t="shared" si="2"/>
        <v>PPP (Sherpao)</v>
      </c>
      <c r="J9" s="29">
        <f>LARGE(P9:JF9,1)/(F9)</f>
        <v>0.39232917424611208</v>
      </c>
      <c r="K9" s="29" t="str">
        <f t="shared" si="3"/>
        <v>ANP</v>
      </c>
      <c r="L9" s="29">
        <f t="shared" si="6"/>
        <v>0.3836822013271502</v>
      </c>
      <c r="M9" s="29" t="str">
        <f t="shared" si="4"/>
        <v>MMA</v>
      </c>
      <c r="N9" s="29">
        <f t="shared" si="7"/>
        <v>0.15678563193359124</v>
      </c>
      <c r="O9" s="5" t="s">
        <v>987</v>
      </c>
      <c r="P9" s="5" t="s">
        <v>1002</v>
      </c>
      <c r="Q9" s="5">
        <v>29951</v>
      </c>
      <c r="R9" s="27" t="s">
        <v>3096</v>
      </c>
      <c r="S9" s="5" t="s">
        <v>1185</v>
      </c>
      <c r="T9" s="5">
        <v>12239</v>
      </c>
      <c r="U9" s="5" t="s">
        <v>695</v>
      </c>
      <c r="V9" s="5" t="s">
        <v>811</v>
      </c>
      <c r="W9" s="5" t="s">
        <v>838</v>
      </c>
      <c r="X9" s="27" t="s">
        <v>834</v>
      </c>
      <c r="Y9" s="5" t="s">
        <v>909</v>
      </c>
      <c r="Z9" s="5" t="s">
        <v>837</v>
      </c>
      <c r="AA9" s="27" t="s">
        <v>3096</v>
      </c>
      <c r="AB9" s="5" t="s">
        <v>1194</v>
      </c>
      <c r="AC9" s="5">
        <v>3940</v>
      </c>
      <c r="AD9" s="29" t="s">
        <v>834</v>
      </c>
      <c r="AE9" s="29" t="s">
        <v>1003</v>
      </c>
      <c r="AF9" s="5" t="s">
        <v>837</v>
      </c>
      <c r="AG9" s="5" t="s">
        <v>957</v>
      </c>
      <c r="AH9" s="5" t="s">
        <v>3118</v>
      </c>
      <c r="AI9" s="27">
        <v>30626</v>
      </c>
      <c r="AJ9" s="5" t="s">
        <v>834</v>
      </c>
      <c r="AK9" s="5" t="s">
        <v>1424</v>
      </c>
      <c r="AL9" s="5" t="s">
        <v>837</v>
      </c>
      <c r="AM9" s="5" t="s">
        <v>834</v>
      </c>
      <c r="AN9" s="5" t="s">
        <v>3395</v>
      </c>
      <c r="AO9" s="5" t="s">
        <v>837</v>
      </c>
      <c r="AP9" s="5" t="s">
        <v>834</v>
      </c>
      <c r="AQ9" s="5" t="s">
        <v>7501</v>
      </c>
      <c r="AR9" s="5" t="s">
        <v>837</v>
      </c>
      <c r="AS9" s="58" t="s">
        <v>834</v>
      </c>
      <c r="AT9" s="58" t="s">
        <v>812</v>
      </c>
      <c r="AU9" s="58" t="s">
        <v>837</v>
      </c>
      <c r="AV9" s="5" t="s">
        <v>834</v>
      </c>
      <c r="AW9" s="5" t="s">
        <v>3202</v>
      </c>
      <c r="AX9" s="5" t="s">
        <v>837</v>
      </c>
      <c r="AY9" s="5" t="s">
        <v>834</v>
      </c>
      <c r="AZ9" s="5" t="s">
        <v>3764</v>
      </c>
      <c r="BA9" s="5" t="s">
        <v>837</v>
      </c>
      <c r="BB9" s="5" t="s">
        <v>834</v>
      </c>
      <c r="BC9" s="5" t="s">
        <v>3126</v>
      </c>
      <c r="BD9" s="5" t="s">
        <v>837</v>
      </c>
      <c r="BE9" s="5" t="s">
        <v>834</v>
      </c>
      <c r="BF9" s="5" t="s">
        <v>3130</v>
      </c>
      <c r="BG9" s="5" t="s">
        <v>837</v>
      </c>
      <c r="BH9" s="5" t="s">
        <v>834</v>
      </c>
      <c r="BI9" s="5" t="s">
        <v>3608</v>
      </c>
      <c r="BJ9" s="5" t="s">
        <v>837</v>
      </c>
      <c r="BK9" s="5" t="s">
        <v>834</v>
      </c>
      <c r="BL9" s="5" t="s">
        <v>3403</v>
      </c>
      <c r="BM9" s="5" t="s">
        <v>837</v>
      </c>
      <c r="BN9" s="5" t="s">
        <v>834</v>
      </c>
      <c r="BO9" s="5" t="s">
        <v>3539</v>
      </c>
      <c r="BP9" s="5" t="s">
        <v>837</v>
      </c>
      <c r="BQ9" s="5" t="s">
        <v>834</v>
      </c>
      <c r="BR9" s="5" t="s">
        <v>3983</v>
      </c>
      <c r="BS9" s="5" t="s">
        <v>837</v>
      </c>
      <c r="BT9" s="5" t="s">
        <v>834</v>
      </c>
      <c r="BU9" s="5" t="s">
        <v>7505</v>
      </c>
      <c r="BV9" s="5" t="s">
        <v>837</v>
      </c>
      <c r="BW9" s="5" t="s">
        <v>834</v>
      </c>
      <c r="BX9" s="5" t="s">
        <v>1020</v>
      </c>
      <c r="BY9" s="5" t="s">
        <v>837</v>
      </c>
      <c r="BZ9" s="5" t="s">
        <v>834</v>
      </c>
      <c r="CA9" s="5" t="s">
        <v>2873</v>
      </c>
      <c r="CB9" s="5" t="s">
        <v>837</v>
      </c>
      <c r="CC9" s="58" t="s">
        <v>834</v>
      </c>
      <c r="CD9" s="58" t="s">
        <v>814</v>
      </c>
      <c r="CE9" s="58" t="s">
        <v>837</v>
      </c>
      <c r="CF9" s="58" t="s">
        <v>834</v>
      </c>
      <c r="CG9" s="27" t="s">
        <v>817</v>
      </c>
      <c r="CH9" s="58" t="s">
        <v>837</v>
      </c>
      <c r="CI9" s="58" t="s">
        <v>834</v>
      </c>
      <c r="CJ9" s="58" t="s">
        <v>3813</v>
      </c>
      <c r="CK9" s="58" t="s">
        <v>837</v>
      </c>
      <c r="CL9" s="58" t="s">
        <v>834</v>
      </c>
      <c r="CM9" s="58" t="s">
        <v>3196</v>
      </c>
      <c r="CN9" s="58" t="s">
        <v>837</v>
      </c>
      <c r="CO9" s="58" t="s">
        <v>834</v>
      </c>
      <c r="CP9" s="58" t="s">
        <v>3361</v>
      </c>
      <c r="CQ9" s="58" t="s">
        <v>837</v>
      </c>
      <c r="CR9" s="58" t="s">
        <v>834</v>
      </c>
      <c r="CS9" s="58" t="s">
        <v>4541</v>
      </c>
      <c r="CT9" s="58" t="s">
        <v>837</v>
      </c>
      <c r="CU9" s="58" t="s">
        <v>834</v>
      </c>
      <c r="CV9" s="58" t="s">
        <v>4186</v>
      </c>
      <c r="CW9" s="58" t="s">
        <v>837</v>
      </c>
      <c r="CX9" s="58" t="s">
        <v>834</v>
      </c>
      <c r="CY9" s="58" t="s">
        <v>1301</v>
      </c>
      <c r="CZ9" s="58" t="s">
        <v>837</v>
      </c>
      <c r="DA9" s="58" t="s">
        <v>834</v>
      </c>
      <c r="DB9" s="58" t="s">
        <v>1406</v>
      </c>
      <c r="DC9" s="58" t="s">
        <v>837</v>
      </c>
      <c r="DD9" s="58" t="s">
        <v>834</v>
      </c>
      <c r="DE9" s="58" t="s">
        <v>4196</v>
      </c>
      <c r="DF9" s="58" t="s">
        <v>837</v>
      </c>
      <c r="DG9" s="58" t="s">
        <v>834</v>
      </c>
      <c r="DH9" s="58" t="s">
        <v>3370</v>
      </c>
      <c r="DI9" s="58" t="s">
        <v>837</v>
      </c>
      <c r="DJ9" s="58" t="s">
        <v>834</v>
      </c>
      <c r="DK9" s="58" t="s">
        <v>564</v>
      </c>
      <c r="DL9" s="58" t="s">
        <v>837</v>
      </c>
      <c r="DM9" s="58" t="s">
        <v>834</v>
      </c>
      <c r="DN9" s="58" t="s">
        <v>4014</v>
      </c>
      <c r="DO9" s="58" t="s">
        <v>837</v>
      </c>
      <c r="DP9" s="58" t="s">
        <v>834</v>
      </c>
      <c r="DQ9" s="58" t="s">
        <v>5990</v>
      </c>
      <c r="DR9" s="58" t="s">
        <v>837</v>
      </c>
      <c r="DS9" s="58" t="s">
        <v>834</v>
      </c>
      <c r="DT9" s="58" t="s">
        <v>552</v>
      </c>
      <c r="DU9" s="58" t="s">
        <v>837</v>
      </c>
      <c r="DV9" s="58" t="s">
        <v>834</v>
      </c>
      <c r="DW9" s="58" t="s">
        <v>558</v>
      </c>
      <c r="DX9" s="58" t="s">
        <v>837</v>
      </c>
      <c r="DY9" s="27" t="s">
        <v>3097</v>
      </c>
      <c r="DZ9" s="5" t="s">
        <v>1401</v>
      </c>
      <c r="EA9" s="5">
        <v>1306</v>
      </c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</row>
    <row r="10" spans="1:264">
      <c r="A10" s="4">
        <v>9</v>
      </c>
      <c r="B10" s="23" t="s">
        <v>1107</v>
      </c>
      <c r="C10" s="56">
        <v>39496</v>
      </c>
      <c r="D10" s="4" t="s">
        <v>988</v>
      </c>
      <c r="E10" s="33">
        <v>262042</v>
      </c>
      <c r="F10" s="53">
        <v>79685</v>
      </c>
      <c r="G10" s="14">
        <f t="shared" si="0"/>
        <v>0.30409247372558595</v>
      </c>
      <c r="H10" s="14">
        <f t="shared" si="1"/>
        <v>8.606387651377298E-2</v>
      </c>
      <c r="I10" s="29" t="str">
        <f t="shared" si="2"/>
        <v>ANP</v>
      </c>
      <c r="J10" s="29">
        <f t="shared" si="5"/>
        <v>0.38997301876137291</v>
      </c>
      <c r="K10" s="29" t="str">
        <f t="shared" si="3"/>
        <v>PPPP</v>
      </c>
      <c r="L10" s="29">
        <f t="shared" si="6"/>
        <v>0.30390914224759991</v>
      </c>
      <c r="M10" s="29" t="str">
        <f t="shared" si="4"/>
        <v>MMA</v>
      </c>
      <c r="N10" s="29">
        <f t="shared" si="7"/>
        <v>0.13333751647110498</v>
      </c>
      <c r="O10" s="5" t="s">
        <v>303</v>
      </c>
      <c r="P10" s="5" t="s">
        <v>1002</v>
      </c>
      <c r="Q10" s="27">
        <v>31075</v>
      </c>
      <c r="R10" s="5" t="s">
        <v>304</v>
      </c>
      <c r="S10" s="5" t="s">
        <v>1185</v>
      </c>
      <c r="T10" s="5">
        <v>10625</v>
      </c>
      <c r="U10" s="5" t="s">
        <v>305</v>
      </c>
      <c r="V10" s="5" t="s">
        <v>811</v>
      </c>
      <c r="W10" s="5">
        <v>235</v>
      </c>
      <c r="X10" s="27" t="s">
        <v>306</v>
      </c>
      <c r="Y10" s="5" t="s">
        <v>909</v>
      </c>
      <c r="Z10" s="5">
        <v>8974</v>
      </c>
      <c r="AA10" s="5" t="s">
        <v>307</v>
      </c>
      <c r="AB10" s="5" t="s">
        <v>1194</v>
      </c>
      <c r="AC10" s="5">
        <v>2532</v>
      </c>
      <c r="AD10" s="29" t="s">
        <v>1188</v>
      </c>
      <c r="AE10" s="29" t="s">
        <v>1003</v>
      </c>
      <c r="AF10" s="5">
        <v>24217</v>
      </c>
      <c r="AG10" s="58" t="s">
        <v>834</v>
      </c>
      <c r="AH10" s="58" t="s">
        <v>810</v>
      </c>
      <c r="AI10" s="58" t="s">
        <v>837</v>
      </c>
      <c r="AJ10" s="5" t="s">
        <v>834</v>
      </c>
      <c r="AK10" s="5" t="s">
        <v>1424</v>
      </c>
      <c r="AL10" s="5" t="s">
        <v>837</v>
      </c>
      <c r="AM10" s="5" t="s">
        <v>834</v>
      </c>
      <c r="AN10" s="5" t="s">
        <v>3395</v>
      </c>
      <c r="AO10" s="5" t="s">
        <v>837</v>
      </c>
      <c r="AP10" s="5" t="s">
        <v>834</v>
      </c>
      <c r="AQ10" s="5" t="s">
        <v>7501</v>
      </c>
      <c r="AR10" s="5" t="s">
        <v>837</v>
      </c>
      <c r="AS10" s="58" t="s">
        <v>834</v>
      </c>
      <c r="AT10" s="58" t="s">
        <v>812</v>
      </c>
      <c r="AU10" s="58" t="s">
        <v>837</v>
      </c>
      <c r="AV10" s="5" t="s">
        <v>834</v>
      </c>
      <c r="AW10" s="5" t="s">
        <v>3202</v>
      </c>
      <c r="AX10" s="5" t="s">
        <v>837</v>
      </c>
      <c r="AY10" s="5" t="s">
        <v>834</v>
      </c>
      <c r="AZ10" s="5" t="s">
        <v>3764</v>
      </c>
      <c r="BA10" s="5" t="s">
        <v>837</v>
      </c>
      <c r="BB10" s="5" t="s">
        <v>834</v>
      </c>
      <c r="BC10" s="5" t="s">
        <v>3126</v>
      </c>
      <c r="BD10" s="5" t="s">
        <v>837</v>
      </c>
      <c r="BE10" s="5" t="s">
        <v>834</v>
      </c>
      <c r="BF10" s="5" t="s">
        <v>3130</v>
      </c>
      <c r="BG10" s="5" t="s">
        <v>837</v>
      </c>
      <c r="BH10" s="5" t="s">
        <v>834</v>
      </c>
      <c r="BI10" s="5" t="s">
        <v>3608</v>
      </c>
      <c r="BJ10" s="5" t="s">
        <v>837</v>
      </c>
      <c r="BK10" s="5" t="s">
        <v>834</v>
      </c>
      <c r="BL10" s="5" t="s">
        <v>3403</v>
      </c>
      <c r="BM10" s="5" t="s">
        <v>837</v>
      </c>
      <c r="BN10" s="5" t="s">
        <v>834</v>
      </c>
      <c r="BO10" s="5" t="s">
        <v>3539</v>
      </c>
      <c r="BP10" s="5" t="s">
        <v>837</v>
      </c>
      <c r="BQ10" s="5" t="s">
        <v>834</v>
      </c>
      <c r="BR10" s="5" t="s">
        <v>3983</v>
      </c>
      <c r="BS10" s="5" t="s">
        <v>837</v>
      </c>
      <c r="BT10" s="5" t="s">
        <v>834</v>
      </c>
      <c r="BU10" s="5" t="s">
        <v>7505</v>
      </c>
      <c r="BV10" s="5" t="s">
        <v>837</v>
      </c>
      <c r="BW10" s="5" t="s">
        <v>834</v>
      </c>
      <c r="BX10" s="5" t="s">
        <v>1020</v>
      </c>
      <c r="BY10" s="5" t="s">
        <v>837</v>
      </c>
      <c r="BZ10" s="5" t="s">
        <v>834</v>
      </c>
      <c r="CA10" s="5" t="s">
        <v>2873</v>
      </c>
      <c r="CB10" s="5" t="s">
        <v>837</v>
      </c>
      <c r="CC10" s="58" t="s">
        <v>834</v>
      </c>
      <c r="CD10" s="58" t="s">
        <v>814</v>
      </c>
      <c r="CE10" s="58" t="s">
        <v>837</v>
      </c>
      <c r="CF10" s="58" t="s">
        <v>834</v>
      </c>
      <c r="CG10" s="27" t="s">
        <v>817</v>
      </c>
      <c r="CH10" s="58" t="s">
        <v>837</v>
      </c>
      <c r="CI10" s="58" t="s">
        <v>834</v>
      </c>
      <c r="CJ10" s="58" t="s">
        <v>3813</v>
      </c>
      <c r="CK10" s="58" t="s">
        <v>837</v>
      </c>
      <c r="CL10" s="58" t="s">
        <v>834</v>
      </c>
      <c r="CM10" s="58" t="s">
        <v>3196</v>
      </c>
      <c r="CN10" s="58" t="s">
        <v>837</v>
      </c>
      <c r="CO10" s="58" t="s">
        <v>834</v>
      </c>
      <c r="CP10" s="58" t="s">
        <v>3361</v>
      </c>
      <c r="CQ10" s="58" t="s">
        <v>837</v>
      </c>
      <c r="CR10" s="58" t="s">
        <v>834</v>
      </c>
      <c r="CS10" s="58" t="s">
        <v>4541</v>
      </c>
      <c r="CT10" s="58" t="s">
        <v>837</v>
      </c>
      <c r="CU10" s="58" t="s">
        <v>834</v>
      </c>
      <c r="CV10" s="58" t="s">
        <v>4186</v>
      </c>
      <c r="CW10" s="58" t="s">
        <v>837</v>
      </c>
      <c r="CX10" s="58" t="s">
        <v>834</v>
      </c>
      <c r="CY10" s="58" t="s">
        <v>1301</v>
      </c>
      <c r="CZ10" s="58" t="s">
        <v>837</v>
      </c>
      <c r="DA10" s="58" t="s">
        <v>834</v>
      </c>
      <c r="DB10" s="58" t="s">
        <v>1406</v>
      </c>
      <c r="DC10" s="58" t="s">
        <v>837</v>
      </c>
      <c r="DD10" s="58" t="s">
        <v>834</v>
      </c>
      <c r="DE10" s="58" t="s">
        <v>4196</v>
      </c>
      <c r="DF10" s="58" t="s">
        <v>837</v>
      </c>
      <c r="DG10" s="58" t="s">
        <v>834</v>
      </c>
      <c r="DH10" s="58" t="s">
        <v>3370</v>
      </c>
      <c r="DI10" s="58" t="s">
        <v>837</v>
      </c>
      <c r="DJ10" s="58" t="s">
        <v>834</v>
      </c>
      <c r="DK10" s="58" t="s">
        <v>564</v>
      </c>
      <c r="DL10" s="58" t="s">
        <v>837</v>
      </c>
      <c r="DM10" s="58" t="s">
        <v>834</v>
      </c>
      <c r="DN10" s="58" t="s">
        <v>4014</v>
      </c>
      <c r="DO10" s="58" t="s">
        <v>837</v>
      </c>
      <c r="DP10" s="58" t="s">
        <v>834</v>
      </c>
      <c r="DQ10" s="58" t="s">
        <v>5990</v>
      </c>
      <c r="DR10" s="58" t="s">
        <v>837</v>
      </c>
      <c r="DS10" s="58" t="s">
        <v>308</v>
      </c>
      <c r="DT10" s="58" t="s">
        <v>552</v>
      </c>
      <c r="DU10" s="58">
        <v>1434</v>
      </c>
      <c r="DV10" s="58" t="s">
        <v>834</v>
      </c>
      <c r="DW10" s="58" t="s">
        <v>558</v>
      </c>
      <c r="DX10" s="58" t="s">
        <v>837</v>
      </c>
      <c r="DY10" s="27" t="s">
        <v>309</v>
      </c>
      <c r="DZ10" s="5" t="s">
        <v>1401</v>
      </c>
      <c r="EA10" s="5">
        <v>106</v>
      </c>
      <c r="EB10" s="27" t="s">
        <v>1094</v>
      </c>
      <c r="EC10" s="5" t="s">
        <v>1401</v>
      </c>
      <c r="ED10" s="5">
        <v>100</v>
      </c>
      <c r="EE10" s="27"/>
      <c r="EF10" s="5"/>
      <c r="EG10" s="5"/>
      <c r="EH10" s="27"/>
      <c r="EI10" s="5"/>
      <c r="EJ10" s="5"/>
      <c r="EK10" s="27"/>
      <c r="EL10" s="5"/>
      <c r="EM10" s="5"/>
      <c r="EN10" s="27"/>
      <c r="EO10" s="5"/>
      <c r="EP10" s="5"/>
      <c r="EQ10" s="27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</row>
    <row r="11" spans="1:264">
      <c r="A11" s="4">
        <v>10</v>
      </c>
      <c r="B11" s="23" t="s">
        <v>1109</v>
      </c>
      <c r="C11" s="56">
        <v>39496</v>
      </c>
      <c r="D11" s="4" t="s">
        <v>989</v>
      </c>
      <c r="E11" s="33">
        <v>256037</v>
      </c>
      <c r="F11" s="53">
        <v>93931</v>
      </c>
      <c r="G11" s="14">
        <f t="shared" si="0"/>
        <v>0.36686494530087449</v>
      </c>
      <c r="H11" s="14">
        <f t="shared" si="1"/>
        <v>6.5377777304617218E-2</v>
      </c>
      <c r="I11" s="29" t="str">
        <f t="shared" si="2"/>
        <v>MMA</v>
      </c>
      <c r="J11" s="29">
        <f t="shared" si="5"/>
        <v>0.31170752999542217</v>
      </c>
      <c r="K11" s="29" t="str">
        <f t="shared" si="3"/>
        <v>PPPP</v>
      </c>
      <c r="L11" s="29">
        <f t="shared" si="6"/>
        <v>0.24632975269080495</v>
      </c>
      <c r="M11" s="29" t="str">
        <f t="shared" si="4"/>
        <v>ANP</v>
      </c>
      <c r="N11" s="29">
        <f t="shared" si="7"/>
        <v>0.2247926669576604</v>
      </c>
      <c r="O11" s="27" t="s">
        <v>3123</v>
      </c>
      <c r="P11" s="5" t="s">
        <v>1002</v>
      </c>
      <c r="Q11" s="5">
        <v>21115</v>
      </c>
      <c r="R11" s="58" t="s">
        <v>1184</v>
      </c>
      <c r="S11" s="58" t="s">
        <v>1185</v>
      </c>
      <c r="T11" s="58">
        <v>29279</v>
      </c>
      <c r="U11" s="27" t="s">
        <v>3309</v>
      </c>
      <c r="V11" s="5" t="s">
        <v>1765</v>
      </c>
      <c r="W11" s="5">
        <v>201</v>
      </c>
      <c r="X11" s="27" t="s">
        <v>3124</v>
      </c>
      <c r="Y11" s="5" t="s">
        <v>909</v>
      </c>
      <c r="Z11" s="5">
        <v>6774</v>
      </c>
      <c r="AA11" s="27" t="s">
        <v>3102</v>
      </c>
      <c r="AB11" s="5" t="s">
        <v>1194</v>
      </c>
      <c r="AC11" s="5">
        <v>3782</v>
      </c>
      <c r="AD11" s="5" t="s">
        <v>1186</v>
      </c>
      <c r="AE11" s="5" t="s">
        <v>1003</v>
      </c>
      <c r="AF11" s="5">
        <v>23138</v>
      </c>
      <c r="AG11" s="27" t="s">
        <v>3125</v>
      </c>
      <c r="AH11" s="5" t="s">
        <v>3118</v>
      </c>
      <c r="AI11" s="5">
        <v>6012</v>
      </c>
      <c r="AJ11" s="5" t="s">
        <v>834</v>
      </c>
      <c r="AK11" s="5" t="s">
        <v>1424</v>
      </c>
      <c r="AL11" s="5" t="s">
        <v>837</v>
      </c>
      <c r="AM11" s="5" t="s">
        <v>834</v>
      </c>
      <c r="AN11" s="5" t="s">
        <v>3395</v>
      </c>
      <c r="AO11" s="5" t="s">
        <v>837</v>
      </c>
      <c r="AP11" s="5" t="s">
        <v>834</v>
      </c>
      <c r="AQ11" s="5" t="s">
        <v>7501</v>
      </c>
      <c r="AR11" s="5" t="s">
        <v>837</v>
      </c>
      <c r="AS11" s="5" t="s">
        <v>835</v>
      </c>
      <c r="AT11" s="5" t="s">
        <v>805</v>
      </c>
      <c r="AU11" s="5" t="s">
        <v>838</v>
      </c>
      <c r="AV11" s="5" t="s">
        <v>834</v>
      </c>
      <c r="AW11" s="5" t="s">
        <v>3202</v>
      </c>
      <c r="AX11" s="5" t="s">
        <v>837</v>
      </c>
      <c r="AY11" s="5" t="s">
        <v>834</v>
      </c>
      <c r="AZ11" s="5" t="s">
        <v>3764</v>
      </c>
      <c r="BA11" s="5" t="s">
        <v>837</v>
      </c>
      <c r="BB11" s="5" t="s">
        <v>834</v>
      </c>
      <c r="BC11" s="5" t="s">
        <v>3126</v>
      </c>
      <c r="BD11" s="5" t="s">
        <v>837</v>
      </c>
      <c r="BE11" s="5" t="s">
        <v>834</v>
      </c>
      <c r="BF11" s="5" t="s">
        <v>3130</v>
      </c>
      <c r="BG11" s="5" t="s">
        <v>837</v>
      </c>
      <c r="BH11" s="5" t="s">
        <v>834</v>
      </c>
      <c r="BI11" s="5" t="s">
        <v>3608</v>
      </c>
      <c r="BJ11" s="5" t="s">
        <v>837</v>
      </c>
      <c r="BK11" s="5" t="s">
        <v>834</v>
      </c>
      <c r="BL11" s="5" t="s">
        <v>3403</v>
      </c>
      <c r="BM11" s="5" t="s">
        <v>837</v>
      </c>
      <c r="BN11" s="5" t="s">
        <v>834</v>
      </c>
      <c r="BO11" s="5" t="s">
        <v>3539</v>
      </c>
      <c r="BP11" s="5" t="s">
        <v>837</v>
      </c>
      <c r="BQ11" s="5" t="s">
        <v>834</v>
      </c>
      <c r="BR11" s="5" t="s">
        <v>3983</v>
      </c>
      <c r="BS11" s="5" t="s">
        <v>837</v>
      </c>
      <c r="BT11" s="5" t="s">
        <v>834</v>
      </c>
      <c r="BU11" s="5" t="s">
        <v>7505</v>
      </c>
      <c r="BV11" s="5" t="s">
        <v>837</v>
      </c>
      <c r="BW11" s="5" t="s">
        <v>834</v>
      </c>
      <c r="BX11" s="5" t="s">
        <v>1020</v>
      </c>
      <c r="BY11" s="5" t="s">
        <v>837</v>
      </c>
      <c r="BZ11" s="5" t="s">
        <v>3308</v>
      </c>
      <c r="CA11" s="27" t="s">
        <v>2873</v>
      </c>
      <c r="CB11" s="5">
        <v>1732</v>
      </c>
      <c r="CC11" s="5" t="s">
        <v>835</v>
      </c>
      <c r="CD11" s="5" t="s">
        <v>815</v>
      </c>
      <c r="CE11" s="5" t="s">
        <v>838</v>
      </c>
      <c r="CF11" s="58" t="s">
        <v>834</v>
      </c>
      <c r="CG11" s="27" t="s">
        <v>817</v>
      </c>
      <c r="CH11" s="58" t="s">
        <v>837</v>
      </c>
      <c r="CI11" s="58" t="s">
        <v>834</v>
      </c>
      <c r="CJ11" s="58" t="s">
        <v>3813</v>
      </c>
      <c r="CK11" s="58" t="s">
        <v>837</v>
      </c>
      <c r="CL11" s="58" t="s">
        <v>834</v>
      </c>
      <c r="CM11" s="58" t="s">
        <v>3196</v>
      </c>
      <c r="CN11" s="58" t="s">
        <v>837</v>
      </c>
      <c r="CO11" s="58" t="s">
        <v>834</v>
      </c>
      <c r="CP11" s="58" t="s">
        <v>3361</v>
      </c>
      <c r="CQ11" s="58" t="s">
        <v>837</v>
      </c>
      <c r="CR11" s="58" t="s">
        <v>834</v>
      </c>
      <c r="CS11" s="58" t="s">
        <v>4541</v>
      </c>
      <c r="CT11" s="58" t="s">
        <v>837</v>
      </c>
      <c r="CU11" s="58" t="s">
        <v>834</v>
      </c>
      <c r="CV11" s="58" t="s">
        <v>4186</v>
      </c>
      <c r="CW11" s="58" t="s">
        <v>837</v>
      </c>
      <c r="CX11" s="58" t="s">
        <v>834</v>
      </c>
      <c r="CY11" s="58" t="s">
        <v>1301</v>
      </c>
      <c r="CZ11" s="58" t="s">
        <v>837</v>
      </c>
      <c r="DA11" s="58" t="s">
        <v>834</v>
      </c>
      <c r="DB11" s="58" t="s">
        <v>1406</v>
      </c>
      <c r="DC11" s="58" t="s">
        <v>837</v>
      </c>
      <c r="DD11" s="58" t="s">
        <v>834</v>
      </c>
      <c r="DE11" s="58" t="s">
        <v>4196</v>
      </c>
      <c r="DF11" s="58" t="s">
        <v>837</v>
      </c>
      <c r="DG11" s="58" t="s">
        <v>834</v>
      </c>
      <c r="DH11" s="58" t="s">
        <v>3370</v>
      </c>
      <c r="DI11" s="58" t="s">
        <v>837</v>
      </c>
      <c r="DJ11" s="58" t="s">
        <v>834</v>
      </c>
      <c r="DK11" s="58" t="s">
        <v>564</v>
      </c>
      <c r="DL11" s="58" t="s">
        <v>837</v>
      </c>
      <c r="DM11" s="58" t="s">
        <v>834</v>
      </c>
      <c r="DN11" s="58" t="s">
        <v>4014</v>
      </c>
      <c r="DO11" s="58" t="s">
        <v>837</v>
      </c>
      <c r="DP11" s="58" t="s">
        <v>834</v>
      </c>
      <c r="DQ11" s="58" t="s">
        <v>5990</v>
      </c>
      <c r="DR11" s="58" t="s">
        <v>837</v>
      </c>
      <c r="DS11" s="58" t="s">
        <v>834</v>
      </c>
      <c r="DT11" s="58" t="s">
        <v>552</v>
      </c>
      <c r="DU11" s="58" t="s">
        <v>837</v>
      </c>
      <c r="DV11" s="58" t="s">
        <v>834</v>
      </c>
      <c r="DW11" s="58" t="s">
        <v>558</v>
      </c>
      <c r="DX11" s="58" t="s">
        <v>837</v>
      </c>
      <c r="DY11" s="58" t="s">
        <v>3307</v>
      </c>
      <c r="DZ11" s="58" t="s">
        <v>1401</v>
      </c>
      <c r="EA11" s="58">
        <v>1898</v>
      </c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T11" s="4"/>
    </row>
    <row r="12" spans="1:264">
      <c r="A12" s="4">
        <v>11</v>
      </c>
      <c r="B12" s="24" t="s">
        <v>1107</v>
      </c>
      <c r="C12" s="56">
        <v>39496</v>
      </c>
      <c r="D12" s="4" t="s">
        <v>1187</v>
      </c>
      <c r="E12" s="33">
        <v>265000</v>
      </c>
      <c r="F12" s="53">
        <v>80109</v>
      </c>
      <c r="G12" s="14">
        <f t="shared" si="0"/>
        <v>0.30229811320754718</v>
      </c>
      <c r="H12" s="14">
        <f t="shared" si="1"/>
        <v>0.28104208016577414</v>
      </c>
      <c r="I12" s="29" t="str">
        <f t="shared" si="2"/>
        <v>PPPP</v>
      </c>
      <c r="J12" s="29">
        <f t="shared" si="5"/>
        <v>0.61241558376711736</v>
      </c>
      <c r="K12" s="29" t="str">
        <f t="shared" si="3"/>
        <v>ANP</v>
      </c>
      <c r="L12" s="29">
        <f t="shared" si="6"/>
        <v>0.33137350360134316</v>
      </c>
      <c r="M12" s="29" t="str">
        <f t="shared" si="4"/>
        <v>PML-N</v>
      </c>
      <c r="N12" s="29">
        <f t="shared" si="7"/>
        <v>3.5476663046599008E-2</v>
      </c>
      <c r="O12" s="27" t="s">
        <v>310</v>
      </c>
      <c r="P12" s="27" t="s">
        <v>806</v>
      </c>
      <c r="Q12" s="27">
        <v>26546</v>
      </c>
      <c r="R12" s="5" t="s">
        <v>834</v>
      </c>
      <c r="S12" s="5" t="s">
        <v>1185</v>
      </c>
      <c r="T12" s="5"/>
      <c r="U12" s="5" t="s">
        <v>311</v>
      </c>
      <c r="V12" s="5" t="s">
        <v>811</v>
      </c>
      <c r="W12" s="5">
        <v>437</v>
      </c>
      <c r="X12" s="27" t="s">
        <v>834</v>
      </c>
      <c r="Y12" s="5" t="s">
        <v>909</v>
      </c>
      <c r="Z12" s="5"/>
      <c r="AA12" s="5" t="s">
        <v>312</v>
      </c>
      <c r="AB12" s="5" t="s">
        <v>1194</v>
      </c>
      <c r="AC12" s="5">
        <v>2842</v>
      </c>
      <c r="AD12" s="5" t="s">
        <v>313</v>
      </c>
      <c r="AE12" s="5" t="s">
        <v>1003</v>
      </c>
      <c r="AF12" s="27">
        <v>49060</v>
      </c>
      <c r="AG12" s="58" t="s">
        <v>834</v>
      </c>
      <c r="AH12" s="58" t="s">
        <v>810</v>
      </c>
      <c r="AI12" s="58" t="s">
        <v>837</v>
      </c>
      <c r="AJ12" s="5" t="s">
        <v>834</v>
      </c>
      <c r="AK12" s="5" t="s">
        <v>1424</v>
      </c>
      <c r="AL12" s="5" t="s">
        <v>837</v>
      </c>
      <c r="AM12" s="5" t="s">
        <v>834</v>
      </c>
      <c r="AN12" s="5" t="s">
        <v>3395</v>
      </c>
      <c r="AO12" s="5" t="s">
        <v>837</v>
      </c>
      <c r="AP12" s="5" t="s">
        <v>834</v>
      </c>
      <c r="AQ12" s="5" t="s">
        <v>7501</v>
      </c>
      <c r="AR12" s="5" t="s">
        <v>837</v>
      </c>
      <c r="AS12" s="58" t="s">
        <v>834</v>
      </c>
      <c r="AT12" s="58" t="s">
        <v>812</v>
      </c>
      <c r="AU12" s="58" t="s">
        <v>837</v>
      </c>
      <c r="AV12" s="5" t="s">
        <v>834</v>
      </c>
      <c r="AW12" s="5" t="s">
        <v>3202</v>
      </c>
      <c r="AX12" s="5" t="s">
        <v>837</v>
      </c>
      <c r="AY12" s="5" t="s">
        <v>834</v>
      </c>
      <c r="AZ12" s="5" t="s">
        <v>3764</v>
      </c>
      <c r="BA12" s="5" t="s">
        <v>837</v>
      </c>
      <c r="BB12" s="27" t="s">
        <v>834</v>
      </c>
      <c r="BC12" s="5" t="s">
        <v>3126</v>
      </c>
      <c r="BD12" s="5" t="s">
        <v>837</v>
      </c>
      <c r="BE12" s="5" t="s">
        <v>834</v>
      </c>
      <c r="BF12" s="5" t="s">
        <v>3130</v>
      </c>
      <c r="BG12" s="5" t="s">
        <v>837</v>
      </c>
      <c r="BH12" s="5" t="s">
        <v>834</v>
      </c>
      <c r="BI12" s="5" t="s">
        <v>3608</v>
      </c>
      <c r="BJ12" s="5" t="s">
        <v>837</v>
      </c>
      <c r="BK12" s="5" t="s">
        <v>834</v>
      </c>
      <c r="BL12" s="5" t="s">
        <v>3403</v>
      </c>
      <c r="BM12" s="5" t="s">
        <v>837</v>
      </c>
      <c r="BN12" s="5" t="s">
        <v>834</v>
      </c>
      <c r="BO12" s="5" t="s">
        <v>3539</v>
      </c>
      <c r="BP12" s="5" t="s">
        <v>837</v>
      </c>
      <c r="BQ12" s="5" t="s">
        <v>834</v>
      </c>
      <c r="BR12" s="5" t="s">
        <v>3983</v>
      </c>
      <c r="BS12" s="5" t="s">
        <v>837</v>
      </c>
      <c r="BT12" s="5" t="s">
        <v>834</v>
      </c>
      <c r="BU12" s="5" t="s">
        <v>7505</v>
      </c>
      <c r="BV12" s="5" t="s">
        <v>837</v>
      </c>
      <c r="BW12" s="5" t="s">
        <v>834</v>
      </c>
      <c r="BX12" s="5" t="s">
        <v>1020</v>
      </c>
      <c r="BY12" s="5" t="s">
        <v>837</v>
      </c>
      <c r="BZ12" s="5" t="s">
        <v>834</v>
      </c>
      <c r="CA12" s="5" t="s">
        <v>2873</v>
      </c>
      <c r="CB12" s="5" t="s">
        <v>837</v>
      </c>
      <c r="CC12" s="58" t="s">
        <v>834</v>
      </c>
      <c r="CD12" s="58" t="s">
        <v>814</v>
      </c>
      <c r="CE12" s="58" t="s">
        <v>837</v>
      </c>
      <c r="CF12" s="58" t="s">
        <v>834</v>
      </c>
      <c r="CG12" s="27" t="s">
        <v>817</v>
      </c>
      <c r="CH12" s="58" t="s">
        <v>837</v>
      </c>
      <c r="CI12" s="58" t="s">
        <v>834</v>
      </c>
      <c r="CJ12" s="58" t="s">
        <v>3813</v>
      </c>
      <c r="CK12" s="58" t="s">
        <v>837</v>
      </c>
      <c r="CL12" s="58" t="s">
        <v>834</v>
      </c>
      <c r="CM12" s="58" t="s">
        <v>3196</v>
      </c>
      <c r="CN12" s="58" t="s">
        <v>837</v>
      </c>
      <c r="CO12" s="58" t="s">
        <v>834</v>
      </c>
      <c r="CP12" s="58" t="s">
        <v>3361</v>
      </c>
      <c r="CQ12" s="58" t="s">
        <v>837</v>
      </c>
      <c r="CR12" s="58" t="s">
        <v>834</v>
      </c>
      <c r="CS12" s="58" t="s">
        <v>4541</v>
      </c>
      <c r="CT12" s="58" t="s">
        <v>837</v>
      </c>
      <c r="CU12" s="58" t="s">
        <v>834</v>
      </c>
      <c r="CV12" s="58" t="s">
        <v>4186</v>
      </c>
      <c r="CW12" s="58" t="s">
        <v>837</v>
      </c>
      <c r="CX12" s="58" t="s">
        <v>834</v>
      </c>
      <c r="CY12" s="58" t="s">
        <v>1301</v>
      </c>
      <c r="CZ12" s="58" t="s">
        <v>837</v>
      </c>
      <c r="DA12" s="58" t="s">
        <v>834</v>
      </c>
      <c r="DB12" s="58" t="s">
        <v>1406</v>
      </c>
      <c r="DC12" s="58" t="s">
        <v>837</v>
      </c>
      <c r="DD12" s="58" t="s">
        <v>834</v>
      </c>
      <c r="DE12" s="58" t="s">
        <v>4196</v>
      </c>
      <c r="DF12" s="58" t="s">
        <v>837</v>
      </c>
      <c r="DG12" s="58" t="s">
        <v>834</v>
      </c>
      <c r="DH12" s="58" t="s">
        <v>3370</v>
      </c>
      <c r="DI12" s="58" t="s">
        <v>837</v>
      </c>
      <c r="DJ12" s="58" t="s">
        <v>834</v>
      </c>
      <c r="DK12" s="58" t="s">
        <v>564</v>
      </c>
      <c r="DL12" s="58" t="s">
        <v>837</v>
      </c>
      <c r="DM12" s="58" t="s">
        <v>834</v>
      </c>
      <c r="DN12" s="58" t="s">
        <v>4014</v>
      </c>
      <c r="DO12" s="58" t="s">
        <v>837</v>
      </c>
      <c r="DP12" s="58" t="s">
        <v>834</v>
      </c>
      <c r="DQ12" s="58" t="s">
        <v>5990</v>
      </c>
      <c r="DR12" s="58" t="s">
        <v>837</v>
      </c>
      <c r="DS12" s="58" t="s">
        <v>834</v>
      </c>
      <c r="DT12" s="58" t="s">
        <v>552</v>
      </c>
      <c r="DU12" s="58" t="s">
        <v>837</v>
      </c>
      <c r="DV12" s="58" t="s">
        <v>834</v>
      </c>
      <c r="DW12" s="58" t="s">
        <v>558</v>
      </c>
      <c r="DX12" s="58" t="s">
        <v>837</v>
      </c>
      <c r="DY12" s="27" t="s">
        <v>3310</v>
      </c>
      <c r="DZ12" s="5" t="s">
        <v>1401</v>
      </c>
      <c r="EA12" s="5">
        <v>1224</v>
      </c>
      <c r="EB12" s="27"/>
      <c r="EC12" s="5"/>
      <c r="ED12" s="5"/>
      <c r="EE12" s="27"/>
      <c r="EF12" s="5"/>
      <c r="EG12" s="5"/>
      <c r="EH12" s="5"/>
      <c r="EI12" s="5"/>
      <c r="EJ12" s="5"/>
      <c r="EK12" s="27"/>
      <c r="EL12" s="5"/>
      <c r="EM12" s="5"/>
      <c r="EN12" s="27"/>
      <c r="EO12" s="5"/>
      <c r="EP12" s="5"/>
      <c r="EQ12" s="27" t="s">
        <v>314</v>
      </c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64">
      <c r="A13" s="4">
        <v>12</v>
      </c>
      <c r="B13" s="24" t="s">
        <v>1107</v>
      </c>
      <c r="C13" s="56">
        <v>39496</v>
      </c>
      <c r="D13" s="4" t="s">
        <v>1189</v>
      </c>
      <c r="E13" s="33">
        <v>283709</v>
      </c>
      <c r="F13" s="53">
        <v>108846</v>
      </c>
      <c r="G13" s="14">
        <f t="shared" si="0"/>
        <v>0.38365367330609884</v>
      </c>
      <c r="H13" s="14">
        <f t="shared" si="1"/>
        <v>2.7378130569795859E-3</v>
      </c>
      <c r="I13" s="29" t="str">
        <f t="shared" si="2"/>
        <v>IND</v>
      </c>
      <c r="J13" s="29">
        <f t="shared" si="5"/>
        <v>0.45818863348216748</v>
      </c>
      <c r="K13" s="29" t="str">
        <f t="shared" si="3"/>
        <v>ANP</v>
      </c>
      <c r="L13" s="29">
        <f t="shared" si="6"/>
        <v>0.45545082042518786</v>
      </c>
      <c r="M13" s="29" t="str">
        <f t="shared" si="4"/>
        <v>PPPP</v>
      </c>
      <c r="N13" s="29">
        <f t="shared" si="7"/>
        <v>6.5808573581022725E-2</v>
      </c>
      <c r="O13" s="5" t="s">
        <v>955</v>
      </c>
      <c r="P13" s="5" t="s">
        <v>1002</v>
      </c>
      <c r="Q13" s="27">
        <v>49574</v>
      </c>
      <c r="R13" s="27" t="s">
        <v>3128</v>
      </c>
      <c r="S13" s="5" t="s">
        <v>1185</v>
      </c>
      <c r="T13" s="5">
        <v>1462</v>
      </c>
      <c r="U13" s="5" t="s">
        <v>695</v>
      </c>
      <c r="V13" s="5" t="s">
        <v>811</v>
      </c>
      <c r="W13" s="5" t="s">
        <v>838</v>
      </c>
      <c r="X13" s="27" t="s">
        <v>834</v>
      </c>
      <c r="Y13" s="5" t="s">
        <v>909</v>
      </c>
      <c r="Z13" s="5" t="s">
        <v>837</v>
      </c>
      <c r="AA13" s="5" t="s">
        <v>834</v>
      </c>
      <c r="AB13" s="5" t="s">
        <v>1194</v>
      </c>
      <c r="AC13" s="5" t="s">
        <v>837</v>
      </c>
      <c r="AD13" s="27" t="s">
        <v>3127</v>
      </c>
      <c r="AE13" s="5" t="s">
        <v>1003</v>
      </c>
      <c r="AF13" s="5">
        <v>7163</v>
      </c>
      <c r="AG13" s="58" t="s">
        <v>834</v>
      </c>
      <c r="AH13" s="58" t="s">
        <v>810</v>
      </c>
      <c r="AI13" s="58" t="s">
        <v>837</v>
      </c>
      <c r="AJ13" s="5" t="s">
        <v>834</v>
      </c>
      <c r="AK13" s="5" t="s">
        <v>1424</v>
      </c>
      <c r="AL13" s="5" t="s">
        <v>837</v>
      </c>
      <c r="AM13" s="5" t="s">
        <v>834</v>
      </c>
      <c r="AN13" s="5" t="s">
        <v>3395</v>
      </c>
      <c r="AO13" s="5" t="s">
        <v>837</v>
      </c>
      <c r="AP13" s="5" t="s">
        <v>834</v>
      </c>
      <c r="AQ13" s="5" t="s">
        <v>7501</v>
      </c>
      <c r="AR13" s="5" t="s">
        <v>837</v>
      </c>
      <c r="AS13" s="58" t="s">
        <v>834</v>
      </c>
      <c r="AT13" s="58" t="s">
        <v>812</v>
      </c>
      <c r="AU13" s="58" t="s">
        <v>837</v>
      </c>
      <c r="AV13" s="5" t="s">
        <v>834</v>
      </c>
      <c r="AW13" s="5" t="s">
        <v>3202</v>
      </c>
      <c r="AX13" s="5" t="s">
        <v>837</v>
      </c>
      <c r="AY13" s="5" t="s">
        <v>834</v>
      </c>
      <c r="AZ13" s="5" t="s">
        <v>3764</v>
      </c>
      <c r="BA13" s="5" t="s">
        <v>837</v>
      </c>
      <c r="BB13" s="5" t="s">
        <v>834</v>
      </c>
      <c r="BC13" s="5" t="s">
        <v>3126</v>
      </c>
      <c r="BD13" s="5" t="s">
        <v>837</v>
      </c>
      <c r="BE13" s="27" t="s">
        <v>3129</v>
      </c>
      <c r="BF13" s="5" t="s">
        <v>3130</v>
      </c>
      <c r="BG13" s="5">
        <v>775</v>
      </c>
      <c r="BH13" s="5" t="s">
        <v>834</v>
      </c>
      <c r="BI13" s="5" t="s">
        <v>3608</v>
      </c>
      <c r="BJ13" s="5" t="s">
        <v>837</v>
      </c>
      <c r="BK13" s="5" t="s">
        <v>834</v>
      </c>
      <c r="BL13" s="5" t="s">
        <v>3403</v>
      </c>
      <c r="BM13" s="5" t="s">
        <v>837</v>
      </c>
      <c r="BN13" s="5" t="s">
        <v>834</v>
      </c>
      <c r="BO13" s="5" t="s">
        <v>3539</v>
      </c>
      <c r="BP13" s="5" t="s">
        <v>837</v>
      </c>
      <c r="BQ13" s="5" t="s">
        <v>834</v>
      </c>
      <c r="BR13" s="5" t="s">
        <v>3983</v>
      </c>
      <c r="BS13" s="5" t="s">
        <v>837</v>
      </c>
      <c r="BT13" s="5" t="s">
        <v>834</v>
      </c>
      <c r="BU13" s="5" t="s">
        <v>7505</v>
      </c>
      <c r="BV13" s="5" t="s">
        <v>837</v>
      </c>
      <c r="BW13" s="5" t="s">
        <v>834</v>
      </c>
      <c r="BX13" s="5" t="s">
        <v>1020</v>
      </c>
      <c r="BY13" s="5" t="s">
        <v>837</v>
      </c>
      <c r="BZ13" s="5" t="s">
        <v>834</v>
      </c>
      <c r="CA13" s="5" t="s">
        <v>2873</v>
      </c>
      <c r="CB13" s="5" t="s">
        <v>837</v>
      </c>
      <c r="CC13" s="58" t="s">
        <v>834</v>
      </c>
      <c r="CD13" s="58" t="s">
        <v>814</v>
      </c>
      <c r="CE13" s="58" t="s">
        <v>837</v>
      </c>
      <c r="CF13" s="58" t="s">
        <v>834</v>
      </c>
      <c r="CG13" s="27" t="s">
        <v>817</v>
      </c>
      <c r="CH13" s="58" t="s">
        <v>837</v>
      </c>
      <c r="CI13" s="58" t="s">
        <v>834</v>
      </c>
      <c r="CJ13" s="58" t="s">
        <v>3813</v>
      </c>
      <c r="CK13" s="58" t="s">
        <v>837</v>
      </c>
      <c r="CL13" s="58" t="s">
        <v>834</v>
      </c>
      <c r="CM13" s="58" t="s">
        <v>3196</v>
      </c>
      <c r="CN13" s="58" t="s">
        <v>837</v>
      </c>
      <c r="CO13" s="58" t="s">
        <v>834</v>
      </c>
      <c r="CP13" s="58" t="s">
        <v>3361</v>
      </c>
      <c r="CQ13" s="58" t="s">
        <v>837</v>
      </c>
      <c r="CR13" s="58" t="s">
        <v>834</v>
      </c>
      <c r="CS13" s="58" t="s">
        <v>4541</v>
      </c>
      <c r="CT13" s="58" t="s">
        <v>837</v>
      </c>
      <c r="CU13" s="58" t="s">
        <v>834</v>
      </c>
      <c r="CV13" s="58" t="s">
        <v>4186</v>
      </c>
      <c r="CW13" s="58" t="s">
        <v>837</v>
      </c>
      <c r="CX13" s="58" t="s">
        <v>834</v>
      </c>
      <c r="CY13" s="58" t="s">
        <v>1301</v>
      </c>
      <c r="CZ13" s="58" t="s">
        <v>837</v>
      </c>
      <c r="DA13" s="58" t="s">
        <v>834</v>
      </c>
      <c r="DB13" s="58" t="s">
        <v>1406</v>
      </c>
      <c r="DC13" s="58" t="s">
        <v>837</v>
      </c>
      <c r="DD13" s="58" t="s">
        <v>834</v>
      </c>
      <c r="DE13" s="58" t="s">
        <v>4196</v>
      </c>
      <c r="DF13" s="58" t="s">
        <v>837</v>
      </c>
      <c r="DG13" s="58" t="s">
        <v>834</v>
      </c>
      <c r="DH13" s="58" t="s">
        <v>3370</v>
      </c>
      <c r="DI13" s="58" t="s">
        <v>837</v>
      </c>
      <c r="DJ13" s="58" t="s">
        <v>834</v>
      </c>
      <c r="DK13" s="58" t="s">
        <v>564</v>
      </c>
      <c r="DL13" s="58" t="s">
        <v>837</v>
      </c>
      <c r="DM13" s="58" t="s">
        <v>834</v>
      </c>
      <c r="DN13" s="58" t="s">
        <v>4014</v>
      </c>
      <c r="DO13" s="58" t="s">
        <v>837</v>
      </c>
      <c r="DP13" s="58" t="s">
        <v>834</v>
      </c>
      <c r="DQ13" s="58" t="s">
        <v>5990</v>
      </c>
      <c r="DR13" s="58" t="s">
        <v>837</v>
      </c>
      <c r="DS13" s="58" t="s">
        <v>834</v>
      </c>
      <c r="DT13" s="58" t="s">
        <v>552</v>
      </c>
      <c r="DU13" s="58" t="s">
        <v>837</v>
      </c>
      <c r="DV13" s="58" t="s">
        <v>834</v>
      </c>
      <c r="DW13" s="58" t="s">
        <v>558</v>
      </c>
      <c r="DX13" s="58" t="s">
        <v>837</v>
      </c>
      <c r="DY13" s="5" t="s">
        <v>1190</v>
      </c>
      <c r="DZ13" s="5" t="s">
        <v>1401</v>
      </c>
      <c r="EA13" s="27">
        <v>49872</v>
      </c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64">
      <c r="A14" s="4">
        <v>13</v>
      </c>
      <c r="B14" s="24" t="s">
        <v>1107</v>
      </c>
      <c r="C14" s="56">
        <v>39496</v>
      </c>
      <c r="D14" s="4" t="s">
        <v>1191</v>
      </c>
      <c r="E14" s="33">
        <v>287549</v>
      </c>
      <c r="F14" s="53">
        <v>102720</v>
      </c>
      <c r="G14" s="14">
        <f t="shared" si="0"/>
        <v>0.35722607277368379</v>
      </c>
      <c r="H14" s="14">
        <f t="shared" si="1"/>
        <v>6.9947429906542055E-2</v>
      </c>
      <c r="I14" s="29" t="str">
        <f t="shared" si="2"/>
        <v>ANP</v>
      </c>
      <c r="J14" s="29">
        <f t="shared" si="5"/>
        <v>0.25898559190031151</v>
      </c>
      <c r="K14" s="29" t="str">
        <f t="shared" si="3"/>
        <v>PPPP</v>
      </c>
      <c r="L14" s="29">
        <f t="shared" si="6"/>
        <v>0.18903816199376947</v>
      </c>
      <c r="M14" s="29" t="str">
        <f t="shared" si="4"/>
        <v>PML-N</v>
      </c>
      <c r="N14" s="29">
        <f t="shared" si="7"/>
        <v>0.14261098130841121</v>
      </c>
      <c r="O14" s="5" t="s">
        <v>1192</v>
      </c>
      <c r="P14" s="5" t="s">
        <v>1002</v>
      </c>
      <c r="Q14" s="27">
        <v>26603</v>
      </c>
      <c r="R14" s="27" t="s">
        <v>3131</v>
      </c>
      <c r="S14" s="5" t="s">
        <v>1185</v>
      </c>
      <c r="T14" s="5">
        <v>12359</v>
      </c>
      <c r="U14" s="5" t="s">
        <v>695</v>
      </c>
      <c r="V14" s="5" t="s">
        <v>811</v>
      </c>
      <c r="W14" s="5" t="s">
        <v>838</v>
      </c>
      <c r="X14" s="27" t="s">
        <v>834</v>
      </c>
      <c r="Y14" s="5" t="s">
        <v>909</v>
      </c>
      <c r="Z14" s="5" t="s">
        <v>837</v>
      </c>
      <c r="AA14" s="27" t="s">
        <v>1193</v>
      </c>
      <c r="AB14" s="5" t="s">
        <v>1194</v>
      </c>
      <c r="AC14" s="5">
        <v>14649</v>
      </c>
      <c r="AD14" s="5" t="s">
        <v>1515</v>
      </c>
      <c r="AE14" s="5" t="s">
        <v>1003</v>
      </c>
      <c r="AF14" s="5">
        <v>19418</v>
      </c>
      <c r="AG14" s="27" t="s">
        <v>3132</v>
      </c>
      <c r="AH14" s="5" t="s">
        <v>3118</v>
      </c>
      <c r="AI14" s="5">
        <v>10695</v>
      </c>
      <c r="AJ14" s="5" t="s">
        <v>834</v>
      </c>
      <c r="AK14" s="5" t="s">
        <v>1424</v>
      </c>
      <c r="AL14" s="5" t="s">
        <v>837</v>
      </c>
      <c r="AM14" s="5" t="s">
        <v>834</v>
      </c>
      <c r="AN14" s="5" t="s">
        <v>3395</v>
      </c>
      <c r="AO14" s="5" t="s">
        <v>837</v>
      </c>
      <c r="AP14" s="5" t="s">
        <v>834</v>
      </c>
      <c r="AQ14" s="5" t="s">
        <v>7501</v>
      </c>
      <c r="AR14" s="5" t="s">
        <v>837</v>
      </c>
      <c r="AS14" s="58" t="s">
        <v>834</v>
      </c>
      <c r="AT14" s="58" t="s">
        <v>812</v>
      </c>
      <c r="AU14" s="58" t="s">
        <v>837</v>
      </c>
      <c r="AV14" s="5" t="s">
        <v>834</v>
      </c>
      <c r="AW14" s="5" t="s">
        <v>3202</v>
      </c>
      <c r="AX14" s="5" t="s">
        <v>837</v>
      </c>
      <c r="AY14" s="5" t="s">
        <v>834</v>
      </c>
      <c r="AZ14" s="5" t="s">
        <v>3764</v>
      </c>
      <c r="BA14" s="5" t="s">
        <v>837</v>
      </c>
      <c r="BB14" s="5" t="s">
        <v>834</v>
      </c>
      <c r="BC14" s="5" t="s">
        <v>3126</v>
      </c>
      <c r="BD14" s="5" t="s">
        <v>837</v>
      </c>
      <c r="BE14" s="27" t="s">
        <v>3129</v>
      </c>
      <c r="BF14" s="5" t="s">
        <v>3130</v>
      </c>
      <c r="BG14" s="5">
        <v>460</v>
      </c>
      <c r="BH14" s="5" t="s">
        <v>834</v>
      </c>
      <c r="BI14" s="5" t="s">
        <v>3608</v>
      </c>
      <c r="BJ14" s="5" t="s">
        <v>837</v>
      </c>
      <c r="BK14" s="5" t="s">
        <v>834</v>
      </c>
      <c r="BL14" s="5" t="s">
        <v>3403</v>
      </c>
      <c r="BM14" s="5" t="s">
        <v>837</v>
      </c>
      <c r="BN14" s="5" t="s">
        <v>834</v>
      </c>
      <c r="BO14" s="5" t="s">
        <v>3539</v>
      </c>
      <c r="BP14" s="5" t="s">
        <v>837</v>
      </c>
      <c r="BQ14" s="5" t="s">
        <v>834</v>
      </c>
      <c r="BR14" s="5" t="s">
        <v>3983</v>
      </c>
      <c r="BS14" s="5" t="s">
        <v>837</v>
      </c>
      <c r="BT14" s="5" t="s">
        <v>834</v>
      </c>
      <c r="BU14" s="5" t="s">
        <v>7505</v>
      </c>
      <c r="BV14" s="5" t="s">
        <v>837</v>
      </c>
      <c r="BW14" s="5" t="s">
        <v>834</v>
      </c>
      <c r="BX14" s="5" t="s">
        <v>1020</v>
      </c>
      <c r="BY14" s="5" t="s">
        <v>837</v>
      </c>
      <c r="BZ14" s="5" t="s">
        <v>834</v>
      </c>
      <c r="CA14" s="5" t="s">
        <v>2873</v>
      </c>
      <c r="CB14" s="5" t="s">
        <v>837</v>
      </c>
      <c r="CC14" s="58" t="s">
        <v>834</v>
      </c>
      <c r="CD14" s="58" t="s">
        <v>814</v>
      </c>
      <c r="CE14" s="58" t="s">
        <v>837</v>
      </c>
      <c r="CF14" s="58" t="s">
        <v>834</v>
      </c>
      <c r="CG14" s="27" t="s">
        <v>817</v>
      </c>
      <c r="CH14" s="58" t="s">
        <v>837</v>
      </c>
      <c r="CI14" s="58" t="s">
        <v>834</v>
      </c>
      <c r="CJ14" s="58" t="s">
        <v>3813</v>
      </c>
      <c r="CK14" s="58" t="s">
        <v>837</v>
      </c>
      <c r="CL14" s="58" t="s">
        <v>834</v>
      </c>
      <c r="CM14" s="58" t="s">
        <v>3196</v>
      </c>
      <c r="CN14" s="58" t="s">
        <v>837</v>
      </c>
      <c r="CO14" s="58" t="s">
        <v>834</v>
      </c>
      <c r="CP14" s="58" t="s">
        <v>3361</v>
      </c>
      <c r="CQ14" s="58" t="s">
        <v>837</v>
      </c>
      <c r="CR14" s="58" t="s">
        <v>834</v>
      </c>
      <c r="CS14" s="58" t="s">
        <v>4541</v>
      </c>
      <c r="CT14" s="58" t="s">
        <v>837</v>
      </c>
      <c r="CU14" s="58" t="s">
        <v>834</v>
      </c>
      <c r="CV14" s="58" t="s">
        <v>4186</v>
      </c>
      <c r="CW14" s="58" t="s">
        <v>837</v>
      </c>
      <c r="CX14" s="58" t="s">
        <v>834</v>
      </c>
      <c r="CY14" s="58" t="s">
        <v>1301</v>
      </c>
      <c r="CZ14" s="58" t="s">
        <v>837</v>
      </c>
      <c r="DA14" s="58" t="s">
        <v>834</v>
      </c>
      <c r="DB14" s="58" t="s">
        <v>1406</v>
      </c>
      <c r="DC14" s="58" t="s">
        <v>837</v>
      </c>
      <c r="DD14" s="58" t="s">
        <v>834</v>
      </c>
      <c r="DE14" s="58" t="s">
        <v>4196</v>
      </c>
      <c r="DF14" s="58" t="s">
        <v>837</v>
      </c>
      <c r="DG14" s="58" t="s">
        <v>834</v>
      </c>
      <c r="DH14" s="58" t="s">
        <v>3370</v>
      </c>
      <c r="DI14" s="58" t="s">
        <v>837</v>
      </c>
      <c r="DJ14" s="58" t="s">
        <v>834</v>
      </c>
      <c r="DK14" s="58" t="s">
        <v>564</v>
      </c>
      <c r="DL14" s="58" t="s">
        <v>837</v>
      </c>
      <c r="DM14" s="58" t="s">
        <v>834</v>
      </c>
      <c r="DN14" s="58" t="s">
        <v>4014</v>
      </c>
      <c r="DO14" s="58" t="s">
        <v>837</v>
      </c>
      <c r="DP14" s="58" t="s">
        <v>834</v>
      </c>
      <c r="DQ14" s="58" t="s">
        <v>5990</v>
      </c>
      <c r="DR14" s="58" t="s">
        <v>837</v>
      </c>
      <c r="DS14" s="58" t="s">
        <v>834</v>
      </c>
      <c r="DT14" s="58" t="s">
        <v>552</v>
      </c>
      <c r="DU14" s="58" t="s">
        <v>837</v>
      </c>
      <c r="DV14" s="58" t="s">
        <v>834</v>
      </c>
      <c r="DW14" s="58" t="s">
        <v>558</v>
      </c>
      <c r="DX14" s="58" t="s">
        <v>837</v>
      </c>
      <c r="DY14" s="27" t="s">
        <v>2234</v>
      </c>
      <c r="DZ14" s="5" t="s">
        <v>1401</v>
      </c>
      <c r="EA14" s="5">
        <v>9754</v>
      </c>
      <c r="EB14" s="27" t="s">
        <v>3133</v>
      </c>
      <c r="EC14" s="5" t="s">
        <v>1401</v>
      </c>
      <c r="ED14" s="5">
        <v>7833</v>
      </c>
      <c r="EE14" s="27" t="s">
        <v>3134</v>
      </c>
      <c r="EF14" s="5" t="s">
        <v>1401</v>
      </c>
      <c r="EG14" s="5">
        <v>949</v>
      </c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64">
      <c r="A15" s="4">
        <v>14</v>
      </c>
      <c r="B15" s="24" t="s">
        <v>1107</v>
      </c>
      <c r="C15" s="56">
        <v>39496</v>
      </c>
      <c r="D15" s="4" t="s">
        <v>1195</v>
      </c>
      <c r="E15" s="33">
        <v>357556</v>
      </c>
      <c r="F15" s="53">
        <v>98618</v>
      </c>
      <c r="G15" s="14">
        <f t="shared" si="0"/>
        <v>0.27581134144022196</v>
      </c>
      <c r="H15" s="14">
        <f t="shared" si="1"/>
        <v>7.758218580786469E-2</v>
      </c>
      <c r="I15" s="29" t="str">
        <f t="shared" si="2"/>
        <v>ANP</v>
      </c>
      <c r="J15" s="29">
        <f t="shared" si="5"/>
        <v>0.31110953375651501</v>
      </c>
      <c r="K15" s="29" t="str">
        <f t="shared" si="3"/>
        <v>IND</v>
      </c>
      <c r="L15" s="29">
        <f t="shared" si="6"/>
        <v>0.23352734794865035</v>
      </c>
      <c r="M15" s="29" t="str">
        <f t="shared" si="4"/>
        <v>IND</v>
      </c>
      <c r="N15" s="29">
        <f t="shared" si="7"/>
        <v>0.17710762741081751</v>
      </c>
      <c r="O15" s="5" t="s">
        <v>1196</v>
      </c>
      <c r="P15" s="5" t="s">
        <v>1002</v>
      </c>
      <c r="Q15" s="27">
        <v>30681</v>
      </c>
      <c r="R15" s="27" t="s">
        <v>3136</v>
      </c>
      <c r="S15" s="5" t="s">
        <v>1185</v>
      </c>
      <c r="T15" s="27">
        <v>10573</v>
      </c>
      <c r="U15" s="27" t="s">
        <v>2741</v>
      </c>
      <c r="V15" s="5" t="s">
        <v>1765</v>
      </c>
      <c r="W15" s="5">
        <v>166</v>
      </c>
      <c r="X15" s="27" t="s">
        <v>834</v>
      </c>
      <c r="Y15" s="5" t="s">
        <v>909</v>
      </c>
      <c r="Z15" s="5" t="s">
        <v>837</v>
      </c>
      <c r="AA15" s="27" t="s">
        <v>3324</v>
      </c>
      <c r="AB15" s="5" t="s">
        <v>1194</v>
      </c>
      <c r="AC15" s="27">
        <v>1292</v>
      </c>
      <c r="AD15" s="27" t="s">
        <v>3137</v>
      </c>
      <c r="AE15" s="5" t="s">
        <v>1003</v>
      </c>
      <c r="AF15" s="5">
        <v>8421</v>
      </c>
      <c r="AG15" s="58" t="s">
        <v>834</v>
      </c>
      <c r="AH15" s="58" t="s">
        <v>810</v>
      </c>
      <c r="AI15" s="58" t="s">
        <v>837</v>
      </c>
      <c r="AJ15" s="5" t="s">
        <v>834</v>
      </c>
      <c r="AK15" s="5" t="s">
        <v>1424</v>
      </c>
      <c r="AL15" s="5" t="s">
        <v>837</v>
      </c>
      <c r="AM15" s="5" t="s">
        <v>834</v>
      </c>
      <c r="AN15" s="5" t="s">
        <v>3395</v>
      </c>
      <c r="AO15" s="5" t="s">
        <v>837</v>
      </c>
      <c r="AP15" s="5" t="s">
        <v>834</v>
      </c>
      <c r="AQ15" s="5" t="s">
        <v>7501</v>
      </c>
      <c r="AR15" s="5" t="s">
        <v>837</v>
      </c>
      <c r="AS15" s="58" t="s">
        <v>834</v>
      </c>
      <c r="AT15" s="58" t="s">
        <v>812</v>
      </c>
      <c r="AU15" s="58" t="s">
        <v>837</v>
      </c>
      <c r="AV15" s="5" t="s">
        <v>834</v>
      </c>
      <c r="AW15" s="5" t="s">
        <v>3202</v>
      </c>
      <c r="AX15" s="5" t="s">
        <v>837</v>
      </c>
      <c r="AY15" s="5" t="s">
        <v>834</v>
      </c>
      <c r="AZ15" s="5" t="s">
        <v>3764</v>
      </c>
      <c r="BA15" s="5" t="s">
        <v>837</v>
      </c>
      <c r="BB15" s="5" t="s">
        <v>834</v>
      </c>
      <c r="BC15" s="5" t="s">
        <v>3126</v>
      </c>
      <c r="BD15" s="5" t="s">
        <v>837</v>
      </c>
      <c r="BE15" s="5" t="s">
        <v>834</v>
      </c>
      <c r="BF15" s="5" t="s">
        <v>3130</v>
      </c>
      <c r="BG15" s="5" t="s">
        <v>837</v>
      </c>
      <c r="BH15" s="5" t="s">
        <v>834</v>
      </c>
      <c r="BI15" s="5" t="s">
        <v>3608</v>
      </c>
      <c r="BJ15" s="5" t="s">
        <v>837</v>
      </c>
      <c r="BK15" s="5" t="s">
        <v>834</v>
      </c>
      <c r="BL15" s="5" t="s">
        <v>3403</v>
      </c>
      <c r="BM15" s="5" t="s">
        <v>837</v>
      </c>
      <c r="BN15" s="5" t="s">
        <v>834</v>
      </c>
      <c r="BO15" s="5" t="s">
        <v>3539</v>
      </c>
      <c r="BP15" s="5" t="s">
        <v>837</v>
      </c>
      <c r="BQ15" s="5" t="s">
        <v>834</v>
      </c>
      <c r="BR15" s="5" t="s">
        <v>3983</v>
      </c>
      <c r="BS15" s="5" t="s">
        <v>837</v>
      </c>
      <c r="BT15" s="5" t="s">
        <v>834</v>
      </c>
      <c r="BU15" s="5" t="s">
        <v>7505</v>
      </c>
      <c r="BV15" s="5" t="s">
        <v>837</v>
      </c>
      <c r="BW15" s="5" t="s">
        <v>834</v>
      </c>
      <c r="BX15" s="5" t="s">
        <v>1020</v>
      </c>
      <c r="BY15" s="5" t="s">
        <v>837</v>
      </c>
      <c r="BZ15" s="5" t="s">
        <v>834</v>
      </c>
      <c r="CA15" s="5" t="s">
        <v>2873</v>
      </c>
      <c r="CB15" s="5" t="s">
        <v>837</v>
      </c>
      <c r="CC15" s="58" t="s">
        <v>834</v>
      </c>
      <c r="CD15" s="58" t="s">
        <v>814</v>
      </c>
      <c r="CE15" s="58" t="s">
        <v>837</v>
      </c>
      <c r="CF15" s="58" t="s">
        <v>834</v>
      </c>
      <c r="CG15" s="27" t="s">
        <v>817</v>
      </c>
      <c r="CH15" s="58" t="s">
        <v>837</v>
      </c>
      <c r="CI15" s="58" t="s">
        <v>834</v>
      </c>
      <c r="CJ15" s="58" t="s">
        <v>3813</v>
      </c>
      <c r="CK15" s="58" t="s">
        <v>837</v>
      </c>
      <c r="CL15" s="58" t="s">
        <v>834</v>
      </c>
      <c r="CM15" s="58" t="s">
        <v>3196</v>
      </c>
      <c r="CN15" s="58" t="s">
        <v>837</v>
      </c>
      <c r="CO15" s="58" t="s">
        <v>834</v>
      </c>
      <c r="CP15" s="58" t="s">
        <v>3361</v>
      </c>
      <c r="CQ15" s="58" t="s">
        <v>837</v>
      </c>
      <c r="CR15" s="58" t="s">
        <v>834</v>
      </c>
      <c r="CS15" s="58" t="s">
        <v>4541</v>
      </c>
      <c r="CT15" s="58" t="s">
        <v>837</v>
      </c>
      <c r="CU15" s="58" t="s">
        <v>834</v>
      </c>
      <c r="CV15" s="58" t="s">
        <v>4186</v>
      </c>
      <c r="CW15" s="58" t="s">
        <v>837</v>
      </c>
      <c r="CX15" s="58" t="s">
        <v>834</v>
      </c>
      <c r="CY15" s="58" t="s">
        <v>1301</v>
      </c>
      <c r="CZ15" s="58" t="s">
        <v>837</v>
      </c>
      <c r="DA15" s="58" t="s">
        <v>834</v>
      </c>
      <c r="DB15" s="58" t="s">
        <v>1406</v>
      </c>
      <c r="DC15" s="58" t="s">
        <v>837</v>
      </c>
      <c r="DD15" s="58" t="s">
        <v>834</v>
      </c>
      <c r="DE15" s="58" t="s">
        <v>4196</v>
      </c>
      <c r="DF15" s="58" t="s">
        <v>837</v>
      </c>
      <c r="DG15" s="58" t="s">
        <v>834</v>
      </c>
      <c r="DH15" s="58" t="s">
        <v>3370</v>
      </c>
      <c r="DI15" s="58" t="s">
        <v>837</v>
      </c>
      <c r="DJ15" s="58" t="s">
        <v>834</v>
      </c>
      <c r="DK15" s="58" t="s">
        <v>564</v>
      </c>
      <c r="DL15" s="58" t="s">
        <v>837</v>
      </c>
      <c r="DM15" s="58" t="s">
        <v>834</v>
      </c>
      <c r="DN15" s="58" t="s">
        <v>4014</v>
      </c>
      <c r="DO15" s="58" t="s">
        <v>837</v>
      </c>
      <c r="DP15" s="58" t="s">
        <v>834</v>
      </c>
      <c r="DQ15" s="58" t="s">
        <v>5990</v>
      </c>
      <c r="DR15" s="58" t="s">
        <v>837</v>
      </c>
      <c r="DS15" s="58" t="s">
        <v>834</v>
      </c>
      <c r="DT15" s="58" t="s">
        <v>552</v>
      </c>
      <c r="DU15" s="58" t="s">
        <v>837</v>
      </c>
      <c r="DV15" s="58" t="s">
        <v>834</v>
      </c>
      <c r="DW15" s="58" t="s">
        <v>558</v>
      </c>
      <c r="DX15" s="58" t="s">
        <v>837</v>
      </c>
      <c r="DY15" s="5" t="s">
        <v>1197</v>
      </c>
      <c r="DZ15" s="5" t="s">
        <v>1401</v>
      </c>
      <c r="EA15" s="27">
        <v>23030</v>
      </c>
      <c r="EB15" s="27" t="s">
        <v>3135</v>
      </c>
      <c r="EC15" s="5" t="s">
        <v>1401</v>
      </c>
      <c r="ED15" s="27">
        <v>17466</v>
      </c>
      <c r="EE15" s="27" t="s">
        <v>3323</v>
      </c>
      <c r="EF15" s="5" t="s">
        <v>1401</v>
      </c>
      <c r="EG15" s="5">
        <v>6774</v>
      </c>
      <c r="EH15" s="27" t="s">
        <v>3325</v>
      </c>
      <c r="EI15" s="5" t="s">
        <v>1401</v>
      </c>
      <c r="EJ15" s="5">
        <v>215</v>
      </c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64">
      <c r="A16" s="4">
        <v>15</v>
      </c>
      <c r="B16" s="24" t="s">
        <v>1107</v>
      </c>
      <c r="C16" s="56">
        <v>39496</v>
      </c>
      <c r="D16" s="4" t="s">
        <v>1198</v>
      </c>
      <c r="E16" s="33">
        <v>291693</v>
      </c>
      <c r="F16" s="53">
        <v>110588</v>
      </c>
      <c r="G16" s="14">
        <f t="shared" si="0"/>
        <v>0.3791246276050505</v>
      </c>
      <c r="H16" s="14">
        <f t="shared" si="1"/>
        <v>5.9789488913806199E-2</v>
      </c>
      <c r="I16" s="29" t="str">
        <f t="shared" si="2"/>
        <v>MMA</v>
      </c>
      <c r="J16" s="29">
        <f t="shared" si="5"/>
        <v>0.25920533873476326</v>
      </c>
      <c r="K16" s="29" t="str">
        <f t="shared" si="3"/>
        <v>PML-N</v>
      </c>
      <c r="L16" s="29">
        <f t="shared" si="6"/>
        <v>0.19941584982095706</v>
      </c>
      <c r="M16" s="29" t="str">
        <f t="shared" si="4"/>
        <v>PML</v>
      </c>
      <c r="N16" s="29">
        <f t="shared" si="7"/>
        <v>0.1943881795493182</v>
      </c>
      <c r="O16" s="27" t="s">
        <v>3328</v>
      </c>
      <c r="P16" s="27" t="s">
        <v>806</v>
      </c>
      <c r="Q16" s="27">
        <v>14808</v>
      </c>
      <c r="R16" s="5" t="s">
        <v>1199</v>
      </c>
      <c r="S16" s="5" t="s">
        <v>1185</v>
      </c>
      <c r="T16" s="27">
        <v>28665</v>
      </c>
      <c r="U16" s="27" t="s">
        <v>3330</v>
      </c>
      <c r="V16" s="5" t="s">
        <v>1765</v>
      </c>
      <c r="W16" s="5">
        <v>178</v>
      </c>
      <c r="X16" s="27" t="s">
        <v>3326</v>
      </c>
      <c r="Y16" s="5" t="s">
        <v>909</v>
      </c>
      <c r="Z16" s="5">
        <v>21497</v>
      </c>
      <c r="AA16" s="5" t="s">
        <v>1200</v>
      </c>
      <c r="AB16" s="5" t="s">
        <v>1194</v>
      </c>
      <c r="AC16" s="27">
        <v>22053</v>
      </c>
      <c r="AD16" s="27" t="s">
        <v>3329</v>
      </c>
      <c r="AE16" s="5" t="s">
        <v>1003</v>
      </c>
      <c r="AF16" s="5">
        <v>2313</v>
      </c>
      <c r="AG16" s="58" t="s">
        <v>834</v>
      </c>
      <c r="AH16" s="58" t="s">
        <v>810</v>
      </c>
      <c r="AI16" s="58" t="s">
        <v>837</v>
      </c>
      <c r="AJ16" s="5" t="s">
        <v>834</v>
      </c>
      <c r="AK16" s="5" t="s">
        <v>1424</v>
      </c>
      <c r="AL16" s="5" t="s">
        <v>837</v>
      </c>
      <c r="AM16" s="5" t="s">
        <v>834</v>
      </c>
      <c r="AN16" s="5" t="s">
        <v>3395</v>
      </c>
      <c r="AO16" s="5" t="s">
        <v>837</v>
      </c>
      <c r="AP16" s="5" t="s">
        <v>834</v>
      </c>
      <c r="AQ16" s="5" t="s">
        <v>7501</v>
      </c>
      <c r="AR16" s="5" t="s">
        <v>837</v>
      </c>
      <c r="AS16" s="58" t="s">
        <v>834</v>
      </c>
      <c r="AT16" s="58" t="s">
        <v>812</v>
      </c>
      <c r="AU16" s="58" t="s">
        <v>837</v>
      </c>
      <c r="AV16" s="5" t="s">
        <v>834</v>
      </c>
      <c r="AW16" s="5" t="s">
        <v>3202</v>
      </c>
      <c r="AX16" s="5" t="s">
        <v>837</v>
      </c>
      <c r="AY16" s="5" t="s">
        <v>834</v>
      </c>
      <c r="AZ16" s="5" t="s">
        <v>3764</v>
      </c>
      <c r="BA16" s="5" t="s">
        <v>837</v>
      </c>
      <c r="BB16" s="5" t="s">
        <v>834</v>
      </c>
      <c r="BC16" s="5" t="s">
        <v>3126</v>
      </c>
      <c r="BD16" s="5" t="s">
        <v>837</v>
      </c>
      <c r="BE16" s="5" t="s">
        <v>834</v>
      </c>
      <c r="BF16" s="5" t="s">
        <v>3130</v>
      </c>
      <c r="BG16" s="5" t="s">
        <v>837</v>
      </c>
      <c r="BH16" s="5" t="s">
        <v>834</v>
      </c>
      <c r="BI16" s="5" t="s">
        <v>3608</v>
      </c>
      <c r="BJ16" s="5" t="s">
        <v>837</v>
      </c>
      <c r="BK16" s="5" t="s">
        <v>834</v>
      </c>
      <c r="BL16" s="5" t="s">
        <v>3403</v>
      </c>
      <c r="BM16" s="5" t="s">
        <v>837</v>
      </c>
      <c r="BN16" s="5" t="s">
        <v>834</v>
      </c>
      <c r="BO16" s="5" t="s">
        <v>3539</v>
      </c>
      <c r="BP16" s="5" t="s">
        <v>837</v>
      </c>
      <c r="BQ16" s="5" t="s">
        <v>834</v>
      </c>
      <c r="BR16" s="5" t="s">
        <v>3983</v>
      </c>
      <c r="BS16" s="5" t="s">
        <v>837</v>
      </c>
      <c r="BT16" s="5" t="s">
        <v>834</v>
      </c>
      <c r="BU16" s="5" t="s">
        <v>7505</v>
      </c>
      <c r="BV16" s="5" t="s">
        <v>837</v>
      </c>
      <c r="BW16" s="5" t="s">
        <v>834</v>
      </c>
      <c r="BX16" s="5" t="s">
        <v>1020</v>
      </c>
      <c r="BY16" s="5" t="s">
        <v>837</v>
      </c>
      <c r="BZ16" s="5" t="s">
        <v>834</v>
      </c>
      <c r="CA16" s="5" t="s">
        <v>2873</v>
      </c>
      <c r="CB16" s="5" t="s">
        <v>837</v>
      </c>
      <c r="CC16" s="58" t="s">
        <v>834</v>
      </c>
      <c r="CD16" s="58" t="s">
        <v>814</v>
      </c>
      <c r="CE16" s="58" t="s">
        <v>837</v>
      </c>
      <c r="CF16" s="58" t="s">
        <v>834</v>
      </c>
      <c r="CG16" s="27" t="s">
        <v>817</v>
      </c>
      <c r="CH16" s="58" t="s">
        <v>837</v>
      </c>
      <c r="CI16" s="58" t="s">
        <v>834</v>
      </c>
      <c r="CJ16" s="58" t="s">
        <v>3813</v>
      </c>
      <c r="CK16" s="58" t="s">
        <v>837</v>
      </c>
      <c r="CL16" s="58" t="s">
        <v>834</v>
      </c>
      <c r="CM16" s="58" t="s">
        <v>3196</v>
      </c>
      <c r="CN16" s="58" t="s">
        <v>837</v>
      </c>
      <c r="CO16" s="58" t="s">
        <v>834</v>
      </c>
      <c r="CP16" s="58" t="s">
        <v>3361</v>
      </c>
      <c r="CQ16" s="58" t="s">
        <v>837</v>
      </c>
      <c r="CR16" s="58" t="s">
        <v>834</v>
      </c>
      <c r="CS16" s="58" t="s">
        <v>4541</v>
      </c>
      <c r="CT16" s="58" t="s">
        <v>837</v>
      </c>
      <c r="CU16" s="58" t="s">
        <v>834</v>
      </c>
      <c r="CV16" s="58" t="s">
        <v>4186</v>
      </c>
      <c r="CW16" s="58" t="s">
        <v>837</v>
      </c>
      <c r="CX16" s="58" t="s">
        <v>834</v>
      </c>
      <c r="CY16" s="58" t="s">
        <v>1301</v>
      </c>
      <c r="CZ16" s="58" t="s">
        <v>837</v>
      </c>
      <c r="DA16" s="58" t="s">
        <v>834</v>
      </c>
      <c r="DB16" s="58" t="s">
        <v>1406</v>
      </c>
      <c r="DC16" s="58" t="s">
        <v>837</v>
      </c>
      <c r="DD16" s="58" t="s">
        <v>834</v>
      </c>
      <c r="DE16" s="58" t="s">
        <v>4196</v>
      </c>
      <c r="DF16" s="58" t="s">
        <v>837</v>
      </c>
      <c r="DG16" s="58" t="s">
        <v>834</v>
      </c>
      <c r="DH16" s="58" t="s">
        <v>3370</v>
      </c>
      <c r="DI16" s="58" t="s">
        <v>837</v>
      </c>
      <c r="DJ16" s="58" t="s">
        <v>834</v>
      </c>
      <c r="DK16" s="58" t="s">
        <v>564</v>
      </c>
      <c r="DL16" s="58" t="s">
        <v>837</v>
      </c>
      <c r="DM16" s="58" t="s">
        <v>834</v>
      </c>
      <c r="DN16" s="58" t="s">
        <v>4014</v>
      </c>
      <c r="DO16" s="58" t="s">
        <v>837</v>
      </c>
      <c r="DP16" s="58" t="s">
        <v>834</v>
      </c>
      <c r="DQ16" s="58" t="s">
        <v>5990</v>
      </c>
      <c r="DR16" s="58" t="s">
        <v>837</v>
      </c>
      <c r="DS16" s="58" t="s">
        <v>834</v>
      </c>
      <c r="DT16" s="58" t="s">
        <v>552</v>
      </c>
      <c r="DU16" s="58" t="s">
        <v>837</v>
      </c>
      <c r="DV16" s="58" t="s">
        <v>834</v>
      </c>
      <c r="DW16" s="58" t="s">
        <v>558</v>
      </c>
      <c r="DX16" s="58" t="s">
        <v>837</v>
      </c>
      <c r="DY16" s="27" t="s">
        <v>3327</v>
      </c>
      <c r="DZ16" s="5" t="s">
        <v>1401</v>
      </c>
      <c r="EA16" s="5">
        <v>21002</v>
      </c>
      <c r="EB16" s="27"/>
      <c r="EC16" s="5"/>
      <c r="ED16" s="5"/>
      <c r="EE16" s="27" t="s">
        <v>3331</v>
      </c>
      <c r="EF16" s="5" t="s">
        <v>1401</v>
      </c>
      <c r="EG16" s="5">
        <v>72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64">
      <c r="A17" s="4">
        <v>16</v>
      </c>
      <c r="B17" s="24" t="s">
        <v>1107</v>
      </c>
      <c r="C17" s="56">
        <v>39496</v>
      </c>
      <c r="D17" s="4" t="s">
        <v>1201</v>
      </c>
      <c r="E17" s="33">
        <v>187636</v>
      </c>
      <c r="F17" s="53">
        <v>58476</v>
      </c>
      <c r="G17" s="14">
        <f t="shared" si="0"/>
        <v>0.31164595280223412</v>
      </c>
      <c r="H17" s="14">
        <f t="shared" si="1"/>
        <v>4.5608454750666938E-2</v>
      </c>
      <c r="I17" s="29" t="str">
        <f t="shared" si="2"/>
        <v>ANP</v>
      </c>
      <c r="J17" s="29">
        <f t="shared" si="5"/>
        <v>0.3793009097749504</v>
      </c>
      <c r="K17" s="29" t="str">
        <f t="shared" si="3"/>
        <v>MMA</v>
      </c>
      <c r="L17" s="29">
        <f t="shared" si="6"/>
        <v>0.33369245502428346</v>
      </c>
      <c r="M17" s="29" t="str">
        <f t="shared" si="4"/>
        <v>IND</v>
      </c>
      <c r="N17" s="29">
        <f t="shared" si="7"/>
        <v>0.28052534373076132</v>
      </c>
      <c r="O17" s="5" t="s">
        <v>1202</v>
      </c>
      <c r="P17" s="5" t="s">
        <v>1002</v>
      </c>
      <c r="Q17" s="27">
        <v>22180</v>
      </c>
      <c r="R17" s="5" t="s">
        <v>1203</v>
      </c>
      <c r="S17" s="5" t="s">
        <v>1185</v>
      </c>
      <c r="T17" s="27">
        <v>19513</v>
      </c>
      <c r="U17" s="5" t="s">
        <v>695</v>
      </c>
      <c r="V17" s="5" t="s">
        <v>811</v>
      </c>
      <c r="W17" s="5" t="s">
        <v>838</v>
      </c>
      <c r="X17" s="27" t="s">
        <v>834</v>
      </c>
      <c r="Y17" s="5" t="s">
        <v>909</v>
      </c>
      <c r="Z17" s="5" t="s">
        <v>837</v>
      </c>
      <c r="AA17" s="5" t="s">
        <v>834</v>
      </c>
      <c r="AB17" s="5" t="s">
        <v>1194</v>
      </c>
      <c r="AC17" s="5" t="s">
        <v>837</v>
      </c>
      <c r="AD17" s="29" t="s">
        <v>834</v>
      </c>
      <c r="AE17" s="29" t="s">
        <v>1003</v>
      </c>
      <c r="AF17" s="5" t="s">
        <v>837</v>
      </c>
      <c r="AG17" s="58" t="s">
        <v>834</v>
      </c>
      <c r="AH17" s="58" t="s">
        <v>810</v>
      </c>
      <c r="AI17" s="58" t="s">
        <v>837</v>
      </c>
      <c r="AJ17" s="5" t="s">
        <v>834</v>
      </c>
      <c r="AK17" s="5" t="s">
        <v>1424</v>
      </c>
      <c r="AL17" s="5" t="s">
        <v>837</v>
      </c>
      <c r="AM17" s="5" t="s">
        <v>834</v>
      </c>
      <c r="AN17" s="5" t="s">
        <v>3395</v>
      </c>
      <c r="AO17" s="5" t="s">
        <v>837</v>
      </c>
      <c r="AP17" s="5" t="s">
        <v>834</v>
      </c>
      <c r="AQ17" s="5" t="s">
        <v>7501</v>
      </c>
      <c r="AR17" s="5" t="s">
        <v>837</v>
      </c>
      <c r="AS17" s="58" t="s">
        <v>834</v>
      </c>
      <c r="AT17" s="58" t="s">
        <v>812</v>
      </c>
      <c r="AU17" s="58" t="s">
        <v>837</v>
      </c>
      <c r="AV17" s="5" t="s">
        <v>834</v>
      </c>
      <c r="AW17" s="5" t="s">
        <v>3202</v>
      </c>
      <c r="AX17" s="5" t="s">
        <v>837</v>
      </c>
      <c r="AY17" s="5" t="s">
        <v>834</v>
      </c>
      <c r="AZ17" s="5" t="s">
        <v>3764</v>
      </c>
      <c r="BA17" s="5" t="s">
        <v>837</v>
      </c>
      <c r="BB17" s="5" t="s">
        <v>834</v>
      </c>
      <c r="BC17" s="5" t="s">
        <v>3126</v>
      </c>
      <c r="BD17" s="5" t="s">
        <v>837</v>
      </c>
      <c r="BE17" s="5" t="s">
        <v>834</v>
      </c>
      <c r="BF17" s="5" t="s">
        <v>3130</v>
      </c>
      <c r="BG17" s="5" t="s">
        <v>837</v>
      </c>
      <c r="BH17" s="5" t="s">
        <v>834</v>
      </c>
      <c r="BI17" s="5" t="s">
        <v>3608</v>
      </c>
      <c r="BJ17" s="5" t="s">
        <v>837</v>
      </c>
      <c r="BK17" s="5" t="s">
        <v>834</v>
      </c>
      <c r="BL17" s="5" t="s">
        <v>3403</v>
      </c>
      <c r="BM17" s="5" t="s">
        <v>837</v>
      </c>
      <c r="BN17" s="5" t="s">
        <v>834</v>
      </c>
      <c r="BO17" s="5" t="s">
        <v>3539</v>
      </c>
      <c r="BP17" s="5" t="s">
        <v>837</v>
      </c>
      <c r="BQ17" s="5" t="s">
        <v>834</v>
      </c>
      <c r="BR17" s="5" t="s">
        <v>3983</v>
      </c>
      <c r="BS17" s="5" t="s">
        <v>837</v>
      </c>
      <c r="BT17" s="5" t="s">
        <v>834</v>
      </c>
      <c r="BU17" s="5" t="s">
        <v>7505</v>
      </c>
      <c r="BV17" s="5" t="s">
        <v>837</v>
      </c>
      <c r="BW17" s="5" t="s">
        <v>834</v>
      </c>
      <c r="BX17" s="5" t="s">
        <v>1020</v>
      </c>
      <c r="BY17" s="5" t="s">
        <v>837</v>
      </c>
      <c r="BZ17" s="5" t="s">
        <v>834</v>
      </c>
      <c r="CA17" s="5" t="s">
        <v>2873</v>
      </c>
      <c r="CB17" s="5" t="s">
        <v>837</v>
      </c>
      <c r="CC17" s="58" t="s">
        <v>834</v>
      </c>
      <c r="CD17" s="58" t="s">
        <v>814</v>
      </c>
      <c r="CE17" s="58" t="s">
        <v>837</v>
      </c>
      <c r="CF17" s="58" t="s">
        <v>834</v>
      </c>
      <c r="CG17" s="27" t="s">
        <v>817</v>
      </c>
      <c r="CH17" s="58" t="s">
        <v>837</v>
      </c>
      <c r="CI17" s="58" t="s">
        <v>834</v>
      </c>
      <c r="CJ17" s="58" t="s">
        <v>3813</v>
      </c>
      <c r="CK17" s="58" t="s">
        <v>837</v>
      </c>
      <c r="CL17" s="58" t="s">
        <v>834</v>
      </c>
      <c r="CM17" s="58" t="s">
        <v>3196</v>
      </c>
      <c r="CN17" s="58" t="s">
        <v>837</v>
      </c>
      <c r="CO17" s="58" t="s">
        <v>834</v>
      </c>
      <c r="CP17" s="58" t="s">
        <v>3361</v>
      </c>
      <c r="CQ17" s="58" t="s">
        <v>837</v>
      </c>
      <c r="CR17" s="58" t="s">
        <v>834</v>
      </c>
      <c r="CS17" s="58" t="s">
        <v>4541</v>
      </c>
      <c r="CT17" s="58" t="s">
        <v>837</v>
      </c>
      <c r="CU17" s="58" t="s">
        <v>834</v>
      </c>
      <c r="CV17" s="58" t="s">
        <v>4186</v>
      </c>
      <c r="CW17" s="58" t="s">
        <v>837</v>
      </c>
      <c r="CX17" s="58" t="s">
        <v>834</v>
      </c>
      <c r="CY17" s="58" t="s">
        <v>1301</v>
      </c>
      <c r="CZ17" s="58" t="s">
        <v>837</v>
      </c>
      <c r="DA17" s="58" t="s">
        <v>834</v>
      </c>
      <c r="DB17" s="58" t="s">
        <v>1406</v>
      </c>
      <c r="DC17" s="58" t="s">
        <v>837</v>
      </c>
      <c r="DD17" s="58" t="s">
        <v>834</v>
      </c>
      <c r="DE17" s="58" t="s">
        <v>4196</v>
      </c>
      <c r="DF17" s="58" t="s">
        <v>837</v>
      </c>
      <c r="DG17" s="58" t="s">
        <v>834</v>
      </c>
      <c r="DH17" s="58" t="s">
        <v>3370</v>
      </c>
      <c r="DI17" s="58" t="s">
        <v>837</v>
      </c>
      <c r="DJ17" s="58" t="s">
        <v>834</v>
      </c>
      <c r="DK17" s="58" t="s">
        <v>564</v>
      </c>
      <c r="DL17" s="58" t="s">
        <v>837</v>
      </c>
      <c r="DM17" s="58" t="s">
        <v>834</v>
      </c>
      <c r="DN17" s="58" t="s">
        <v>4014</v>
      </c>
      <c r="DO17" s="58" t="s">
        <v>837</v>
      </c>
      <c r="DP17" s="58" t="s">
        <v>834</v>
      </c>
      <c r="DQ17" s="58" t="s">
        <v>5990</v>
      </c>
      <c r="DR17" s="58" t="s">
        <v>837</v>
      </c>
      <c r="DS17" s="58" t="s">
        <v>834</v>
      </c>
      <c r="DT17" s="58" t="s">
        <v>552</v>
      </c>
      <c r="DU17" s="58" t="s">
        <v>837</v>
      </c>
      <c r="DV17" s="58" t="s">
        <v>834</v>
      </c>
      <c r="DW17" s="58" t="s">
        <v>558</v>
      </c>
      <c r="DX17" s="58" t="s">
        <v>837</v>
      </c>
      <c r="DY17" s="5" t="s">
        <v>3332</v>
      </c>
      <c r="DZ17" s="5" t="s">
        <v>1401</v>
      </c>
      <c r="EA17" s="27">
        <v>16404</v>
      </c>
      <c r="EB17" s="27" t="s">
        <v>3333</v>
      </c>
      <c r="EC17" s="5" t="s">
        <v>1401</v>
      </c>
      <c r="ED17" s="5">
        <v>224</v>
      </c>
      <c r="EE17" s="27" t="s">
        <v>2959</v>
      </c>
      <c r="EF17" s="5" t="s">
        <v>1401</v>
      </c>
      <c r="EG17" s="5">
        <v>155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</row>
    <row r="18" spans="1:264">
      <c r="A18" s="4">
        <v>17</v>
      </c>
      <c r="B18" s="24" t="s">
        <v>1107</v>
      </c>
      <c r="C18" s="56">
        <v>39496</v>
      </c>
      <c r="D18" s="4" t="s">
        <v>1204</v>
      </c>
      <c r="E18" s="33">
        <v>314337</v>
      </c>
      <c r="F18" s="53">
        <v>134391</v>
      </c>
      <c r="G18" s="14">
        <f t="shared" si="0"/>
        <v>0.42753796085093387</v>
      </c>
      <c r="H18" s="14">
        <f t="shared" si="1"/>
        <v>0.15903594734766466</v>
      </c>
      <c r="I18" s="29" t="str">
        <f t="shared" si="2"/>
        <v>PML-N</v>
      </c>
      <c r="J18" s="29">
        <f t="shared" si="5"/>
        <v>0.43188159921423308</v>
      </c>
      <c r="K18" s="29" t="str">
        <f t="shared" si="3"/>
        <v>IND</v>
      </c>
      <c r="L18" s="29">
        <f t="shared" si="6"/>
        <v>0.27284565186656845</v>
      </c>
      <c r="M18" s="29" t="str">
        <f t="shared" si="4"/>
        <v>PML</v>
      </c>
      <c r="N18" s="29">
        <f t="shared" si="7"/>
        <v>0.26003973480366988</v>
      </c>
      <c r="O18" s="27" t="s">
        <v>816</v>
      </c>
      <c r="P18" s="27" t="s">
        <v>806</v>
      </c>
      <c r="Q18" s="27" t="s">
        <v>838</v>
      </c>
      <c r="R18" s="27" t="s">
        <v>3158</v>
      </c>
      <c r="S18" s="5" t="s">
        <v>1185</v>
      </c>
      <c r="T18" s="5">
        <v>1465</v>
      </c>
      <c r="U18" s="27" t="s">
        <v>2962</v>
      </c>
      <c r="V18" s="5" t="s">
        <v>1765</v>
      </c>
      <c r="W18" s="5">
        <v>589</v>
      </c>
      <c r="X18" s="27" t="s">
        <v>3157</v>
      </c>
      <c r="Y18" s="5" t="s">
        <v>909</v>
      </c>
      <c r="Z18" s="27">
        <v>34947</v>
      </c>
      <c r="AA18" s="5" t="s">
        <v>1205</v>
      </c>
      <c r="AB18" s="5" t="s">
        <v>1194</v>
      </c>
      <c r="AC18" s="27">
        <v>58041</v>
      </c>
      <c r="AD18" s="29" t="s">
        <v>834</v>
      </c>
      <c r="AE18" s="29" t="s">
        <v>1003</v>
      </c>
      <c r="AF18" s="5" t="s">
        <v>837</v>
      </c>
      <c r="AG18" s="58" t="s">
        <v>834</v>
      </c>
      <c r="AH18" s="58" t="s">
        <v>810</v>
      </c>
      <c r="AI18" s="58" t="s">
        <v>837</v>
      </c>
      <c r="AJ18" s="5" t="s">
        <v>834</v>
      </c>
      <c r="AK18" s="5" t="s">
        <v>1424</v>
      </c>
      <c r="AL18" s="5" t="s">
        <v>837</v>
      </c>
      <c r="AM18" s="5" t="s">
        <v>834</v>
      </c>
      <c r="AN18" s="5" t="s">
        <v>3395</v>
      </c>
      <c r="AO18" s="5" t="s">
        <v>837</v>
      </c>
      <c r="AP18" s="5" t="s">
        <v>834</v>
      </c>
      <c r="AQ18" s="5" t="s">
        <v>7501</v>
      </c>
      <c r="AR18" s="5" t="s">
        <v>837</v>
      </c>
      <c r="AS18" s="58" t="s">
        <v>834</v>
      </c>
      <c r="AT18" s="58" t="s">
        <v>812</v>
      </c>
      <c r="AU18" s="58" t="s">
        <v>837</v>
      </c>
      <c r="AV18" s="5" t="s">
        <v>834</v>
      </c>
      <c r="AW18" s="5" t="s">
        <v>3202</v>
      </c>
      <c r="AX18" s="5" t="s">
        <v>837</v>
      </c>
      <c r="AY18" s="5" t="s">
        <v>834</v>
      </c>
      <c r="AZ18" s="5" t="s">
        <v>3764</v>
      </c>
      <c r="BA18" s="5" t="s">
        <v>837</v>
      </c>
      <c r="BB18" s="5" t="s">
        <v>834</v>
      </c>
      <c r="BC18" s="5" t="s">
        <v>3126</v>
      </c>
      <c r="BD18" s="5" t="s">
        <v>837</v>
      </c>
      <c r="BE18" s="5" t="s">
        <v>834</v>
      </c>
      <c r="BF18" s="5" t="s">
        <v>3130</v>
      </c>
      <c r="BG18" s="5" t="s">
        <v>837</v>
      </c>
      <c r="BH18" s="5" t="s">
        <v>834</v>
      </c>
      <c r="BI18" s="5" t="s">
        <v>3608</v>
      </c>
      <c r="BJ18" s="5" t="s">
        <v>837</v>
      </c>
      <c r="BK18" s="5" t="s">
        <v>834</v>
      </c>
      <c r="BL18" s="5" t="s">
        <v>3403</v>
      </c>
      <c r="BM18" s="5" t="s">
        <v>837</v>
      </c>
      <c r="BN18" s="5" t="s">
        <v>834</v>
      </c>
      <c r="BO18" s="5" t="s">
        <v>3539</v>
      </c>
      <c r="BP18" s="5" t="s">
        <v>837</v>
      </c>
      <c r="BQ18" s="5" t="s">
        <v>834</v>
      </c>
      <c r="BR18" s="5" t="s">
        <v>3983</v>
      </c>
      <c r="BS18" s="5" t="s">
        <v>837</v>
      </c>
      <c r="BT18" s="5" t="s">
        <v>834</v>
      </c>
      <c r="BU18" s="5" t="s">
        <v>7505</v>
      </c>
      <c r="BV18" s="5" t="s">
        <v>837</v>
      </c>
      <c r="BW18" s="5" t="s">
        <v>834</v>
      </c>
      <c r="BX18" s="5" t="s">
        <v>1020</v>
      </c>
      <c r="BY18" s="5" t="s">
        <v>837</v>
      </c>
      <c r="BZ18" s="5" t="s">
        <v>834</v>
      </c>
      <c r="CA18" s="5" t="s">
        <v>2873</v>
      </c>
      <c r="CB18" s="5" t="s">
        <v>837</v>
      </c>
      <c r="CC18" s="58" t="s">
        <v>834</v>
      </c>
      <c r="CD18" s="58" t="s">
        <v>814</v>
      </c>
      <c r="CE18" s="58" t="s">
        <v>837</v>
      </c>
      <c r="CF18" s="58" t="s">
        <v>834</v>
      </c>
      <c r="CG18" s="27" t="s">
        <v>817</v>
      </c>
      <c r="CH18" s="58" t="s">
        <v>837</v>
      </c>
      <c r="CI18" s="58" t="s">
        <v>834</v>
      </c>
      <c r="CJ18" s="58" t="s">
        <v>3813</v>
      </c>
      <c r="CK18" s="58" t="s">
        <v>837</v>
      </c>
      <c r="CL18" s="58" t="s">
        <v>834</v>
      </c>
      <c r="CM18" s="58" t="s">
        <v>3196</v>
      </c>
      <c r="CN18" s="58" t="s">
        <v>837</v>
      </c>
      <c r="CO18" s="58" t="s">
        <v>834</v>
      </c>
      <c r="CP18" s="58" t="s">
        <v>3361</v>
      </c>
      <c r="CQ18" s="58" t="s">
        <v>837</v>
      </c>
      <c r="CR18" s="58" t="s">
        <v>834</v>
      </c>
      <c r="CS18" s="58" t="s">
        <v>4541</v>
      </c>
      <c r="CT18" s="58" t="s">
        <v>837</v>
      </c>
      <c r="CU18" s="58" t="s">
        <v>834</v>
      </c>
      <c r="CV18" s="58" t="s">
        <v>4186</v>
      </c>
      <c r="CW18" s="58" t="s">
        <v>837</v>
      </c>
      <c r="CX18" s="58" t="s">
        <v>834</v>
      </c>
      <c r="CY18" s="58" t="s">
        <v>1301</v>
      </c>
      <c r="CZ18" s="58" t="s">
        <v>837</v>
      </c>
      <c r="DA18" s="58" t="s">
        <v>834</v>
      </c>
      <c r="DB18" s="58" t="s">
        <v>1406</v>
      </c>
      <c r="DC18" s="58" t="s">
        <v>837</v>
      </c>
      <c r="DD18" s="58" t="s">
        <v>834</v>
      </c>
      <c r="DE18" s="58" t="s">
        <v>4196</v>
      </c>
      <c r="DF18" s="58" t="s">
        <v>837</v>
      </c>
      <c r="DG18" s="58" t="s">
        <v>834</v>
      </c>
      <c r="DH18" s="58" t="s">
        <v>3370</v>
      </c>
      <c r="DI18" s="58" t="s">
        <v>837</v>
      </c>
      <c r="DJ18" s="58" t="s">
        <v>834</v>
      </c>
      <c r="DK18" s="58" t="s">
        <v>564</v>
      </c>
      <c r="DL18" s="58" t="s">
        <v>837</v>
      </c>
      <c r="DM18" s="58" t="s">
        <v>834</v>
      </c>
      <c r="DN18" s="58" t="s">
        <v>4014</v>
      </c>
      <c r="DO18" s="58" t="s">
        <v>837</v>
      </c>
      <c r="DP18" s="58" t="s">
        <v>834</v>
      </c>
      <c r="DQ18" s="58" t="s">
        <v>5990</v>
      </c>
      <c r="DR18" s="58" t="s">
        <v>837</v>
      </c>
      <c r="DS18" s="58" t="s">
        <v>834</v>
      </c>
      <c r="DT18" s="58" t="s">
        <v>552</v>
      </c>
      <c r="DU18" s="58" t="s">
        <v>837</v>
      </c>
      <c r="DV18" s="58" t="s">
        <v>834</v>
      </c>
      <c r="DW18" s="58" t="s">
        <v>558</v>
      </c>
      <c r="DX18" s="58" t="s">
        <v>837</v>
      </c>
      <c r="DY18" s="5" t="s">
        <v>1206</v>
      </c>
      <c r="DZ18" s="5" t="s">
        <v>1401</v>
      </c>
      <c r="EA18" s="27">
        <v>36668</v>
      </c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</row>
    <row r="19" spans="1:264">
      <c r="A19" s="4">
        <v>18</v>
      </c>
      <c r="B19" s="24" t="s">
        <v>1107</v>
      </c>
      <c r="C19" s="56">
        <v>39496</v>
      </c>
      <c r="D19" s="4" t="s">
        <v>1207</v>
      </c>
      <c r="E19" s="33">
        <v>347770</v>
      </c>
      <c r="F19" s="53">
        <v>150979</v>
      </c>
      <c r="G19" s="14">
        <f t="shared" si="0"/>
        <v>0.43413462920895995</v>
      </c>
      <c r="H19" s="14">
        <f t="shared" si="1"/>
        <v>0.24576927917127547</v>
      </c>
      <c r="I19" s="29" t="str">
        <f t="shared" si="2"/>
        <v>PML-N</v>
      </c>
      <c r="J19" s="29">
        <f t="shared" si="5"/>
        <v>0.48076884864782521</v>
      </c>
      <c r="K19" s="29" t="str">
        <f t="shared" si="3"/>
        <v>PML</v>
      </c>
      <c r="L19" s="29">
        <f t="shared" si="6"/>
        <v>0.23499956947654971</v>
      </c>
      <c r="M19" s="29" t="str">
        <f t="shared" si="4"/>
        <v>IND</v>
      </c>
      <c r="N19" s="29">
        <f t="shared" si="7"/>
        <v>0.12018890044310798</v>
      </c>
      <c r="O19" s="27" t="s">
        <v>816</v>
      </c>
      <c r="P19" s="27" t="s">
        <v>806</v>
      </c>
      <c r="Q19" s="27" t="s">
        <v>838</v>
      </c>
      <c r="R19" s="27" t="s">
        <v>2966</v>
      </c>
      <c r="S19" s="5" t="s">
        <v>1185</v>
      </c>
      <c r="T19" s="5">
        <v>2373</v>
      </c>
      <c r="U19" s="27" t="s">
        <v>3934</v>
      </c>
      <c r="V19" s="5" t="s">
        <v>1765</v>
      </c>
      <c r="W19" s="5">
        <v>154</v>
      </c>
      <c r="X19" s="5" t="s">
        <v>908</v>
      </c>
      <c r="Y19" s="5" t="s">
        <v>909</v>
      </c>
      <c r="Z19" s="27">
        <v>35480</v>
      </c>
      <c r="AA19" s="5" t="s">
        <v>847</v>
      </c>
      <c r="AB19" s="5" t="s">
        <v>1194</v>
      </c>
      <c r="AC19" s="27">
        <v>72586</v>
      </c>
      <c r="AD19" s="27" t="s">
        <v>2780</v>
      </c>
      <c r="AE19" s="5" t="s">
        <v>1003</v>
      </c>
      <c r="AF19" s="5">
        <v>5992</v>
      </c>
      <c r="AG19" s="27" t="s">
        <v>2965</v>
      </c>
      <c r="AH19" s="5" t="s">
        <v>3118</v>
      </c>
      <c r="AI19" s="5">
        <v>3794</v>
      </c>
      <c r="AJ19" s="5" t="s">
        <v>834</v>
      </c>
      <c r="AK19" s="5" t="s">
        <v>1424</v>
      </c>
      <c r="AL19" s="5" t="s">
        <v>837</v>
      </c>
      <c r="AM19" s="5" t="s">
        <v>834</v>
      </c>
      <c r="AN19" s="5" t="s">
        <v>3395</v>
      </c>
      <c r="AO19" s="5" t="s">
        <v>837</v>
      </c>
      <c r="AP19" s="5" t="s">
        <v>834</v>
      </c>
      <c r="AQ19" s="5" t="s">
        <v>7501</v>
      </c>
      <c r="AR19" s="5" t="s">
        <v>837</v>
      </c>
      <c r="AS19" s="58" t="s">
        <v>834</v>
      </c>
      <c r="AT19" s="58" t="s">
        <v>812</v>
      </c>
      <c r="AU19" s="58" t="s">
        <v>837</v>
      </c>
      <c r="AV19" s="5" t="s">
        <v>834</v>
      </c>
      <c r="AW19" s="5" t="s">
        <v>3202</v>
      </c>
      <c r="AX19" s="5" t="s">
        <v>837</v>
      </c>
      <c r="AY19" s="5" t="s">
        <v>834</v>
      </c>
      <c r="AZ19" s="5" t="s">
        <v>3764</v>
      </c>
      <c r="BA19" s="5" t="s">
        <v>837</v>
      </c>
      <c r="BB19" s="5" t="s">
        <v>834</v>
      </c>
      <c r="BC19" s="5" t="s">
        <v>3126</v>
      </c>
      <c r="BD19" s="5" t="s">
        <v>837</v>
      </c>
      <c r="BE19" s="5" t="s">
        <v>834</v>
      </c>
      <c r="BF19" s="5" t="s">
        <v>3130</v>
      </c>
      <c r="BG19" s="5" t="s">
        <v>837</v>
      </c>
      <c r="BH19" s="5" t="s">
        <v>834</v>
      </c>
      <c r="BI19" s="5" t="s">
        <v>3608</v>
      </c>
      <c r="BJ19" s="5" t="s">
        <v>837</v>
      </c>
      <c r="BK19" s="5" t="s">
        <v>834</v>
      </c>
      <c r="BL19" s="5" t="s">
        <v>3403</v>
      </c>
      <c r="BM19" s="5" t="s">
        <v>837</v>
      </c>
      <c r="BN19" s="5" t="s">
        <v>834</v>
      </c>
      <c r="BO19" s="5" t="s">
        <v>3539</v>
      </c>
      <c r="BP19" s="5" t="s">
        <v>837</v>
      </c>
      <c r="BQ19" s="5" t="s">
        <v>834</v>
      </c>
      <c r="BR19" s="5" t="s">
        <v>3983</v>
      </c>
      <c r="BS19" s="5" t="s">
        <v>837</v>
      </c>
      <c r="BT19" s="5" t="s">
        <v>834</v>
      </c>
      <c r="BU19" s="5" t="s">
        <v>7505</v>
      </c>
      <c r="BV19" s="5" t="s">
        <v>837</v>
      </c>
      <c r="BW19" s="5" t="s">
        <v>834</v>
      </c>
      <c r="BX19" s="5" t="s">
        <v>1020</v>
      </c>
      <c r="BY19" s="5" t="s">
        <v>837</v>
      </c>
      <c r="BZ19" s="5" t="s">
        <v>834</v>
      </c>
      <c r="CA19" s="5" t="s">
        <v>2873</v>
      </c>
      <c r="CB19" s="5" t="s">
        <v>837</v>
      </c>
      <c r="CC19" s="58" t="s">
        <v>834</v>
      </c>
      <c r="CD19" s="58" t="s">
        <v>814</v>
      </c>
      <c r="CE19" s="58" t="s">
        <v>837</v>
      </c>
      <c r="CF19" s="58" t="s">
        <v>834</v>
      </c>
      <c r="CG19" s="27" t="s">
        <v>817</v>
      </c>
      <c r="CH19" s="58" t="s">
        <v>837</v>
      </c>
      <c r="CI19" s="58" t="s">
        <v>834</v>
      </c>
      <c r="CJ19" s="58" t="s">
        <v>3813</v>
      </c>
      <c r="CK19" s="58" t="s">
        <v>837</v>
      </c>
      <c r="CL19" s="58" t="s">
        <v>834</v>
      </c>
      <c r="CM19" s="58" t="s">
        <v>3196</v>
      </c>
      <c r="CN19" s="58" t="s">
        <v>837</v>
      </c>
      <c r="CO19" s="58" t="s">
        <v>834</v>
      </c>
      <c r="CP19" s="58" t="s">
        <v>3361</v>
      </c>
      <c r="CQ19" s="58" t="s">
        <v>837</v>
      </c>
      <c r="CR19" s="58" t="s">
        <v>834</v>
      </c>
      <c r="CS19" s="58" t="s">
        <v>4541</v>
      </c>
      <c r="CT19" s="58" t="s">
        <v>837</v>
      </c>
      <c r="CU19" s="58" t="s">
        <v>834</v>
      </c>
      <c r="CV19" s="58" t="s">
        <v>4186</v>
      </c>
      <c r="CW19" s="58" t="s">
        <v>837</v>
      </c>
      <c r="CX19" s="58" t="s">
        <v>834</v>
      </c>
      <c r="CY19" s="58" t="s">
        <v>1301</v>
      </c>
      <c r="CZ19" s="58" t="s">
        <v>837</v>
      </c>
      <c r="DA19" s="58" t="s">
        <v>834</v>
      </c>
      <c r="DB19" s="58" t="s">
        <v>1406</v>
      </c>
      <c r="DC19" s="58" t="s">
        <v>837</v>
      </c>
      <c r="DD19" s="58" t="s">
        <v>834</v>
      </c>
      <c r="DE19" s="58" t="s">
        <v>4196</v>
      </c>
      <c r="DF19" s="58" t="s">
        <v>837</v>
      </c>
      <c r="DG19" s="58" t="s">
        <v>834</v>
      </c>
      <c r="DH19" s="58" t="s">
        <v>3370</v>
      </c>
      <c r="DI19" s="58" t="s">
        <v>837</v>
      </c>
      <c r="DJ19" s="58" t="s">
        <v>834</v>
      </c>
      <c r="DK19" s="58" t="s">
        <v>564</v>
      </c>
      <c r="DL19" s="58" t="s">
        <v>837</v>
      </c>
      <c r="DM19" s="58" t="s">
        <v>834</v>
      </c>
      <c r="DN19" s="58" t="s">
        <v>4014</v>
      </c>
      <c r="DO19" s="58" t="s">
        <v>837</v>
      </c>
      <c r="DP19" s="58" t="s">
        <v>834</v>
      </c>
      <c r="DQ19" s="58" t="s">
        <v>5990</v>
      </c>
      <c r="DR19" s="58" t="s">
        <v>837</v>
      </c>
      <c r="DS19" s="58" t="s">
        <v>834</v>
      </c>
      <c r="DT19" s="58" t="s">
        <v>552</v>
      </c>
      <c r="DU19" s="58" t="s">
        <v>837</v>
      </c>
      <c r="DV19" s="58" t="s">
        <v>834</v>
      </c>
      <c r="DW19" s="58" t="s">
        <v>558</v>
      </c>
      <c r="DX19" s="58" t="s">
        <v>837</v>
      </c>
      <c r="DY19" s="27" t="s">
        <v>2778</v>
      </c>
      <c r="DZ19" s="5" t="s">
        <v>1401</v>
      </c>
      <c r="EA19" s="27">
        <v>18146</v>
      </c>
      <c r="EB19" s="27" t="s">
        <v>2779</v>
      </c>
      <c r="EC19" s="5" t="s">
        <v>1401</v>
      </c>
      <c r="ED19" s="5">
        <v>8209</v>
      </c>
      <c r="EE19" s="27" t="s">
        <v>2967</v>
      </c>
      <c r="EF19" s="5" t="s">
        <v>1401</v>
      </c>
      <c r="EG19" s="5">
        <v>1566</v>
      </c>
      <c r="EH19" s="27" t="s">
        <v>2968</v>
      </c>
      <c r="EI19" s="5" t="s">
        <v>1401</v>
      </c>
      <c r="EJ19" s="5">
        <v>1217</v>
      </c>
      <c r="EK19" s="5" t="s">
        <v>2969</v>
      </c>
      <c r="EL19" s="5" t="s">
        <v>1401</v>
      </c>
      <c r="EM19" s="5">
        <v>728</v>
      </c>
      <c r="EN19" s="27" t="s">
        <v>4389</v>
      </c>
      <c r="EO19" s="5" t="s">
        <v>1401</v>
      </c>
      <c r="EP19" s="5">
        <v>399</v>
      </c>
      <c r="EQ19" s="27" t="s">
        <v>4390</v>
      </c>
      <c r="ER19" s="5" t="s">
        <v>1401</v>
      </c>
      <c r="ES19" s="5">
        <v>335</v>
      </c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</row>
    <row r="20" spans="1:264">
      <c r="A20" s="4">
        <v>19</v>
      </c>
      <c r="B20" s="24" t="s">
        <v>1107</v>
      </c>
      <c r="C20" s="56">
        <v>39496</v>
      </c>
      <c r="D20" s="4" t="s">
        <v>910</v>
      </c>
      <c r="E20" s="33">
        <v>484252</v>
      </c>
      <c r="F20" s="53">
        <v>222498</v>
      </c>
      <c r="G20" s="14">
        <f t="shared" si="0"/>
        <v>0.4594673847500888</v>
      </c>
      <c r="H20" s="14">
        <f t="shared" si="1"/>
        <v>0.12321908511537183</v>
      </c>
      <c r="I20" s="29" t="str">
        <f t="shared" si="2"/>
        <v>PML-N</v>
      </c>
      <c r="J20" s="29">
        <f t="shared" si="5"/>
        <v>0.44346466035649756</v>
      </c>
      <c r="K20" s="29" t="str">
        <f t="shared" si="3"/>
        <v>IND</v>
      </c>
      <c r="L20" s="29">
        <f t="shared" si="6"/>
        <v>0.32024557524112579</v>
      </c>
      <c r="M20" s="29" t="str">
        <f t="shared" si="4"/>
        <v>PML</v>
      </c>
      <c r="N20" s="29">
        <f t="shared" si="7"/>
        <v>0.22755710163686865</v>
      </c>
      <c r="O20" s="27" t="s">
        <v>816</v>
      </c>
      <c r="P20" s="27" t="s">
        <v>806</v>
      </c>
      <c r="Q20" s="27" t="s">
        <v>838</v>
      </c>
      <c r="R20" s="5" t="s">
        <v>834</v>
      </c>
      <c r="S20" s="5" t="s">
        <v>1185</v>
      </c>
      <c r="T20" s="5" t="s">
        <v>837</v>
      </c>
      <c r="U20" s="5" t="s">
        <v>695</v>
      </c>
      <c r="V20" s="5" t="s">
        <v>811</v>
      </c>
      <c r="W20" s="5" t="s">
        <v>838</v>
      </c>
      <c r="X20" s="27" t="s">
        <v>2970</v>
      </c>
      <c r="Y20" s="5" t="s">
        <v>909</v>
      </c>
      <c r="Z20" s="5">
        <v>50631</v>
      </c>
      <c r="AA20" s="5" t="s">
        <v>911</v>
      </c>
      <c r="AB20" s="5" t="s">
        <v>1194</v>
      </c>
      <c r="AC20" s="27">
        <v>98670</v>
      </c>
      <c r="AD20" s="29" t="s">
        <v>834</v>
      </c>
      <c r="AE20" s="29" t="s">
        <v>1003</v>
      </c>
      <c r="AF20" s="5" t="s">
        <v>837</v>
      </c>
      <c r="AG20" s="58" t="s">
        <v>834</v>
      </c>
      <c r="AH20" s="58" t="s">
        <v>810</v>
      </c>
      <c r="AI20" s="58" t="s">
        <v>837</v>
      </c>
      <c r="AJ20" s="5" t="s">
        <v>834</v>
      </c>
      <c r="AK20" s="5" t="s">
        <v>1424</v>
      </c>
      <c r="AL20" s="5" t="s">
        <v>837</v>
      </c>
      <c r="AM20" s="5" t="s">
        <v>834</v>
      </c>
      <c r="AN20" s="5" t="s">
        <v>3395</v>
      </c>
      <c r="AO20" s="5" t="s">
        <v>837</v>
      </c>
      <c r="AP20" s="5" t="s">
        <v>834</v>
      </c>
      <c r="AQ20" s="5" t="s">
        <v>7501</v>
      </c>
      <c r="AR20" s="5" t="s">
        <v>837</v>
      </c>
      <c r="AS20" s="58" t="s">
        <v>834</v>
      </c>
      <c r="AT20" s="58" t="s">
        <v>812</v>
      </c>
      <c r="AU20" s="58" t="s">
        <v>837</v>
      </c>
      <c r="AV20" s="5" t="s">
        <v>834</v>
      </c>
      <c r="AW20" s="5" t="s">
        <v>3202</v>
      </c>
      <c r="AX20" s="5" t="s">
        <v>837</v>
      </c>
      <c r="AY20" s="5" t="s">
        <v>834</v>
      </c>
      <c r="AZ20" s="5" t="s">
        <v>3764</v>
      </c>
      <c r="BA20" s="5" t="s">
        <v>837</v>
      </c>
      <c r="BB20" s="5" t="s">
        <v>834</v>
      </c>
      <c r="BC20" s="5" t="s">
        <v>3126</v>
      </c>
      <c r="BD20" s="5" t="s">
        <v>837</v>
      </c>
      <c r="BE20" s="5" t="s">
        <v>834</v>
      </c>
      <c r="BF20" s="5" t="s">
        <v>3130</v>
      </c>
      <c r="BG20" s="5" t="s">
        <v>837</v>
      </c>
      <c r="BH20" s="5" t="s">
        <v>834</v>
      </c>
      <c r="BI20" s="5" t="s">
        <v>3608</v>
      </c>
      <c r="BJ20" s="5" t="s">
        <v>837</v>
      </c>
      <c r="BK20" s="5" t="s">
        <v>834</v>
      </c>
      <c r="BL20" s="5" t="s">
        <v>3403</v>
      </c>
      <c r="BM20" s="5" t="s">
        <v>837</v>
      </c>
      <c r="BN20" s="5" t="s">
        <v>834</v>
      </c>
      <c r="BO20" s="5" t="s">
        <v>3539</v>
      </c>
      <c r="BP20" s="5" t="s">
        <v>837</v>
      </c>
      <c r="BQ20" s="5" t="s">
        <v>834</v>
      </c>
      <c r="BR20" s="5" t="s">
        <v>3983</v>
      </c>
      <c r="BS20" s="5" t="s">
        <v>837</v>
      </c>
      <c r="BT20" s="5" t="s">
        <v>834</v>
      </c>
      <c r="BU20" s="5" t="s">
        <v>7505</v>
      </c>
      <c r="BV20" s="5" t="s">
        <v>837</v>
      </c>
      <c r="BW20" s="5" t="s">
        <v>834</v>
      </c>
      <c r="BX20" s="5" t="s">
        <v>1020</v>
      </c>
      <c r="BY20" s="5" t="s">
        <v>837</v>
      </c>
      <c r="BZ20" s="5" t="s">
        <v>834</v>
      </c>
      <c r="CA20" s="5" t="s">
        <v>2873</v>
      </c>
      <c r="CB20" s="5" t="s">
        <v>837</v>
      </c>
      <c r="CC20" s="58" t="s">
        <v>834</v>
      </c>
      <c r="CD20" s="58" t="s">
        <v>814</v>
      </c>
      <c r="CE20" s="58" t="s">
        <v>837</v>
      </c>
      <c r="CF20" s="58" t="s">
        <v>834</v>
      </c>
      <c r="CG20" s="27" t="s">
        <v>817</v>
      </c>
      <c r="CH20" s="58" t="s">
        <v>837</v>
      </c>
      <c r="CI20" s="58" t="s">
        <v>834</v>
      </c>
      <c r="CJ20" s="58" t="s">
        <v>3813</v>
      </c>
      <c r="CK20" s="58" t="s">
        <v>837</v>
      </c>
      <c r="CL20" s="58" t="s">
        <v>834</v>
      </c>
      <c r="CM20" s="58" t="s">
        <v>3196</v>
      </c>
      <c r="CN20" s="58" t="s">
        <v>837</v>
      </c>
      <c r="CO20" s="58" t="s">
        <v>834</v>
      </c>
      <c r="CP20" s="58" t="s">
        <v>3361</v>
      </c>
      <c r="CQ20" s="58" t="s">
        <v>837</v>
      </c>
      <c r="CR20" s="58" t="s">
        <v>834</v>
      </c>
      <c r="CS20" s="58" t="s">
        <v>4541</v>
      </c>
      <c r="CT20" s="58" t="s">
        <v>837</v>
      </c>
      <c r="CU20" s="58" t="s">
        <v>834</v>
      </c>
      <c r="CV20" s="58" t="s">
        <v>4186</v>
      </c>
      <c r="CW20" s="58" t="s">
        <v>837</v>
      </c>
      <c r="CX20" s="58" t="s">
        <v>834</v>
      </c>
      <c r="CY20" s="58" t="s">
        <v>1301</v>
      </c>
      <c r="CZ20" s="58" t="s">
        <v>837</v>
      </c>
      <c r="DA20" s="58" t="s">
        <v>834</v>
      </c>
      <c r="DB20" s="58" t="s">
        <v>1406</v>
      </c>
      <c r="DC20" s="58" t="s">
        <v>837</v>
      </c>
      <c r="DD20" s="58" t="s">
        <v>834</v>
      </c>
      <c r="DE20" s="58" t="s">
        <v>4196</v>
      </c>
      <c r="DF20" s="58" t="s">
        <v>837</v>
      </c>
      <c r="DG20" s="58" t="s">
        <v>834</v>
      </c>
      <c r="DH20" s="58" t="s">
        <v>3370</v>
      </c>
      <c r="DI20" s="58" t="s">
        <v>837</v>
      </c>
      <c r="DJ20" s="58" t="s">
        <v>834</v>
      </c>
      <c r="DK20" s="58" t="s">
        <v>564</v>
      </c>
      <c r="DL20" s="58" t="s">
        <v>837</v>
      </c>
      <c r="DM20" s="58" t="s">
        <v>834</v>
      </c>
      <c r="DN20" s="58" t="s">
        <v>4014</v>
      </c>
      <c r="DO20" s="58" t="s">
        <v>837</v>
      </c>
      <c r="DP20" s="58" t="s">
        <v>834</v>
      </c>
      <c r="DQ20" s="58" t="s">
        <v>5990</v>
      </c>
      <c r="DR20" s="58" t="s">
        <v>837</v>
      </c>
      <c r="DS20" s="58" t="s">
        <v>834</v>
      </c>
      <c r="DT20" s="58" t="s">
        <v>552</v>
      </c>
      <c r="DU20" s="58" t="s">
        <v>837</v>
      </c>
      <c r="DV20" s="58" t="s">
        <v>834</v>
      </c>
      <c r="DW20" s="58" t="s">
        <v>558</v>
      </c>
      <c r="DX20" s="58" t="s">
        <v>837</v>
      </c>
      <c r="DY20" s="27" t="s">
        <v>2971</v>
      </c>
      <c r="DZ20" s="5" t="s">
        <v>1401</v>
      </c>
      <c r="EA20" s="5">
        <v>1363</v>
      </c>
      <c r="EB20" s="27" t="s">
        <v>2972</v>
      </c>
      <c r="EC20" s="5" t="s">
        <v>1401</v>
      </c>
      <c r="ED20" s="5">
        <v>580</v>
      </c>
      <c r="EE20" s="5" t="s">
        <v>912</v>
      </c>
      <c r="EF20" s="5" t="s">
        <v>1401</v>
      </c>
      <c r="EG20" s="27">
        <v>71254</v>
      </c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</row>
    <row r="21" spans="1:264">
      <c r="A21" s="4">
        <v>20</v>
      </c>
      <c r="B21" s="24" t="s">
        <v>1107</v>
      </c>
      <c r="C21" s="56">
        <v>39496</v>
      </c>
      <c r="D21" s="4" t="s">
        <v>1058</v>
      </c>
      <c r="E21" s="33">
        <v>437390</v>
      </c>
      <c r="F21" s="53">
        <v>155114</v>
      </c>
      <c r="G21" s="14">
        <f t="shared" si="0"/>
        <v>0.35463545119915862</v>
      </c>
      <c r="H21" s="14">
        <f t="shared" si="1"/>
        <v>7.2076021506762766E-3</v>
      </c>
      <c r="I21" s="29" t="str">
        <f t="shared" si="2"/>
        <v>PML</v>
      </c>
      <c r="J21" s="29">
        <f t="shared" si="5"/>
        <v>0.474773392472633</v>
      </c>
      <c r="K21" s="29" t="str">
        <f t="shared" si="3"/>
        <v>PML-N</v>
      </c>
      <c r="L21" s="29">
        <f t="shared" si="6"/>
        <v>0.46756579032195678</v>
      </c>
      <c r="M21" s="29" t="str">
        <f t="shared" si="4"/>
        <v>PPPP</v>
      </c>
      <c r="N21" s="29">
        <f t="shared" si="7"/>
        <v>5.2309913998736413E-2</v>
      </c>
      <c r="O21" s="27" t="s">
        <v>816</v>
      </c>
      <c r="P21" s="27" t="s">
        <v>806</v>
      </c>
      <c r="Q21" s="27" t="s">
        <v>838</v>
      </c>
      <c r="R21" s="5" t="s">
        <v>834</v>
      </c>
      <c r="S21" s="5" t="s">
        <v>1185</v>
      </c>
      <c r="T21" s="5" t="s">
        <v>837</v>
      </c>
      <c r="U21" s="27" t="s">
        <v>2974</v>
      </c>
      <c r="V21" s="5" t="s">
        <v>1765</v>
      </c>
      <c r="W21" s="5">
        <v>830</v>
      </c>
      <c r="X21" s="5" t="s">
        <v>897</v>
      </c>
      <c r="Y21" s="5" t="s">
        <v>909</v>
      </c>
      <c r="Z21" s="27">
        <v>73644</v>
      </c>
      <c r="AA21" s="5" t="s">
        <v>898</v>
      </c>
      <c r="AB21" s="5" t="s">
        <v>1194</v>
      </c>
      <c r="AC21" s="27">
        <v>72526</v>
      </c>
      <c r="AD21" s="27" t="s">
        <v>2973</v>
      </c>
      <c r="AE21" s="5" t="s">
        <v>1003</v>
      </c>
      <c r="AF21" s="27">
        <v>8114</v>
      </c>
      <c r="AG21" s="58" t="s">
        <v>834</v>
      </c>
      <c r="AH21" s="58" t="s">
        <v>810</v>
      </c>
      <c r="AI21" s="58" t="s">
        <v>837</v>
      </c>
      <c r="AJ21" s="5" t="s">
        <v>834</v>
      </c>
      <c r="AK21" s="5" t="s">
        <v>1424</v>
      </c>
      <c r="AL21" s="5" t="s">
        <v>837</v>
      </c>
      <c r="AM21" s="5" t="s">
        <v>834</v>
      </c>
      <c r="AN21" s="5" t="s">
        <v>3395</v>
      </c>
      <c r="AO21" s="5" t="s">
        <v>837</v>
      </c>
      <c r="AP21" s="5" t="s">
        <v>834</v>
      </c>
      <c r="AQ21" s="5" t="s">
        <v>7501</v>
      </c>
      <c r="AR21" s="5" t="s">
        <v>837</v>
      </c>
      <c r="AS21" s="58" t="s">
        <v>834</v>
      </c>
      <c r="AT21" s="58" t="s">
        <v>812</v>
      </c>
      <c r="AU21" s="58" t="s">
        <v>837</v>
      </c>
      <c r="AV21" s="5" t="s">
        <v>834</v>
      </c>
      <c r="AW21" s="5" t="s">
        <v>3202</v>
      </c>
      <c r="AX21" s="5" t="s">
        <v>837</v>
      </c>
      <c r="AY21" s="5" t="s">
        <v>834</v>
      </c>
      <c r="AZ21" s="5" t="s">
        <v>3764</v>
      </c>
      <c r="BA21" s="5" t="s">
        <v>837</v>
      </c>
      <c r="BB21" s="5" t="s">
        <v>834</v>
      </c>
      <c r="BC21" s="5" t="s">
        <v>3126</v>
      </c>
      <c r="BD21" s="5" t="s">
        <v>837</v>
      </c>
      <c r="BE21" s="5" t="s">
        <v>834</v>
      </c>
      <c r="BF21" s="5" t="s">
        <v>3130</v>
      </c>
      <c r="BG21" s="5" t="s">
        <v>837</v>
      </c>
      <c r="BH21" s="5" t="s">
        <v>834</v>
      </c>
      <c r="BI21" s="5" t="s">
        <v>3608</v>
      </c>
      <c r="BJ21" s="5" t="s">
        <v>837</v>
      </c>
      <c r="BK21" s="5" t="s">
        <v>834</v>
      </c>
      <c r="BL21" s="5" t="s">
        <v>3403</v>
      </c>
      <c r="BM21" s="5" t="s">
        <v>837</v>
      </c>
      <c r="BN21" s="5" t="s">
        <v>834</v>
      </c>
      <c r="BO21" s="5" t="s">
        <v>3539</v>
      </c>
      <c r="BP21" s="5" t="s">
        <v>837</v>
      </c>
      <c r="BQ21" s="5" t="s">
        <v>834</v>
      </c>
      <c r="BR21" s="5" t="s">
        <v>3983</v>
      </c>
      <c r="BS21" s="5" t="s">
        <v>837</v>
      </c>
      <c r="BT21" s="5" t="s">
        <v>834</v>
      </c>
      <c r="BU21" s="5" t="s">
        <v>7505</v>
      </c>
      <c r="BV21" s="5" t="s">
        <v>837</v>
      </c>
      <c r="BW21" s="5" t="s">
        <v>834</v>
      </c>
      <c r="BX21" s="5" t="s">
        <v>1020</v>
      </c>
      <c r="BY21" s="5" t="s">
        <v>837</v>
      </c>
      <c r="BZ21" s="5" t="s">
        <v>834</v>
      </c>
      <c r="CA21" s="5" t="s">
        <v>2873</v>
      </c>
      <c r="CB21" s="5" t="s">
        <v>837</v>
      </c>
      <c r="CC21" s="58" t="s">
        <v>834</v>
      </c>
      <c r="CD21" s="58" t="s">
        <v>814</v>
      </c>
      <c r="CE21" s="58" t="s">
        <v>837</v>
      </c>
      <c r="CF21" s="58" t="s">
        <v>834</v>
      </c>
      <c r="CG21" s="27" t="s">
        <v>817</v>
      </c>
      <c r="CH21" s="58" t="s">
        <v>837</v>
      </c>
      <c r="CI21" s="58" t="s">
        <v>834</v>
      </c>
      <c r="CJ21" s="58" t="s">
        <v>3813</v>
      </c>
      <c r="CK21" s="58" t="s">
        <v>837</v>
      </c>
      <c r="CL21" s="58" t="s">
        <v>834</v>
      </c>
      <c r="CM21" s="58" t="s">
        <v>3196</v>
      </c>
      <c r="CN21" s="58" t="s">
        <v>837</v>
      </c>
      <c r="CO21" s="58" t="s">
        <v>834</v>
      </c>
      <c r="CP21" s="58" t="s">
        <v>3361</v>
      </c>
      <c r="CQ21" s="58" t="s">
        <v>837</v>
      </c>
      <c r="CR21" s="58" t="s">
        <v>834</v>
      </c>
      <c r="CS21" s="58" t="s">
        <v>4541</v>
      </c>
      <c r="CT21" s="58" t="s">
        <v>837</v>
      </c>
      <c r="CU21" s="58" t="s">
        <v>834</v>
      </c>
      <c r="CV21" s="58" t="s">
        <v>4186</v>
      </c>
      <c r="CW21" s="58" t="s">
        <v>837</v>
      </c>
      <c r="CX21" s="58" t="s">
        <v>834</v>
      </c>
      <c r="CY21" s="58" t="s">
        <v>1301</v>
      </c>
      <c r="CZ21" s="58" t="s">
        <v>837</v>
      </c>
      <c r="DA21" s="58" t="s">
        <v>834</v>
      </c>
      <c r="DB21" s="58" t="s">
        <v>1406</v>
      </c>
      <c r="DC21" s="58" t="s">
        <v>837</v>
      </c>
      <c r="DD21" s="58" t="s">
        <v>834</v>
      </c>
      <c r="DE21" s="58" t="s">
        <v>4196</v>
      </c>
      <c r="DF21" s="58" t="s">
        <v>837</v>
      </c>
      <c r="DG21" s="58" t="s">
        <v>834</v>
      </c>
      <c r="DH21" s="58" t="s">
        <v>3370</v>
      </c>
      <c r="DI21" s="58" t="s">
        <v>837</v>
      </c>
      <c r="DJ21" s="58" t="s">
        <v>834</v>
      </c>
      <c r="DK21" s="58" t="s">
        <v>564</v>
      </c>
      <c r="DL21" s="58" t="s">
        <v>837</v>
      </c>
      <c r="DM21" s="58" t="s">
        <v>834</v>
      </c>
      <c r="DN21" s="58" t="s">
        <v>4014</v>
      </c>
      <c r="DO21" s="58" t="s">
        <v>837</v>
      </c>
      <c r="DP21" s="58" t="s">
        <v>834</v>
      </c>
      <c r="DQ21" s="58" t="s">
        <v>5990</v>
      </c>
      <c r="DR21" s="58" t="s">
        <v>837</v>
      </c>
      <c r="DS21" s="58" t="s">
        <v>834</v>
      </c>
      <c r="DT21" s="58" t="s">
        <v>552</v>
      </c>
      <c r="DU21" s="58" t="s">
        <v>837</v>
      </c>
      <c r="DV21" s="58" t="s">
        <v>834</v>
      </c>
      <c r="DW21" s="58" t="s">
        <v>558</v>
      </c>
      <c r="DX21" s="58" t="s">
        <v>837</v>
      </c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</row>
    <row r="22" spans="1:264">
      <c r="A22" s="4">
        <v>21</v>
      </c>
      <c r="B22" s="24" t="s">
        <v>1107</v>
      </c>
      <c r="C22" s="56">
        <v>39496</v>
      </c>
      <c r="D22" s="4" t="s">
        <v>1096</v>
      </c>
      <c r="E22" s="33">
        <v>424342</v>
      </c>
      <c r="F22" s="53">
        <v>138780</v>
      </c>
      <c r="G22" s="14">
        <f t="shared" si="0"/>
        <v>0.32704752298853285</v>
      </c>
      <c r="H22" s="14">
        <f t="shared" si="1"/>
        <v>0.10008646779074795</v>
      </c>
      <c r="I22" s="29" t="str">
        <f t="shared" si="2"/>
        <v>PML-N</v>
      </c>
      <c r="J22" s="29">
        <f t="shared" si="5"/>
        <v>0.370961233607148</v>
      </c>
      <c r="K22" s="29" t="str">
        <f t="shared" si="3"/>
        <v>PML</v>
      </c>
      <c r="L22" s="29">
        <f t="shared" si="6"/>
        <v>0.27087476581640008</v>
      </c>
      <c r="M22" s="29" t="str">
        <f t="shared" si="4"/>
        <v>IND</v>
      </c>
      <c r="N22" s="29">
        <f t="shared" si="7"/>
        <v>0.15492145842340393</v>
      </c>
      <c r="O22" s="27" t="s">
        <v>315</v>
      </c>
      <c r="P22" s="27" t="s">
        <v>806</v>
      </c>
      <c r="Q22" s="27">
        <v>9231</v>
      </c>
      <c r="R22" s="5" t="s">
        <v>834</v>
      </c>
      <c r="S22" s="5" t="s">
        <v>1185</v>
      </c>
      <c r="T22" s="27"/>
      <c r="U22" s="5" t="s">
        <v>316</v>
      </c>
      <c r="V22" s="5" t="s">
        <v>811</v>
      </c>
      <c r="W22" s="5">
        <v>581</v>
      </c>
      <c r="X22" s="5" t="s">
        <v>1097</v>
      </c>
      <c r="Y22" s="5" t="s">
        <v>909</v>
      </c>
      <c r="Z22" s="27">
        <v>37592</v>
      </c>
      <c r="AA22" s="27" t="s">
        <v>317</v>
      </c>
      <c r="AB22" s="5" t="s">
        <v>1194</v>
      </c>
      <c r="AC22" s="5">
        <v>51482</v>
      </c>
      <c r="AD22" s="27" t="s">
        <v>318</v>
      </c>
      <c r="AE22" s="27" t="s">
        <v>1003</v>
      </c>
      <c r="AF22" s="5">
        <v>17415</v>
      </c>
      <c r="AG22" s="58" t="s">
        <v>834</v>
      </c>
      <c r="AH22" s="58" t="s">
        <v>810</v>
      </c>
      <c r="AI22" s="58" t="s">
        <v>837</v>
      </c>
      <c r="AJ22" s="5" t="s">
        <v>834</v>
      </c>
      <c r="AK22" s="5" t="s">
        <v>1424</v>
      </c>
      <c r="AL22" s="5" t="s">
        <v>837</v>
      </c>
      <c r="AM22" s="5" t="s">
        <v>834</v>
      </c>
      <c r="AN22" s="5" t="s">
        <v>3395</v>
      </c>
      <c r="AO22" s="5" t="s">
        <v>837</v>
      </c>
      <c r="AP22" s="5" t="s">
        <v>834</v>
      </c>
      <c r="AQ22" s="5" t="s">
        <v>7501</v>
      </c>
      <c r="AR22" s="5" t="s">
        <v>837</v>
      </c>
      <c r="AS22" s="58" t="s">
        <v>834</v>
      </c>
      <c r="AT22" s="58" t="s">
        <v>812</v>
      </c>
      <c r="AU22" s="58" t="s">
        <v>837</v>
      </c>
      <c r="AV22" s="5" t="s">
        <v>834</v>
      </c>
      <c r="AW22" s="5" t="s">
        <v>3202</v>
      </c>
      <c r="AX22" s="5" t="s">
        <v>837</v>
      </c>
      <c r="AY22" s="5" t="s">
        <v>834</v>
      </c>
      <c r="AZ22" s="5" t="s">
        <v>3764</v>
      </c>
      <c r="BA22" s="5" t="s">
        <v>837</v>
      </c>
      <c r="BB22" s="5" t="s">
        <v>834</v>
      </c>
      <c r="BC22" s="5" t="s">
        <v>3126</v>
      </c>
      <c r="BD22" s="5" t="s">
        <v>837</v>
      </c>
      <c r="BE22" s="5" t="s">
        <v>834</v>
      </c>
      <c r="BF22" s="5" t="s">
        <v>3130</v>
      </c>
      <c r="BG22" s="5" t="s">
        <v>837</v>
      </c>
      <c r="BH22" s="5" t="s">
        <v>834</v>
      </c>
      <c r="BI22" s="5" t="s">
        <v>3608</v>
      </c>
      <c r="BJ22" s="5" t="s">
        <v>837</v>
      </c>
      <c r="BK22" s="5" t="s">
        <v>834</v>
      </c>
      <c r="BL22" s="5" t="s">
        <v>3403</v>
      </c>
      <c r="BM22" s="5" t="s">
        <v>837</v>
      </c>
      <c r="BN22" s="5" t="s">
        <v>834</v>
      </c>
      <c r="BO22" s="5" t="s">
        <v>3539</v>
      </c>
      <c r="BP22" s="5" t="s">
        <v>837</v>
      </c>
      <c r="BQ22" s="5" t="s">
        <v>834</v>
      </c>
      <c r="BR22" s="5" t="s">
        <v>3983</v>
      </c>
      <c r="BS22" s="5" t="s">
        <v>837</v>
      </c>
      <c r="BT22" s="5" t="s">
        <v>834</v>
      </c>
      <c r="BU22" s="5" t="s">
        <v>7505</v>
      </c>
      <c r="BV22" s="5" t="s">
        <v>837</v>
      </c>
      <c r="BW22" s="5" t="s">
        <v>834</v>
      </c>
      <c r="BX22" s="5" t="s">
        <v>1020</v>
      </c>
      <c r="BY22" s="5" t="s">
        <v>837</v>
      </c>
      <c r="BZ22" s="5" t="s">
        <v>834</v>
      </c>
      <c r="CA22" s="5" t="s">
        <v>2873</v>
      </c>
      <c r="CB22" s="5" t="s">
        <v>837</v>
      </c>
      <c r="CC22" s="58" t="s">
        <v>834</v>
      </c>
      <c r="CD22" s="58" t="s">
        <v>814</v>
      </c>
      <c r="CE22" s="58" t="s">
        <v>837</v>
      </c>
      <c r="CF22" s="58" t="s">
        <v>834</v>
      </c>
      <c r="CG22" s="27" t="s">
        <v>817</v>
      </c>
      <c r="CH22" s="58" t="s">
        <v>837</v>
      </c>
      <c r="CI22" s="58" t="s">
        <v>834</v>
      </c>
      <c r="CJ22" s="58" t="s">
        <v>3813</v>
      </c>
      <c r="CK22" s="58" t="s">
        <v>837</v>
      </c>
      <c r="CL22" s="58" t="s">
        <v>834</v>
      </c>
      <c r="CM22" s="58" t="s">
        <v>3196</v>
      </c>
      <c r="CN22" s="58" t="s">
        <v>837</v>
      </c>
      <c r="CO22" s="58" t="s">
        <v>834</v>
      </c>
      <c r="CP22" s="58" t="s">
        <v>3361</v>
      </c>
      <c r="CQ22" s="58" t="s">
        <v>837</v>
      </c>
      <c r="CR22" s="58" t="s">
        <v>834</v>
      </c>
      <c r="CS22" s="58" t="s">
        <v>4541</v>
      </c>
      <c r="CT22" s="58" t="s">
        <v>837</v>
      </c>
      <c r="CU22" s="58" t="s">
        <v>834</v>
      </c>
      <c r="CV22" s="58" t="s">
        <v>4186</v>
      </c>
      <c r="CW22" s="58" t="s">
        <v>837</v>
      </c>
      <c r="CX22" s="58" t="s">
        <v>834</v>
      </c>
      <c r="CY22" s="58" t="s">
        <v>1301</v>
      </c>
      <c r="CZ22" s="58" t="s">
        <v>837</v>
      </c>
      <c r="DA22" s="58" t="s">
        <v>834</v>
      </c>
      <c r="DB22" s="58" t="s">
        <v>1406</v>
      </c>
      <c r="DC22" s="58" t="s">
        <v>837</v>
      </c>
      <c r="DD22" s="58" t="s">
        <v>834</v>
      </c>
      <c r="DE22" s="58" t="s">
        <v>4196</v>
      </c>
      <c r="DF22" s="58" t="s">
        <v>837</v>
      </c>
      <c r="DG22" s="58" t="s">
        <v>834</v>
      </c>
      <c r="DH22" s="58" t="s">
        <v>3370</v>
      </c>
      <c r="DI22" s="58" t="s">
        <v>837</v>
      </c>
      <c r="DJ22" s="58" t="s">
        <v>834</v>
      </c>
      <c r="DK22" s="58" t="s">
        <v>564</v>
      </c>
      <c r="DL22" s="58" t="s">
        <v>837</v>
      </c>
      <c r="DM22" s="58" t="s">
        <v>834</v>
      </c>
      <c r="DN22" s="58" t="s">
        <v>4014</v>
      </c>
      <c r="DO22" s="58" t="s">
        <v>837</v>
      </c>
      <c r="DP22" s="58" t="s">
        <v>834</v>
      </c>
      <c r="DQ22" s="58" t="s">
        <v>5990</v>
      </c>
      <c r="DR22" s="58" t="s">
        <v>837</v>
      </c>
      <c r="DS22" s="58" t="s">
        <v>834</v>
      </c>
      <c r="DT22" s="58" t="s">
        <v>552</v>
      </c>
      <c r="DU22" s="58" t="s">
        <v>837</v>
      </c>
      <c r="DV22" s="58" t="s">
        <v>834</v>
      </c>
      <c r="DW22" s="58" t="s">
        <v>558</v>
      </c>
      <c r="DX22" s="58" t="s">
        <v>837</v>
      </c>
      <c r="DY22" s="27" t="s">
        <v>319</v>
      </c>
      <c r="DZ22" s="5" t="s">
        <v>1401</v>
      </c>
      <c r="EA22" s="5">
        <v>21500</v>
      </c>
      <c r="EB22" s="27" t="s">
        <v>320</v>
      </c>
      <c r="EC22" s="5" t="s">
        <v>1401</v>
      </c>
      <c r="ED22" s="5">
        <v>979</v>
      </c>
      <c r="EE22" s="27"/>
      <c r="EF22" s="5"/>
      <c r="EG22" s="5"/>
      <c r="EH22" s="27"/>
      <c r="EI22" s="5"/>
      <c r="EJ22" s="5"/>
      <c r="EK22" s="27"/>
      <c r="EL22" s="5"/>
      <c r="EM22" s="5"/>
      <c r="EN22" s="27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</row>
    <row r="23" spans="1:264">
      <c r="A23" s="4">
        <v>22</v>
      </c>
      <c r="B23" s="24" t="s">
        <v>1107</v>
      </c>
      <c r="C23" s="56">
        <v>39496</v>
      </c>
      <c r="D23" s="4" t="s">
        <v>1098</v>
      </c>
      <c r="E23" s="33">
        <v>151437</v>
      </c>
      <c r="F23" s="53">
        <v>55043</v>
      </c>
      <c r="G23" s="14">
        <f t="shared" si="0"/>
        <v>0.36347127848544281</v>
      </c>
      <c r="H23" s="14">
        <f t="shared" si="1"/>
        <v>4.1422160856057988E-2</v>
      </c>
      <c r="I23" s="29" t="str">
        <f t="shared" si="2"/>
        <v>PML</v>
      </c>
      <c r="J23" s="29">
        <f t="shared" si="5"/>
        <v>0.40542848318587288</v>
      </c>
      <c r="K23" s="29" t="str">
        <f t="shared" si="3"/>
        <v>MMA</v>
      </c>
      <c r="L23" s="29">
        <f t="shared" si="6"/>
        <v>0.36400632232981489</v>
      </c>
      <c r="M23" s="29" t="str">
        <f t="shared" si="4"/>
        <v>IND</v>
      </c>
      <c r="N23" s="29">
        <f t="shared" si="7"/>
        <v>9.3654052286394271E-2</v>
      </c>
      <c r="O23" s="27" t="s">
        <v>816</v>
      </c>
      <c r="P23" s="27" t="s">
        <v>806</v>
      </c>
      <c r="Q23" s="27" t="s">
        <v>838</v>
      </c>
      <c r="R23" s="5" t="s">
        <v>1100</v>
      </c>
      <c r="S23" s="5" t="s">
        <v>1185</v>
      </c>
      <c r="T23" s="27">
        <v>20036</v>
      </c>
      <c r="U23" s="5" t="s">
        <v>695</v>
      </c>
      <c r="V23" s="5" t="s">
        <v>811</v>
      </c>
      <c r="W23" s="5" t="s">
        <v>838</v>
      </c>
      <c r="X23" s="5" t="s">
        <v>1099</v>
      </c>
      <c r="Y23" s="5" t="s">
        <v>909</v>
      </c>
      <c r="Z23" s="27">
        <v>22316</v>
      </c>
      <c r="AA23" s="27" t="s">
        <v>3175</v>
      </c>
      <c r="AB23" s="5" t="s">
        <v>1194</v>
      </c>
      <c r="AC23" s="5">
        <v>4881</v>
      </c>
      <c r="AD23" s="27" t="s">
        <v>3179</v>
      </c>
      <c r="AE23" s="5" t="s">
        <v>1003</v>
      </c>
      <c r="AF23" s="5">
        <v>489</v>
      </c>
      <c r="AG23" s="58" t="s">
        <v>834</v>
      </c>
      <c r="AH23" s="58" t="s">
        <v>810</v>
      </c>
      <c r="AI23" s="58" t="s">
        <v>837</v>
      </c>
      <c r="AJ23" s="5" t="s">
        <v>834</v>
      </c>
      <c r="AK23" s="5" t="s">
        <v>1424</v>
      </c>
      <c r="AL23" s="5" t="s">
        <v>837</v>
      </c>
      <c r="AM23" s="5" t="s">
        <v>834</v>
      </c>
      <c r="AN23" s="5" t="s">
        <v>3395</v>
      </c>
      <c r="AO23" s="5" t="s">
        <v>837</v>
      </c>
      <c r="AP23" s="5" t="s">
        <v>834</v>
      </c>
      <c r="AQ23" s="5" t="s">
        <v>7501</v>
      </c>
      <c r="AR23" s="5" t="s">
        <v>837</v>
      </c>
      <c r="AS23" s="58" t="s">
        <v>834</v>
      </c>
      <c r="AT23" s="58" t="s">
        <v>812</v>
      </c>
      <c r="AU23" s="58" t="s">
        <v>837</v>
      </c>
      <c r="AV23" s="5" t="s">
        <v>834</v>
      </c>
      <c r="AW23" s="5" t="s">
        <v>3202</v>
      </c>
      <c r="AX23" s="5" t="s">
        <v>837</v>
      </c>
      <c r="AY23" s="5" t="s">
        <v>834</v>
      </c>
      <c r="AZ23" s="5" t="s">
        <v>3764</v>
      </c>
      <c r="BA23" s="5" t="s">
        <v>837</v>
      </c>
      <c r="BB23" s="5" t="s">
        <v>834</v>
      </c>
      <c r="BC23" s="5" t="s">
        <v>3126</v>
      </c>
      <c r="BD23" s="5" t="s">
        <v>837</v>
      </c>
      <c r="BE23" s="5" t="s">
        <v>834</v>
      </c>
      <c r="BF23" s="5" t="s">
        <v>3130</v>
      </c>
      <c r="BG23" s="5" t="s">
        <v>837</v>
      </c>
      <c r="BH23" s="5" t="s">
        <v>834</v>
      </c>
      <c r="BI23" s="5" t="s">
        <v>3608</v>
      </c>
      <c r="BJ23" s="5" t="s">
        <v>837</v>
      </c>
      <c r="BK23" s="5" t="s">
        <v>834</v>
      </c>
      <c r="BL23" s="5" t="s">
        <v>3403</v>
      </c>
      <c r="BM23" s="5" t="s">
        <v>837</v>
      </c>
      <c r="BN23" s="5" t="s">
        <v>834</v>
      </c>
      <c r="BO23" s="5" t="s">
        <v>3539</v>
      </c>
      <c r="BP23" s="5" t="s">
        <v>837</v>
      </c>
      <c r="BQ23" s="5" t="s">
        <v>834</v>
      </c>
      <c r="BR23" s="5" t="s">
        <v>3983</v>
      </c>
      <c r="BS23" s="5" t="s">
        <v>837</v>
      </c>
      <c r="BT23" s="5" t="s">
        <v>834</v>
      </c>
      <c r="BU23" s="5" t="s">
        <v>7505</v>
      </c>
      <c r="BV23" s="5" t="s">
        <v>837</v>
      </c>
      <c r="BW23" s="5" t="s">
        <v>834</v>
      </c>
      <c r="BX23" s="5" t="s">
        <v>1020</v>
      </c>
      <c r="BY23" s="5" t="s">
        <v>837</v>
      </c>
      <c r="BZ23" s="5" t="s">
        <v>834</v>
      </c>
      <c r="CA23" s="5" t="s">
        <v>2873</v>
      </c>
      <c r="CB23" s="5" t="s">
        <v>837</v>
      </c>
      <c r="CC23" s="58" t="s">
        <v>834</v>
      </c>
      <c r="CD23" s="58" t="s">
        <v>814</v>
      </c>
      <c r="CE23" s="58" t="s">
        <v>837</v>
      </c>
      <c r="CF23" s="58" t="s">
        <v>834</v>
      </c>
      <c r="CG23" s="27" t="s">
        <v>817</v>
      </c>
      <c r="CH23" s="58" t="s">
        <v>837</v>
      </c>
      <c r="CI23" s="58" t="s">
        <v>834</v>
      </c>
      <c r="CJ23" s="58" t="s">
        <v>3813</v>
      </c>
      <c r="CK23" s="58" t="s">
        <v>837</v>
      </c>
      <c r="CL23" s="58" t="s">
        <v>834</v>
      </c>
      <c r="CM23" s="58" t="s">
        <v>3196</v>
      </c>
      <c r="CN23" s="58" t="s">
        <v>837</v>
      </c>
      <c r="CO23" s="58" t="s">
        <v>834</v>
      </c>
      <c r="CP23" s="58" t="s">
        <v>3361</v>
      </c>
      <c r="CQ23" s="58" t="s">
        <v>837</v>
      </c>
      <c r="CR23" s="58" t="s">
        <v>834</v>
      </c>
      <c r="CS23" s="58" t="s">
        <v>4541</v>
      </c>
      <c r="CT23" s="58" t="s">
        <v>837</v>
      </c>
      <c r="CU23" s="58" t="s">
        <v>834</v>
      </c>
      <c r="CV23" s="58" t="s">
        <v>4186</v>
      </c>
      <c r="CW23" s="58" t="s">
        <v>837</v>
      </c>
      <c r="CX23" s="58" t="s">
        <v>834</v>
      </c>
      <c r="CY23" s="58" t="s">
        <v>1301</v>
      </c>
      <c r="CZ23" s="58" t="s">
        <v>837</v>
      </c>
      <c r="DA23" s="58" t="s">
        <v>834</v>
      </c>
      <c r="DB23" s="58" t="s">
        <v>1406</v>
      </c>
      <c r="DC23" s="58" t="s">
        <v>837</v>
      </c>
      <c r="DD23" s="58" t="s">
        <v>834</v>
      </c>
      <c r="DE23" s="58" t="s">
        <v>4196</v>
      </c>
      <c r="DF23" s="58" t="s">
        <v>837</v>
      </c>
      <c r="DG23" s="58" t="s">
        <v>834</v>
      </c>
      <c r="DH23" s="58" t="s">
        <v>3370</v>
      </c>
      <c r="DI23" s="58" t="s">
        <v>837</v>
      </c>
      <c r="DJ23" s="58" t="s">
        <v>834</v>
      </c>
      <c r="DK23" s="58" t="s">
        <v>564</v>
      </c>
      <c r="DL23" s="58" t="s">
        <v>837</v>
      </c>
      <c r="DM23" s="58" t="s">
        <v>834</v>
      </c>
      <c r="DN23" s="58" t="s">
        <v>4014</v>
      </c>
      <c r="DO23" s="58" t="s">
        <v>837</v>
      </c>
      <c r="DP23" s="58" t="s">
        <v>834</v>
      </c>
      <c r="DQ23" s="58" t="s">
        <v>5990</v>
      </c>
      <c r="DR23" s="58" t="s">
        <v>837</v>
      </c>
      <c r="DS23" s="58" t="s">
        <v>834</v>
      </c>
      <c r="DT23" s="58" t="s">
        <v>552</v>
      </c>
      <c r="DU23" s="58" t="s">
        <v>837</v>
      </c>
      <c r="DV23" s="58" t="s">
        <v>834</v>
      </c>
      <c r="DW23" s="58" t="s">
        <v>558</v>
      </c>
      <c r="DX23" s="58" t="s">
        <v>837</v>
      </c>
      <c r="DY23" s="27" t="s">
        <v>3176</v>
      </c>
      <c r="DZ23" s="5" t="s">
        <v>1401</v>
      </c>
      <c r="EA23" s="5">
        <v>5155</v>
      </c>
      <c r="EB23" s="27" t="s">
        <v>3177</v>
      </c>
      <c r="EC23" s="5" t="s">
        <v>1401</v>
      </c>
      <c r="ED23" s="5">
        <v>1591</v>
      </c>
      <c r="EE23" s="27" t="s">
        <v>3178</v>
      </c>
      <c r="EF23" s="5" t="s">
        <v>1401</v>
      </c>
      <c r="EG23" s="5">
        <v>575</v>
      </c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</row>
    <row r="24" spans="1:264">
      <c r="A24" s="4">
        <v>23</v>
      </c>
      <c r="B24" s="24" t="s">
        <v>1107</v>
      </c>
      <c r="C24" s="56">
        <v>39496</v>
      </c>
      <c r="D24" s="4" t="s">
        <v>1101</v>
      </c>
      <c r="E24" s="33">
        <v>317734</v>
      </c>
      <c r="F24" s="53">
        <v>53086</v>
      </c>
      <c r="G24" s="14">
        <f t="shared" si="0"/>
        <v>0.16707686303637634</v>
      </c>
      <c r="H24" s="14">
        <f t="shared" si="1"/>
        <v>1.2960102475228875E-2</v>
      </c>
      <c r="I24" s="29" t="str">
        <f t="shared" si="2"/>
        <v>IND</v>
      </c>
      <c r="J24" s="29">
        <f t="shared" si="5"/>
        <v>0.26560675130919642</v>
      </c>
      <c r="K24" s="29" t="str">
        <f t="shared" si="3"/>
        <v>PPPP</v>
      </c>
      <c r="L24" s="29">
        <f t="shared" si="6"/>
        <v>0.25264664883396754</v>
      </c>
      <c r="M24" s="29" t="str">
        <f t="shared" si="4"/>
        <v>PML</v>
      </c>
      <c r="N24" s="29">
        <f t="shared" si="7"/>
        <v>0.18130957314546209</v>
      </c>
      <c r="O24" s="27" t="s">
        <v>816</v>
      </c>
      <c r="P24" s="27" t="s">
        <v>806</v>
      </c>
      <c r="Q24" s="27" t="s">
        <v>838</v>
      </c>
      <c r="R24" s="27" t="s">
        <v>3182</v>
      </c>
      <c r="S24" s="5" t="s">
        <v>1185</v>
      </c>
      <c r="T24" s="5">
        <v>5418</v>
      </c>
      <c r="U24" s="5" t="s">
        <v>695</v>
      </c>
      <c r="V24" s="5" t="s">
        <v>811</v>
      </c>
      <c r="W24" s="5" t="s">
        <v>838</v>
      </c>
      <c r="X24" s="27" t="s">
        <v>3180</v>
      </c>
      <c r="Y24" s="5" t="s">
        <v>909</v>
      </c>
      <c r="Z24" s="27">
        <v>9625</v>
      </c>
      <c r="AA24" s="27" t="s">
        <v>3181</v>
      </c>
      <c r="AB24" s="5" t="s">
        <v>1194</v>
      </c>
      <c r="AC24" s="5">
        <v>6439</v>
      </c>
      <c r="AD24" s="5" t="s">
        <v>1103</v>
      </c>
      <c r="AE24" s="5" t="s">
        <v>1003</v>
      </c>
      <c r="AF24" s="27">
        <v>13412</v>
      </c>
      <c r="AG24" s="58" t="s">
        <v>834</v>
      </c>
      <c r="AH24" s="58" t="s">
        <v>810</v>
      </c>
      <c r="AI24" s="58" t="s">
        <v>837</v>
      </c>
      <c r="AJ24" s="5" t="s">
        <v>834</v>
      </c>
      <c r="AK24" s="5" t="s">
        <v>1424</v>
      </c>
      <c r="AL24" s="5" t="s">
        <v>837</v>
      </c>
      <c r="AM24" s="5" t="s">
        <v>834</v>
      </c>
      <c r="AN24" s="5" t="s">
        <v>3395</v>
      </c>
      <c r="AO24" s="5" t="s">
        <v>837</v>
      </c>
      <c r="AP24" s="5" t="s">
        <v>834</v>
      </c>
      <c r="AQ24" s="5" t="s">
        <v>7501</v>
      </c>
      <c r="AR24" s="5" t="s">
        <v>837</v>
      </c>
      <c r="AS24" s="58" t="s">
        <v>834</v>
      </c>
      <c r="AT24" s="58" t="s">
        <v>812</v>
      </c>
      <c r="AU24" s="58" t="s">
        <v>837</v>
      </c>
      <c r="AV24" s="5" t="s">
        <v>834</v>
      </c>
      <c r="AW24" s="5" t="s">
        <v>3202</v>
      </c>
      <c r="AX24" s="5" t="s">
        <v>837</v>
      </c>
      <c r="AY24" s="5" t="s">
        <v>834</v>
      </c>
      <c r="AZ24" s="5" t="s">
        <v>3764</v>
      </c>
      <c r="BA24" s="5" t="s">
        <v>837</v>
      </c>
      <c r="BB24" s="5" t="s">
        <v>834</v>
      </c>
      <c r="BC24" s="5" t="s">
        <v>3126</v>
      </c>
      <c r="BD24" s="5" t="s">
        <v>837</v>
      </c>
      <c r="BE24" s="5" t="s">
        <v>834</v>
      </c>
      <c r="BF24" s="5" t="s">
        <v>3130</v>
      </c>
      <c r="BG24" s="5" t="s">
        <v>837</v>
      </c>
      <c r="BH24" s="5" t="s">
        <v>834</v>
      </c>
      <c r="BI24" s="5" t="s">
        <v>3608</v>
      </c>
      <c r="BJ24" s="5" t="s">
        <v>837</v>
      </c>
      <c r="BK24" s="5" t="s">
        <v>834</v>
      </c>
      <c r="BL24" s="5" t="s">
        <v>3403</v>
      </c>
      <c r="BM24" s="5" t="s">
        <v>837</v>
      </c>
      <c r="BN24" s="5" t="s">
        <v>834</v>
      </c>
      <c r="BO24" s="5" t="s">
        <v>3539</v>
      </c>
      <c r="BP24" s="5" t="s">
        <v>837</v>
      </c>
      <c r="BQ24" s="5" t="s">
        <v>834</v>
      </c>
      <c r="BR24" s="5" t="s">
        <v>3983</v>
      </c>
      <c r="BS24" s="5" t="s">
        <v>837</v>
      </c>
      <c r="BT24" s="5" t="s">
        <v>834</v>
      </c>
      <c r="BU24" s="5" t="s">
        <v>7505</v>
      </c>
      <c r="BV24" s="5" t="s">
        <v>837</v>
      </c>
      <c r="BW24" s="5" t="s">
        <v>834</v>
      </c>
      <c r="BX24" s="5" t="s">
        <v>1020</v>
      </c>
      <c r="BY24" s="5" t="s">
        <v>837</v>
      </c>
      <c r="BZ24" s="5" t="s">
        <v>834</v>
      </c>
      <c r="CA24" s="5" t="s">
        <v>2873</v>
      </c>
      <c r="CB24" s="5" t="s">
        <v>837</v>
      </c>
      <c r="CC24" s="58" t="s">
        <v>834</v>
      </c>
      <c r="CD24" s="58" t="s">
        <v>814</v>
      </c>
      <c r="CE24" s="58" t="s">
        <v>837</v>
      </c>
      <c r="CF24" s="58" t="s">
        <v>834</v>
      </c>
      <c r="CG24" s="27" t="s">
        <v>817</v>
      </c>
      <c r="CH24" s="58" t="s">
        <v>837</v>
      </c>
      <c r="CI24" s="58" t="s">
        <v>834</v>
      </c>
      <c r="CJ24" s="58" t="s">
        <v>3813</v>
      </c>
      <c r="CK24" s="58" t="s">
        <v>837</v>
      </c>
      <c r="CL24" s="58" t="s">
        <v>834</v>
      </c>
      <c r="CM24" s="58" t="s">
        <v>3196</v>
      </c>
      <c r="CN24" s="58" t="s">
        <v>837</v>
      </c>
      <c r="CO24" s="58" t="s">
        <v>834</v>
      </c>
      <c r="CP24" s="58" t="s">
        <v>3361</v>
      </c>
      <c r="CQ24" s="58" t="s">
        <v>837</v>
      </c>
      <c r="CR24" s="58" t="s">
        <v>834</v>
      </c>
      <c r="CS24" s="58" t="s">
        <v>4541</v>
      </c>
      <c r="CT24" s="58" t="s">
        <v>837</v>
      </c>
      <c r="CU24" s="58" t="s">
        <v>834</v>
      </c>
      <c r="CV24" s="58" t="s">
        <v>4186</v>
      </c>
      <c r="CW24" s="58" t="s">
        <v>837</v>
      </c>
      <c r="CX24" s="58" t="s">
        <v>834</v>
      </c>
      <c r="CY24" s="58" t="s">
        <v>1301</v>
      </c>
      <c r="CZ24" s="58" t="s">
        <v>837</v>
      </c>
      <c r="DA24" s="58" t="s">
        <v>834</v>
      </c>
      <c r="DB24" s="58" t="s">
        <v>1406</v>
      </c>
      <c r="DC24" s="58" t="s">
        <v>837</v>
      </c>
      <c r="DD24" s="58" t="s">
        <v>834</v>
      </c>
      <c r="DE24" s="58" t="s">
        <v>4196</v>
      </c>
      <c r="DF24" s="58" t="s">
        <v>837</v>
      </c>
      <c r="DG24" s="58" t="s">
        <v>834</v>
      </c>
      <c r="DH24" s="58" t="s">
        <v>3370</v>
      </c>
      <c r="DI24" s="58" t="s">
        <v>837</v>
      </c>
      <c r="DJ24" s="58" t="s">
        <v>834</v>
      </c>
      <c r="DK24" s="58" t="s">
        <v>564</v>
      </c>
      <c r="DL24" s="58" t="s">
        <v>837</v>
      </c>
      <c r="DM24" s="58" t="s">
        <v>834</v>
      </c>
      <c r="DN24" s="58" t="s">
        <v>4014</v>
      </c>
      <c r="DO24" s="58" t="s">
        <v>837</v>
      </c>
      <c r="DP24" s="58" t="s">
        <v>834</v>
      </c>
      <c r="DQ24" s="58" t="s">
        <v>5990</v>
      </c>
      <c r="DR24" s="58" t="s">
        <v>837</v>
      </c>
      <c r="DS24" s="58" t="s">
        <v>834</v>
      </c>
      <c r="DT24" s="58" t="s">
        <v>552</v>
      </c>
      <c r="DU24" s="58" t="s">
        <v>837</v>
      </c>
      <c r="DV24" s="58" t="s">
        <v>834</v>
      </c>
      <c r="DW24" s="58" t="s">
        <v>558</v>
      </c>
      <c r="DX24" s="58" t="s">
        <v>837</v>
      </c>
      <c r="DY24" s="5" t="s">
        <v>1102</v>
      </c>
      <c r="DZ24" s="5" t="s">
        <v>1401</v>
      </c>
      <c r="EA24" s="27">
        <v>14100</v>
      </c>
      <c r="EB24" s="27" t="s">
        <v>3183</v>
      </c>
      <c r="EC24" s="5" t="s">
        <v>1401</v>
      </c>
      <c r="ED24" s="5">
        <v>3960</v>
      </c>
      <c r="EE24" s="27" t="s">
        <v>3184</v>
      </c>
      <c r="EF24" s="5" t="s">
        <v>1401</v>
      </c>
      <c r="EG24" s="5">
        <v>78</v>
      </c>
      <c r="EH24" s="27" t="s">
        <v>2493</v>
      </c>
      <c r="EI24" s="5" t="s">
        <v>1401</v>
      </c>
      <c r="EJ24" s="5">
        <v>54</v>
      </c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</row>
    <row r="25" spans="1:264">
      <c r="A25" s="4">
        <v>24</v>
      </c>
      <c r="B25" s="24" t="s">
        <v>1107</v>
      </c>
      <c r="C25" s="56">
        <v>39496</v>
      </c>
      <c r="D25" s="4" t="s">
        <v>1040</v>
      </c>
      <c r="E25" s="33">
        <v>347165</v>
      </c>
      <c r="F25" s="53">
        <v>138631</v>
      </c>
      <c r="G25" s="14">
        <f t="shared" si="0"/>
        <v>0.39932308844497572</v>
      </c>
      <c r="H25" s="14">
        <f t="shared" si="1"/>
        <v>0.27100720618043583</v>
      </c>
      <c r="I25" s="29" t="str">
        <f t="shared" si="2"/>
        <v>PPPP</v>
      </c>
      <c r="J25" s="29">
        <f t="shared" si="5"/>
        <v>0.60275118840663344</v>
      </c>
      <c r="K25" s="29" t="str">
        <f t="shared" si="3"/>
        <v>MMA</v>
      </c>
      <c r="L25" s="29">
        <f t="shared" si="6"/>
        <v>0.33174398222619761</v>
      </c>
      <c r="M25" s="29" t="str">
        <f t="shared" si="4"/>
        <v>Pakistan Bachao Party</v>
      </c>
      <c r="N25" s="29">
        <f t="shared" si="7"/>
        <v>1.9793552668595046E-2</v>
      </c>
      <c r="O25" s="27" t="s">
        <v>816</v>
      </c>
      <c r="P25" s="27" t="s">
        <v>806</v>
      </c>
      <c r="Q25" s="27" t="s">
        <v>838</v>
      </c>
      <c r="R25" s="5" t="s">
        <v>874</v>
      </c>
      <c r="S25" s="5" t="s">
        <v>1185</v>
      </c>
      <c r="T25" s="27">
        <v>45990</v>
      </c>
      <c r="U25" s="27" t="s">
        <v>3217</v>
      </c>
      <c r="V25" s="5" t="s">
        <v>1765</v>
      </c>
      <c r="W25" s="5">
        <v>642</v>
      </c>
      <c r="X25" s="27" t="s">
        <v>834</v>
      </c>
      <c r="Y25" s="5" t="s">
        <v>909</v>
      </c>
      <c r="Z25" s="5" t="s">
        <v>837</v>
      </c>
      <c r="AA25" s="27" t="s">
        <v>3186</v>
      </c>
      <c r="AB25" s="5" t="s">
        <v>1194</v>
      </c>
      <c r="AC25" s="5">
        <v>2155</v>
      </c>
      <c r="AD25" s="5" t="s">
        <v>1041</v>
      </c>
      <c r="AE25" s="5" t="s">
        <v>1003</v>
      </c>
      <c r="AF25" s="27">
        <v>83560</v>
      </c>
      <c r="AG25" s="58" t="s">
        <v>834</v>
      </c>
      <c r="AH25" s="58" t="s">
        <v>810</v>
      </c>
      <c r="AI25" s="58" t="s">
        <v>837</v>
      </c>
      <c r="AJ25" s="5" t="s">
        <v>834</v>
      </c>
      <c r="AK25" s="5" t="s">
        <v>1424</v>
      </c>
      <c r="AL25" s="5" t="s">
        <v>837</v>
      </c>
      <c r="AM25" s="5" t="s">
        <v>834</v>
      </c>
      <c r="AN25" s="5" t="s">
        <v>3395</v>
      </c>
      <c r="AO25" s="5" t="s">
        <v>837</v>
      </c>
      <c r="AP25" s="5" t="s">
        <v>834</v>
      </c>
      <c r="AQ25" s="5" t="s">
        <v>7501</v>
      </c>
      <c r="AR25" s="5" t="s">
        <v>837</v>
      </c>
      <c r="AS25" s="58" t="s">
        <v>834</v>
      </c>
      <c r="AT25" s="58" t="s">
        <v>812</v>
      </c>
      <c r="AU25" s="58" t="s">
        <v>837</v>
      </c>
      <c r="AV25" s="5" t="s">
        <v>834</v>
      </c>
      <c r="AW25" s="5" t="s">
        <v>3202</v>
      </c>
      <c r="AX25" s="5" t="s">
        <v>837</v>
      </c>
      <c r="AY25" s="5" t="s">
        <v>834</v>
      </c>
      <c r="AZ25" s="5" t="s">
        <v>3764</v>
      </c>
      <c r="BA25" s="5" t="s">
        <v>837</v>
      </c>
      <c r="BB25" s="5" t="s">
        <v>834</v>
      </c>
      <c r="BC25" s="5" t="s">
        <v>3126</v>
      </c>
      <c r="BD25" s="5" t="s">
        <v>837</v>
      </c>
      <c r="BE25" s="5" t="s">
        <v>834</v>
      </c>
      <c r="BF25" s="5" t="s">
        <v>3130</v>
      </c>
      <c r="BG25" s="5" t="s">
        <v>837</v>
      </c>
      <c r="BH25" s="5" t="s">
        <v>834</v>
      </c>
      <c r="BI25" s="5" t="s">
        <v>3608</v>
      </c>
      <c r="BJ25" s="5" t="s">
        <v>837</v>
      </c>
      <c r="BK25" s="5" t="s">
        <v>834</v>
      </c>
      <c r="BL25" s="5" t="s">
        <v>3403</v>
      </c>
      <c r="BM25" s="5" t="s">
        <v>837</v>
      </c>
      <c r="BN25" s="5" t="s">
        <v>834</v>
      </c>
      <c r="BO25" s="5" t="s">
        <v>3539</v>
      </c>
      <c r="BP25" s="5" t="s">
        <v>837</v>
      </c>
      <c r="BQ25" s="5" t="s">
        <v>834</v>
      </c>
      <c r="BR25" s="5" t="s">
        <v>3983</v>
      </c>
      <c r="BS25" s="5" t="s">
        <v>837</v>
      </c>
      <c r="BT25" s="5" t="s">
        <v>834</v>
      </c>
      <c r="BU25" s="5" t="s">
        <v>7505</v>
      </c>
      <c r="BV25" s="5" t="s">
        <v>837</v>
      </c>
      <c r="BW25" s="5" t="s">
        <v>834</v>
      </c>
      <c r="BX25" s="5" t="s">
        <v>1020</v>
      </c>
      <c r="BY25" s="5" t="s">
        <v>837</v>
      </c>
      <c r="BZ25" s="5" t="s">
        <v>834</v>
      </c>
      <c r="CA25" s="5" t="s">
        <v>2873</v>
      </c>
      <c r="CB25" s="5" t="s">
        <v>837</v>
      </c>
      <c r="CC25" s="58" t="s">
        <v>834</v>
      </c>
      <c r="CD25" s="58" t="s">
        <v>814</v>
      </c>
      <c r="CE25" s="58" t="s">
        <v>837</v>
      </c>
      <c r="CF25" s="58" t="s">
        <v>834</v>
      </c>
      <c r="CG25" s="27" t="s">
        <v>817</v>
      </c>
      <c r="CH25" s="58" t="s">
        <v>837</v>
      </c>
      <c r="CI25" s="27" t="s">
        <v>3185</v>
      </c>
      <c r="CJ25" s="5" t="s">
        <v>3813</v>
      </c>
      <c r="CK25" s="5">
        <v>2744</v>
      </c>
      <c r="CL25" s="58" t="s">
        <v>834</v>
      </c>
      <c r="CM25" s="58" t="s">
        <v>3196</v>
      </c>
      <c r="CN25" s="58" t="s">
        <v>837</v>
      </c>
      <c r="CO25" s="58" t="s">
        <v>834</v>
      </c>
      <c r="CP25" s="58" t="s">
        <v>3361</v>
      </c>
      <c r="CQ25" s="58" t="s">
        <v>837</v>
      </c>
      <c r="CR25" s="58" t="s">
        <v>834</v>
      </c>
      <c r="CS25" s="58" t="s">
        <v>4541</v>
      </c>
      <c r="CT25" s="58" t="s">
        <v>837</v>
      </c>
      <c r="CU25" s="58" t="s">
        <v>834</v>
      </c>
      <c r="CV25" s="58" t="s">
        <v>4186</v>
      </c>
      <c r="CW25" s="58" t="s">
        <v>837</v>
      </c>
      <c r="CX25" s="58" t="s">
        <v>834</v>
      </c>
      <c r="CY25" s="58" t="s">
        <v>1301</v>
      </c>
      <c r="CZ25" s="58" t="s">
        <v>837</v>
      </c>
      <c r="DA25" s="58" t="s">
        <v>834</v>
      </c>
      <c r="DB25" s="58" t="s">
        <v>1406</v>
      </c>
      <c r="DC25" s="58" t="s">
        <v>837</v>
      </c>
      <c r="DD25" s="58" t="s">
        <v>834</v>
      </c>
      <c r="DE25" s="58" t="s">
        <v>4196</v>
      </c>
      <c r="DF25" s="58" t="s">
        <v>837</v>
      </c>
      <c r="DG25" s="58" t="s">
        <v>834</v>
      </c>
      <c r="DH25" s="58" t="s">
        <v>3370</v>
      </c>
      <c r="DI25" s="58" t="s">
        <v>837</v>
      </c>
      <c r="DJ25" s="58" t="s">
        <v>834</v>
      </c>
      <c r="DK25" s="58" t="s">
        <v>564</v>
      </c>
      <c r="DL25" s="58" t="s">
        <v>837</v>
      </c>
      <c r="DM25" s="58" t="s">
        <v>834</v>
      </c>
      <c r="DN25" s="58" t="s">
        <v>4014</v>
      </c>
      <c r="DO25" s="58" t="s">
        <v>837</v>
      </c>
      <c r="DP25" s="58" t="s">
        <v>834</v>
      </c>
      <c r="DQ25" s="58" t="s">
        <v>5990</v>
      </c>
      <c r="DR25" s="58" t="s">
        <v>837</v>
      </c>
      <c r="DS25" s="58" t="s">
        <v>834</v>
      </c>
      <c r="DT25" s="58" t="s">
        <v>552</v>
      </c>
      <c r="DU25" s="58" t="s">
        <v>837</v>
      </c>
      <c r="DV25" s="58" t="s">
        <v>834</v>
      </c>
      <c r="DW25" s="58" t="s">
        <v>558</v>
      </c>
      <c r="DX25" s="58" t="s">
        <v>837</v>
      </c>
      <c r="DY25" s="27" t="s">
        <v>3187</v>
      </c>
      <c r="DZ25" s="5" t="s">
        <v>1401</v>
      </c>
      <c r="EA25" s="5">
        <v>1964</v>
      </c>
      <c r="EB25" s="27" t="s">
        <v>3216</v>
      </c>
      <c r="EC25" s="5" t="s">
        <v>1401</v>
      </c>
      <c r="ED25" s="5">
        <v>710</v>
      </c>
      <c r="EE25" s="27" t="s">
        <v>3020</v>
      </c>
      <c r="EF25" s="5" t="s">
        <v>1401</v>
      </c>
      <c r="EG25" s="5">
        <v>478</v>
      </c>
      <c r="EH25" s="27" t="s">
        <v>3021</v>
      </c>
      <c r="EI25" s="5" t="s">
        <v>1401</v>
      </c>
      <c r="EJ25" s="5">
        <v>388</v>
      </c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</row>
    <row r="26" spans="1:264">
      <c r="A26" s="4">
        <v>25</v>
      </c>
      <c r="B26" s="24" t="s">
        <v>1107</v>
      </c>
      <c r="C26" s="56">
        <v>39496</v>
      </c>
      <c r="D26" s="4" t="s">
        <v>875</v>
      </c>
      <c r="E26" s="33">
        <v>320178</v>
      </c>
      <c r="F26" s="53">
        <v>132830</v>
      </c>
      <c r="G26" s="14">
        <f t="shared" si="0"/>
        <v>0.41486298246600328</v>
      </c>
      <c r="H26" s="14">
        <f t="shared" si="1"/>
        <v>1.3867349243393811E-2</v>
      </c>
      <c r="I26" s="29" t="str">
        <f t="shared" si="2"/>
        <v>MMA</v>
      </c>
      <c r="J26" s="29">
        <f t="shared" si="5"/>
        <v>0.336317097041331</v>
      </c>
      <c r="K26" s="29" t="str">
        <f t="shared" si="3"/>
        <v>PML</v>
      </c>
      <c r="L26" s="29">
        <f t="shared" si="6"/>
        <v>0.32244974779793723</v>
      </c>
      <c r="M26" s="29" t="str">
        <f t="shared" si="4"/>
        <v>PPPP</v>
      </c>
      <c r="N26" s="29">
        <f t="shared" si="7"/>
        <v>0.29699616050590982</v>
      </c>
      <c r="O26" s="27" t="s">
        <v>816</v>
      </c>
      <c r="P26" s="27" t="s">
        <v>806</v>
      </c>
      <c r="Q26" s="27" t="s">
        <v>838</v>
      </c>
      <c r="R26" s="5" t="s">
        <v>876</v>
      </c>
      <c r="S26" s="5" t="s">
        <v>1185</v>
      </c>
      <c r="T26" s="27">
        <v>44673</v>
      </c>
      <c r="U26" s="5" t="s">
        <v>695</v>
      </c>
      <c r="V26" s="5" t="s">
        <v>811</v>
      </c>
      <c r="W26" s="5" t="s">
        <v>838</v>
      </c>
      <c r="X26" s="5" t="s">
        <v>528</v>
      </c>
      <c r="Y26" s="5" t="s">
        <v>909</v>
      </c>
      <c r="Z26" s="27">
        <v>42831</v>
      </c>
      <c r="AA26" s="27" t="s">
        <v>3220</v>
      </c>
      <c r="AB26" s="5" t="s">
        <v>1194</v>
      </c>
      <c r="AC26" s="5">
        <v>497</v>
      </c>
      <c r="AD26" s="27" t="s">
        <v>877</v>
      </c>
      <c r="AE26" s="5" t="s">
        <v>1003</v>
      </c>
      <c r="AF26" s="27">
        <v>39450</v>
      </c>
      <c r="AG26" s="58" t="s">
        <v>834</v>
      </c>
      <c r="AH26" s="58" t="s">
        <v>810</v>
      </c>
      <c r="AI26" s="58" t="s">
        <v>837</v>
      </c>
      <c r="AJ26" s="5" t="s">
        <v>834</v>
      </c>
      <c r="AK26" s="5" t="s">
        <v>1424</v>
      </c>
      <c r="AL26" s="5" t="s">
        <v>837</v>
      </c>
      <c r="AM26" s="5" t="s">
        <v>834</v>
      </c>
      <c r="AN26" s="5" t="s">
        <v>3395</v>
      </c>
      <c r="AO26" s="5" t="s">
        <v>837</v>
      </c>
      <c r="AP26" s="5" t="s">
        <v>834</v>
      </c>
      <c r="AQ26" s="5" t="s">
        <v>7501</v>
      </c>
      <c r="AR26" s="5" t="s">
        <v>837</v>
      </c>
      <c r="AS26" s="58" t="s">
        <v>834</v>
      </c>
      <c r="AT26" s="58" t="s">
        <v>812</v>
      </c>
      <c r="AU26" s="58" t="s">
        <v>837</v>
      </c>
      <c r="AV26" s="5" t="s">
        <v>834</v>
      </c>
      <c r="AW26" s="5" t="s">
        <v>3202</v>
      </c>
      <c r="AX26" s="5" t="s">
        <v>837</v>
      </c>
      <c r="AY26" s="5" t="s">
        <v>834</v>
      </c>
      <c r="AZ26" s="5" t="s">
        <v>3764</v>
      </c>
      <c r="BA26" s="5" t="s">
        <v>837</v>
      </c>
      <c r="BB26" s="5" t="s">
        <v>834</v>
      </c>
      <c r="BC26" s="5" t="s">
        <v>3126</v>
      </c>
      <c r="BD26" s="5" t="s">
        <v>837</v>
      </c>
      <c r="BE26" s="5" t="s">
        <v>834</v>
      </c>
      <c r="BF26" s="5" t="s">
        <v>3130</v>
      </c>
      <c r="BG26" s="5" t="s">
        <v>837</v>
      </c>
      <c r="BH26" s="5" t="s">
        <v>834</v>
      </c>
      <c r="BI26" s="5" t="s">
        <v>3608</v>
      </c>
      <c r="BJ26" s="5" t="s">
        <v>837</v>
      </c>
      <c r="BK26" s="5" t="s">
        <v>834</v>
      </c>
      <c r="BL26" s="5" t="s">
        <v>3403</v>
      </c>
      <c r="BM26" s="5" t="s">
        <v>837</v>
      </c>
      <c r="BN26" s="5" t="s">
        <v>834</v>
      </c>
      <c r="BO26" s="5" t="s">
        <v>3539</v>
      </c>
      <c r="BP26" s="5" t="s">
        <v>837</v>
      </c>
      <c r="BQ26" s="5" t="s">
        <v>834</v>
      </c>
      <c r="BR26" s="5" t="s">
        <v>3983</v>
      </c>
      <c r="BS26" s="5" t="s">
        <v>837</v>
      </c>
      <c r="BT26" s="5" t="s">
        <v>834</v>
      </c>
      <c r="BU26" s="5" t="s">
        <v>7505</v>
      </c>
      <c r="BV26" s="5" t="s">
        <v>837</v>
      </c>
      <c r="BW26" s="5" t="s">
        <v>834</v>
      </c>
      <c r="BX26" s="5" t="s">
        <v>1020</v>
      </c>
      <c r="BY26" s="5" t="s">
        <v>837</v>
      </c>
      <c r="BZ26" s="5" t="s">
        <v>834</v>
      </c>
      <c r="CA26" s="5" t="s">
        <v>2873</v>
      </c>
      <c r="CB26" s="5" t="s">
        <v>837</v>
      </c>
      <c r="CC26" s="58" t="s">
        <v>834</v>
      </c>
      <c r="CD26" s="58" t="s">
        <v>814</v>
      </c>
      <c r="CE26" s="58" t="s">
        <v>837</v>
      </c>
      <c r="CF26" s="58" t="s">
        <v>834</v>
      </c>
      <c r="CG26" s="27" t="s">
        <v>817</v>
      </c>
      <c r="CH26" s="58" t="s">
        <v>837</v>
      </c>
      <c r="CI26" s="58" t="s">
        <v>834</v>
      </c>
      <c r="CJ26" s="58" t="s">
        <v>3813</v>
      </c>
      <c r="CK26" s="58" t="s">
        <v>837</v>
      </c>
      <c r="CL26" s="58" t="s">
        <v>834</v>
      </c>
      <c r="CM26" s="58" t="s">
        <v>3196</v>
      </c>
      <c r="CN26" s="58" t="s">
        <v>837</v>
      </c>
      <c r="CO26" s="58" t="s">
        <v>834</v>
      </c>
      <c r="CP26" s="58" t="s">
        <v>3361</v>
      </c>
      <c r="CQ26" s="58" t="s">
        <v>837</v>
      </c>
      <c r="CR26" s="58" t="s">
        <v>834</v>
      </c>
      <c r="CS26" s="58" t="s">
        <v>4541</v>
      </c>
      <c r="CT26" s="58" t="s">
        <v>837</v>
      </c>
      <c r="CU26" s="58" t="s">
        <v>834</v>
      </c>
      <c r="CV26" s="58" t="s">
        <v>4186</v>
      </c>
      <c r="CW26" s="58" t="s">
        <v>837</v>
      </c>
      <c r="CX26" s="58" t="s">
        <v>834</v>
      </c>
      <c r="CY26" s="58" t="s">
        <v>1301</v>
      </c>
      <c r="CZ26" s="58" t="s">
        <v>837</v>
      </c>
      <c r="DA26" s="58" t="s">
        <v>834</v>
      </c>
      <c r="DB26" s="58" t="s">
        <v>1406</v>
      </c>
      <c r="DC26" s="58" t="s">
        <v>837</v>
      </c>
      <c r="DD26" s="58" t="s">
        <v>834</v>
      </c>
      <c r="DE26" s="58" t="s">
        <v>4196</v>
      </c>
      <c r="DF26" s="58" t="s">
        <v>837</v>
      </c>
      <c r="DG26" s="58" t="s">
        <v>834</v>
      </c>
      <c r="DH26" s="58" t="s">
        <v>3370</v>
      </c>
      <c r="DI26" s="58" t="s">
        <v>837</v>
      </c>
      <c r="DJ26" s="58" t="s">
        <v>834</v>
      </c>
      <c r="DK26" s="58" t="s">
        <v>564</v>
      </c>
      <c r="DL26" s="58" t="s">
        <v>837</v>
      </c>
      <c r="DM26" s="58" t="s">
        <v>834</v>
      </c>
      <c r="DN26" s="58" t="s">
        <v>4014</v>
      </c>
      <c r="DO26" s="58" t="s">
        <v>837</v>
      </c>
      <c r="DP26" s="58" t="s">
        <v>834</v>
      </c>
      <c r="DQ26" s="58" t="s">
        <v>5990</v>
      </c>
      <c r="DR26" s="58" t="s">
        <v>837</v>
      </c>
      <c r="DS26" s="58" t="s">
        <v>834</v>
      </c>
      <c r="DT26" s="58" t="s">
        <v>552</v>
      </c>
      <c r="DU26" s="58" t="s">
        <v>837</v>
      </c>
      <c r="DV26" s="58" t="s">
        <v>834</v>
      </c>
      <c r="DW26" s="58" t="s">
        <v>558</v>
      </c>
      <c r="DX26" s="58" t="s">
        <v>837</v>
      </c>
      <c r="DY26" s="27" t="s">
        <v>3022</v>
      </c>
      <c r="DZ26" s="5" t="s">
        <v>1401</v>
      </c>
      <c r="EA26" s="5">
        <v>1607</v>
      </c>
      <c r="EB26" s="27" t="s">
        <v>3023</v>
      </c>
      <c r="EC26" s="5" t="s">
        <v>1401</v>
      </c>
      <c r="ED26" s="5">
        <v>1289</v>
      </c>
      <c r="EE26" s="27" t="s">
        <v>3218</v>
      </c>
      <c r="EF26" s="5" t="s">
        <v>1401</v>
      </c>
      <c r="EG26" s="5">
        <v>1069</v>
      </c>
      <c r="EH26" s="27" t="s">
        <v>3219</v>
      </c>
      <c r="EI26" s="5" t="s">
        <v>1401</v>
      </c>
      <c r="EJ26" s="5">
        <v>556</v>
      </c>
      <c r="EK26" s="27" t="s">
        <v>3221</v>
      </c>
      <c r="EL26" s="5" t="s">
        <v>1401</v>
      </c>
      <c r="EM26" s="5">
        <v>400</v>
      </c>
      <c r="EN26" s="27" t="s">
        <v>3222</v>
      </c>
      <c r="EO26" s="5" t="s">
        <v>1401</v>
      </c>
      <c r="EP26" s="5">
        <v>324</v>
      </c>
      <c r="EQ26" s="27" t="s">
        <v>3935</v>
      </c>
      <c r="ER26" s="5" t="s">
        <v>1401</v>
      </c>
      <c r="ES26" s="5">
        <v>134</v>
      </c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</row>
    <row r="27" spans="1:264">
      <c r="A27" s="4">
        <v>26</v>
      </c>
      <c r="B27" s="24" t="s">
        <v>1107</v>
      </c>
      <c r="C27" s="56">
        <v>39496</v>
      </c>
      <c r="D27" s="4" t="s">
        <v>878</v>
      </c>
      <c r="E27" s="33">
        <v>384896</v>
      </c>
      <c r="F27" s="53">
        <v>164463</v>
      </c>
      <c r="G27" s="14">
        <f t="shared" si="0"/>
        <v>0.42729204772198204</v>
      </c>
      <c r="H27" s="14">
        <f t="shared" si="1"/>
        <v>0.21243683989711973</v>
      </c>
      <c r="I27" s="29" t="str">
        <f t="shared" si="2"/>
        <v>MMA</v>
      </c>
      <c r="J27" s="29">
        <f t="shared" si="5"/>
        <v>0.5562588545751932</v>
      </c>
      <c r="K27" s="29" t="str">
        <f t="shared" si="3"/>
        <v>IND</v>
      </c>
      <c r="L27" s="29">
        <f t="shared" si="6"/>
        <v>0.3438220146780735</v>
      </c>
      <c r="M27" s="29" t="str">
        <f t="shared" si="4"/>
        <v>IND</v>
      </c>
      <c r="N27" s="29">
        <f t="shared" si="7"/>
        <v>7.0459617056724003E-2</v>
      </c>
      <c r="O27" s="27" t="s">
        <v>816</v>
      </c>
      <c r="P27" s="27" t="s">
        <v>806</v>
      </c>
      <c r="Q27" s="27" t="s">
        <v>838</v>
      </c>
      <c r="R27" s="5" t="s">
        <v>879</v>
      </c>
      <c r="S27" s="5" t="s">
        <v>1185</v>
      </c>
      <c r="T27" s="27">
        <v>91484</v>
      </c>
      <c r="U27" s="27" t="s">
        <v>3398</v>
      </c>
      <c r="V27" s="5" t="s">
        <v>1765</v>
      </c>
      <c r="W27" s="5">
        <v>586</v>
      </c>
      <c r="X27" s="27" t="s">
        <v>834</v>
      </c>
      <c r="Y27" s="5" t="s">
        <v>909</v>
      </c>
      <c r="Z27" s="5" t="s">
        <v>837</v>
      </c>
      <c r="AA27" s="5" t="s">
        <v>834</v>
      </c>
      <c r="AB27" s="5" t="s">
        <v>1194</v>
      </c>
      <c r="AC27" s="5" t="s">
        <v>837</v>
      </c>
      <c r="AD27" s="29" t="s">
        <v>834</v>
      </c>
      <c r="AE27" s="29" t="s">
        <v>1003</v>
      </c>
      <c r="AF27" s="5" t="s">
        <v>837</v>
      </c>
      <c r="AG27" s="58" t="s">
        <v>834</v>
      </c>
      <c r="AH27" s="58" t="s">
        <v>810</v>
      </c>
      <c r="AI27" s="58" t="s">
        <v>837</v>
      </c>
      <c r="AJ27" s="5" t="s">
        <v>834</v>
      </c>
      <c r="AK27" s="5" t="s">
        <v>1424</v>
      </c>
      <c r="AL27" s="5" t="s">
        <v>837</v>
      </c>
      <c r="AM27" s="5" t="s">
        <v>834</v>
      </c>
      <c r="AN27" s="5" t="s">
        <v>3395</v>
      </c>
      <c r="AO27" s="5" t="s">
        <v>837</v>
      </c>
      <c r="AP27" s="5" t="s">
        <v>834</v>
      </c>
      <c r="AQ27" s="5" t="s">
        <v>7501</v>
      </c>
      <c r="AR27" s="5" t="s">
        <v>837</v>
      </c>
      <c r="AS27" s="58" t="s">
        <v>834</v>
      </c>
      <c r="AT27" s="58" t="s">
        <v>812</v>
      </c>
      <c r="AU27" s="58" t="s">
        <v>837</v>
      </c>
      <c r="AV27" s="5" t="s">
        <v>834</v>
      </c>
      <c r="AW27" s="5" t="s">
        <v>3202</v>
      </c>
      <c r="AX27" s="5" t="s">
        <v>837</v>
      </c>
      <c r="AY27" s="5" t="s">
        <v>834</v>
      </c>
      <c r="AZ27" s="5" t="s">
        <v>3764</v>
      </c>
      <c r="BA27" s="5" t="s">
        <v>837</v>
      </c>
      <c r="BB27" s="5" t="s">
        <v>834</v>
      </c>
      <c r="BC27" s="5" t="s">
        <v>3126</v>
      </c>
      <c r="BD27" s="5" t="s">
        <v>837</v>
      </c>
      <c r="BE27" s="5" t="s">
        <v>834</v>
      </c>
      <c r="BF27" s="5" t="s">
        <v>3130</v>
      </c>
      <c r="BG27" s="5" t="s">
        <v>837</v>
      </c>
      <c r="BH27" s="5" t="s">
        <v>834</v>
      </c>
      <c r="BI27" s="5" t="s">
        <v>3608</v>
      </c>
      <c r="BJ27" s="5" t="s">
        <v>837</v>
      </c>
      <c r="BK27" s="5" t="s">
        <v>834</v>
      </c>
      <c r="BL27" s="5" t="s">
        <v>3403</v>
      </c>
      <c r="BM27" s="5" t="s">
        <v>837</v>
      </c>
      <c r="BN27" s="5" t="s">
        <v>834</v>
      </c>
      <c r="BO27" s="5" t="s">
        <v>3539</v>
      </c>
      <c r="BP27" s="5" t="s">
        <v>837</v>
      </c>
      <c r="BQ27" s="5" t="s">
        <v>834</v>
      </c>
      <c r="BR27" s="5" t="s">
        <v>3983</v>
      </c>
      <c r="BS27" s="5" t="s">
        <v>837</v>
      </c>
      <c r="BT27" s="5" t="s">
        <v>834</v>
      </c>
      <c r="BU27" s="5" t="s">
        <v>7505</v>
      </c>
      <c r="BV27" s="5" t="s">
        <v>837</v>
      </c>
      <c r="BW27" s="5" t="s">
        <v>834</v>
      </c>
      <c r="BX27" s="5" t="s">
        <v>1020</v>
      </c>
      <c r="BY27" s="5" t="s">
        <v>837</v>
      </c>
      <c r="BZ27" s="5" t="s">
        <v>834</v>
      </c>
      <c r="CA27" s="5" t="s">
        <v>2873</v>
      </c>
      <c r="CB27" s="5" t="s">
        <v>837</v>
      </c>
      <c r="CC27" s="58" t="s">
        <v>834</v>
      </c>
      <c r="CD27" s="58" t="s">
        <v>814</v>
      </c>
      <c r="CE27" s="58" t="s">
        <v>837</v>
      </c>
      <c r="CF27" s="58" t="s">
        <v>834</v>
      </c>
      <c r="CG27" s="27" t="s">
        <v>817</v>
      </c>
      <c r="CH27" s="58" t="s">
        <v>837</v>
      </c>
      <c r="CI27" s="58" t="s">
        <v>834</v>
      </c>
      <c r="CJ27" s="58" t="s">
        <v>3813</v>
      </c>
      <c r="CK27" s="58" t="s">
        <v>837</v>
      </c>
      <c r="CL27" s="58" t="s">
        <v>834</v>
      </c>
      <c r="CM27" s="58" t="s">
        <v>3196</v>
      </c>
      <c r="CN27" s="58" t="s">
        <v>837</v>
      </c>
      <c r="CO27" s="58" t="s">
        <v>834</v>
      </c>
      <c r="CP27" s="58" t="s">
        <v>3361</v>
      </c>
      <c r="CQ27" s="58" t="s">
        <v>837</v>
      </c>
      <c r="CR27" s="58" t="s">
        <v>834</v>
      </c>
      <c r="CS27" s="58" t="s">
        <v>4541</v>
      </c>
      <c r="CT27" s="58" t="s">
        <v>837</v>
      </c>
      <c r="CU27" s="58" t="s">
        <v>834</v>
      </c>
      <c r="CV27" s="58" t="s">
        <v>4186</v>
      </c>
      <c r="CW27" s="58" t="s">
        <v>837</v>
      </c>
      <c r="CX27" s="58" t="s">
        <v>834</v>
      </c>
      <c r="CY27" s="58" t="s">
        <v>1301</v>
      </c>
      <c r="CZ27" s="58" t="s">
        <v>837</v>
      </c>
      <c r="DA27" s="58" t="s">
        <v>834</v>
      </c>
      <c r="DB27" s="58" t="s">
        <v>1406</v>
      </c>
      <c r="DC27" s="58" t="s">
        <v>837</v>
      </c>
      <c r="DD27" s="58" t="s">
        <v>834</v>
      </c>
      <c r="DE27" s="58" t="s">
        <v>4196</v>
      </c>
      <c r="DF27" s="58" t="s">
        <v>837</v>
      </c>
      <c r="DG27" s="58" t="s">
        <v>834</v>
      </c>
      <c r="DH27" s="58" t="s">
        <v>3370</v>
      </c>
      <c r="DI27" s="58" t="s">
        <v>837</v>
      </c>
      <c r="DJ27" s="58" t="s">
        <v>834</v>
      </c>
      <c r="DK27" s="58" t="s">
        <v>564</v>
      </c>
      <c r="DL27" s="58" t="s">
        <v>837</v>
      </c>
      <c r="DM27" s="58" t="s">
        <v>834</v>
      </c>
      <c r="DN27" s="58" t="s">
        <v>4014</v>
      </c>
      <c r="DO27" s="58" t="s">
        <v>837</v>
      </c>
      <c r="DP27" s="58" t="s">
        <v>834</v>
      </c>
      <c r="DQ27" s="58" t="s">
        <v>5990</v>
      </c>
      <c r="DR27" s="58" t="s">
        <v>837</v>
      </c>
      <c r="DS27" s="58" t="s">
        <v>834</v>
      </c>
      <c r="DT27" s="58" t="s">
        <v>552</v>
      </c>
      <c r="DU27" s="58" t="s">
        <v>837</v>
      </c>
      <c r="DV27" s="58" t="s">
        <v>834</v>
      </c>
      <c r="DW27" s="58" t="s">
        <v>558</v>
      </c>
      <c r="DX27" s="58" t="s">
        <v>837</v>
      </c>
      <c r="DY27" s="5" t="s">
        <v>1048</v>
      </c>
      <c r="DZ27" s="5" t="s">
        <v>1401</v>
      </c>
      <c r="EA27" s="27">
        <v>56546</v>
      </c>
      <c r="EB27" s="27" t="s">
        <v>3223</v>
      </c>
      <c r="EC27" s="5" t="s">
        <v>1401</v>
      </c>
      <c r="ED27" s="27">
        <v>11588</v>
      </c>
      <c r="EE27" s="27" t="s">
        <v>3396</v>
      </c>
      <c r="EF27" s="5" t="s">
        <v>1401</v>
      </c>
      <c r="EG27" s="5">
        <v>3633</v>
      </c>
      <c r="EH27" s="27" t="s">
        <v>3397</v>
      </c>
      <c r="EI27" s="5" t="s">
        <v>1401</v>
      </c>
      <c r="EJ27" s="5">
        <v>626</v>
      </c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</row>
    <row r="28" spans="1:264">
      <c r="A28" s="4">
        <v>27</v>
      </c>
      <c r="B28" s="24" t="s">
        <v>1107</v>
      </c>
      <c r="C28" s="56">
        <v>39496</v>
      </c>
      <c r="D28" s="4" t="s">
        <v>1049</v>
      </c>
      <c r="E28" s="33">
        <v>266658</v>
      </c>
      <c r="F28" s="53">
        <v>123547</v>
      </c>
      <c r="G28" s="14">
        <f t="shared" si="0"/>
        <v>0.46331630778000282</v>
      </c>
      <c r="H28" s="14">
        <f t="shared" si="1"/>
        <v>7.2749641836709913E-2</v>
      </c>
      <c r="I28" s="29" t="str">
        <f t="shared" si="2"/>
        <v>PML</v>
      </c>
      <c r="J28" s="29">
        <f t="shared" si="5"/>
        <v>0.49619173270091543</v>
      </c>
      <c r="K28" s="29" t="str">
        <f t="shared" si="3"/>
        <v>MMA</v>
      </c>
      <c r="L28" s="29">
        <f t="shared" si="6"/>
        <v>0.42344209086420553</v>
      </c>
      <c r="M28" s="29" t="str">
        <f t="shared" si="4"/>
        <v>IND</v>
      </c>
      <c r="N28" s="29">
        <f t="shared" si="7"/>
        <v>4.8151715541453859E-2</v>
      </c>
      <c r="O28" s="27" t="s">
        <v>3400</v>
      </c>
      <c r="P28" s="5" t="s">
        <v>1002</v>
      </c>
      <c r="Q28" s="5">
        <v>1597</v>
      </c>
      <c r="R28" s="5" t="s">
        <v>881</v>
      </c>
      <c r="S28" s="5" t="s">
        <v>1185</v>
      </c>
      <c r="T28" s="27">
        <v>52315</v>
      </c>
      <c r="U28" s="5" t="s">
        <v>695</v>
      </c>
      <c r="V28" s="5" t="s">
        <v>811</v>
      </c>
      <c r="W28" s="5" t="s">
        <v>838</v>
      </c>
      <c r="X28" s="5" t="s">
        <v>880</v>
      </c>
      <c r="Y28" s="5" t="s">
        <v>909</v>
      </c>
      <c r="Z28" s="27">
        <v>61303</v>
      </c>
      <c r="AA28" s="5" t="s">
        <v>834</v>
      </c>
      <c r="AB28" s="5" t="s">
        <v>1194</v>
      </c>
      <c r="AC28" s="5" t="s">
        <v>837</v>
      </c>
      <c r="AD28" s="29" t="s">
        <v>834</v>
      </c>
      <c r="AE28" s="29" t="s">
        <v>1003</v>
      </c>
      <c r="AF28" s="5" t="s">
        <v>837</v>
      </c>
      <c r="AG28" s="58" t="s">
        <v>834</v>
      </c>
      <c r="AH28" s="58" t="s">
        <v>810</v>
      </c>
      <c r="AI28" s="58" t="s">
        <v>837</v>
      </c>
      <c r="AJ28" s="5" t="s">
        <v>834</v>
      </c>
      <c r="AK28" s="5" t="s">
        <v>1424</v>
      </c>
      <c r="AL28" s="5" t="s">
        <v>837</v>
      </c>
      <c r="AM28" s="5" t="s">
        <v>834</v>
      </c>
      <c r="AN28" s="5" t="s">
        <v>3395</v>
      </c>
      <c r="AO28" s="5" t="s">
        <v>837</v>
      </c>
      <c r="AP28" s="5" t="s">
        <v>834</v>
      </c>
      <c r="AQ28" s="5" t="s">
        <v>7501</v>
      </c>
      <c r="AR28" s="5" t="s">
        <v>837</v>
      </c>
      <c r="AS28" s="58" t="s">
        <v>834</v>
      </c>
      <c r="AT28" s="58" t="s">
        <v>812</v>
      </c>
      <c r="AU28" s="58" t="s">
        <v>837</v>
      </c>
      <c r="AV28" s="5" t="s">
        <v>834</v>
      </c>
      <c r="AW28" s="5" t="s">
        <v>3202</v>
      </c>
      <c r="AX28" s="5" t="s">
        <v>837</v>
      </c>
      <c r="AY28" s="5" t="s">
        <v>834</v>
      </c>
      <c r="AZ28" s="5" t="s">
        <v>3764</v>
      </c>
      <c r="BA28" s="5" t="s">
        <v>837</v>
      </c>
      <c r="BB28" s="5" t="s">
        <v>834</v>
      </c>
      <c r="BC28" s="5" t="s">
        <v>3126</v>
      </c>
      <c r="BD28" s="5" t="s">
        <v>837</v>
      </c>
      <c r="BE28" s="5" t="s">
        <v>834</v>
      </c>
      <c r="BF28" s="5" t="s">
        <v>3130</v>
      </c>
      <c r="BG28" s="5" t="s">
        <v>837</v>
      </c>
      <c r="BH28" s="5" t="s">
        <v>834</v>
      </c>
      <c r="BI28" s="5" t="s">
        <v>3608</v>
      </c>
      <c r="BJ28" s="5" t="s">
        <v>837</v>
      </c>
      <c r="BK28" s="5" t="s">
        <v>834</v>
      </c>
      <c r="BL28" s="5" t="s">
        <v>3403</v>
      </c>
      <c r="BM28" s="5" t="s">
        <v>837</v>
      </c>
      <c r="BN28" s="5" t="s">
        <v>834</v>
      </c>
      <c r="BO28" s="5" t="s">
        <v>3539</v>
      </c>
      <c r="BP28" s="5" t="s">
        <v>837</v>
      </c>
      <c r="BQ28" s="5" t="s">
        <v>834</v>
      </c>
      <c r="BR28" s="5" t="s">
        <v>3983</v>
      </c>
      <c r="BS28" s="5" t="s">
        <v>837</v>
      </c>
      <c r="BT28" s="5" t="s">
        <v>834</v>
      </c>
      <c r="BU28" s="5" t="s">
        <v>7505</v>
      </c>
      <c r="BV28" s="5" t="s">
        <v>837</v>
      </c>
      <c r="BW28" s="5" t="s">
        <v>834</v>
      </c>
      <c r="BX28" s="5" t="s">
        <v>1020</v>
      </c>
      <c r="BY28" s="5" t="s">
        <v>837</v>
      </c>
      <c r="BZ28" s="5" t="s">
        <v>834</v>
      </c>
      <c r="CA28" s="5" t="s">
        <v>2873</v>
      </c>
      <c r="CB28" s="5" t="s">
        <v>837</v>
      </c>
      <c r="CC28" s="58" t="s">
        <v>834</v>
      </c>
      <c r="CD28" s="58" t="s">
        <v>814</v>
      </c>
      <c r="CE28" s="58" t="s">
        <v>837</v>
      </c>
      <c r="CF28" s="58" t="s">
        <v>834</v>
      </c>
      <c r="CG28" s="27" t="s">
        <v>817</v>
      </c>
      <c r="CH28" s="58" t="s">
        <v>837</v>
      </c>
      <c r="CI28" s="58" t="s">
        <v>834</v>
      </c>
      <c r="CJ28" s="58" t="s">
        <v>3813</v>
      </c>
      <c r="CK28" s="58" t="s">
        <v>837</v>
      </c>
      <c r="CL28" s="58" t="s">
        <v>834</v>
      </c>
      <c r="CM28" s="58" t="s">
        <v>3196</v>
      </c>
      <c r="CN28" s="58" t="s">
        <v>837</v>
      </c>
      <c r="CO28" s="58" t="s">
        <v>834</v>
      </c>
      <c r="CP28" s="58" t="s">
        <v>3361</v>
      </c>
      <c r="CQ28" s="58" t="s">
        <v>837</v>
      </c>
      <c r="CR28" s="58" t="s">
        <v>834</v>
      </c>
      <c r="CS28" s="58" t="s">
        <v>4541</v>
      </c>
      <c r="CT28" s="58" t="s">
        <v>837</v>
      </c>
      <c r="CU28" s="58" t="s">
        <v>834</v>
      </c>
      <c r="CV28" s="58" t="s">
        <v>4186</v>
      </c>
      <c r="CW28" s="58" t="s">
        <v>837</v>
      </c>
      <c r="CX28" s="58" t="s">
        <v>834</v>
      </c>
      <c r="CY28" s="58" t="s">
        <v>1301</v>
      </c>
      <c r="CZ28" s="58" t="s">
        <v>837</v>
      </c>
      <c r="DA28" s="58" t="s">
        <v>834</v>
      </c>
      <c r="DB28" s="58" t="s">
        <v>1406</v>
      </c>
      <c r="DC28" s="58" t="s">
        <v>837</v>
      </c>
      <c r="DD28" s="58" t="s">
        <v>834</v>
      </c>
      <c r="DE28" s="58" t="s">
        <v>4196</v>
      </c>
      <c r="DF28" s="58" t="s">
        <v>837</v>
      </c>
      <c r="DG28" s="58" t="s">
        <v>834</v>
      </c>
      <c r="DH28" s="58" t="s">
        <v>3370</v>
      </c>
      <c r="DI28" s="58" t="s">
        <v>837</v>
      </c>
      <c r="DJ28" s="58" t="s">
        <v>834</v>
      </c>
      <c r="DK28" s="58" t="s">
        <v>564</v>
      </c>
      <c r="DL28" s="58" t="s">
        <v>837</v>
      </c>
      <c r="DM28" s="58" t="s">
        <v>834</v>
      </c>
      <c r="DN28" s="58" t="s">
        <v>4014</v>
      </c>
      <c r="DO28" s="58" t="s">
        <v>837</v>
      </c>
      <c r="DP28" s="58" t="s">
        <v>834</v>
      </c>
      <c r="DQ28" s="58" t="s">
        <v>5990</v>
      </c>
      <c r="DR28" s="58" t="s">
        <v>837</v>
      </c>
      <c r="DS28" s="58" t="s">
        <v>834</v>
      </c>
      <c r="DT28" s="58" t="s">
        <v>552</v>
      </c>
      <c r="DU28" s="58" t="s">
        <v>837</v>
      </c>
      <c r="DV28" s="58" t="s">
        <v>834</v>
      </c>
      <c r="DW28" s="58" t="s">
        <v>558</v>
      </c>
      <c r="DX28" s="58" t="s">
        <v>837</v>
      </c>
      <c r="DY28" s="27" t="s">
        <v>3399</v>
      </c>
      <c r="DZ28" s="5" t="s">
        <v>1401</v>
      </c>
      <c r="EA28" s="27">
        <v>5949</v>
      </c>
      <c r="EB28" s="27" t="s">
        <v>3401</v>
      </c>
      <c r="EC28" s="5" t="s">
        <v>1401</v>
      </c>
      <c r="ED28" s="5">
        <v>989</v>
      </c>
      <c r="EE28" s="27" t="s">
        <v>3402</v>
      </c>
      <c r="EF28" s="5" t="s">
        <v>1401</v>
      </c>
      <c r="EG28" s="5">
        <v>697</v>
      </c>
      <c r="EH28" s="27" t="s">
        <v>3227</v>
      </c>
      <c r="EI28" s="5" t="s">
        <v>1401</v>
      </c>
      <c r="EJ28" s="5">
        <v>164</v>
      </c>
      <c r="EK28" s="27" t="s">
        <v>3228</v>
      </c>
      <c r="EL28" s="5" t="s">
        <v>1401</v>
      </c>
      <c r="EM28" s="5">
        <v>122</v>
      </c>
      <c r="EN28" s="27" t="s">
        <v>3229</v>
      </c>
      <c r="EO28" s="5" t="s">
        <v>1401</v>
      </c>
      <c r="EP28" s="5">
        <v>108</v>
      </c>
      <c r="EQ28" s="27" t="s">
        <v>2714</v>
      </c>
      <c r="ER28" s="5" t="s">
        <v>1401</v>
      </c>
      <c r="ES28" s="5">
        <v>100</v>
      </c>
      <c r="ET28" s="27" t="s">
        <v>3936</v>
      </c>
      <c r="EU28" s="5" t="s">
        <v>1401</v>
      </c>
      <c r="EV28" s="5">
        <v>75</v>
      </c>
      <c r="EW28" s="27" t="s">
        <v>3937</v>
      </c>
      <c r="EX28" s="5" t="s">
        <v>1401</v>
      </c>
      <c r="EY28" s="5">
        <v>69</v>
      </c>
      <c r="EZ28" s="27" t="s">
        <v>3938</v>
      </c>
      <c r="FA28" s="5" t="s">
        <v>1401</v>
      </c>
      <c r="FB28" s="5">
        <v>59</v>
      </c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</row>
    <row r="29" spans="1:264">
      <c r="A29" s="4">
        <v>28</v>
      </c>
      <c r="B29" s="24" t="s">
        <v>1107</v>
      </c>
      <c r="C29" s="56">
        <v>39496</v>
      </c>
      <c r="D29" s="4" t="s">
        <v>493</v>
      </c>
      <c r="E29" s="53">
        <v>290460</v>
      </c>
      <c r="F29" s="53">
        <v>74792</v>
      </c>
      <c r="G29" s="14">
        <f t="shared" si="0"/>
        <v>0.25749500791847413</v>
      </c>
      <c r="H29" s="14">
        <f t="shared" si="1"/>
        <v>4.4724034656112951E-2</v>
      </c>
      <c r="I29" s="29" t="str">
        <f t="shared" si="2"/>
        <v>ANP</v>
      </c>
      <c r="J29" s="29">
        <f t="shared" si="5"/>
        <v>0.29148839448069314</v>
      </c>
      <c r="K29" s="29" t="str">
        <f t="shared" si="3"/>
        <v>PPPP</v>
      </c>
      <c r="L29" s="29">
        <f t="shared" si="6"/>
        <v>0.24676435982458017</v>
      </c>
      <c r="M29" s="29" t="str">
        <f t="shared" si="4"/>
        <v>PPP (Sherpao)</v>
      </c>
      <c r="N29" s="29">
        <f t="shared" si="7"/>
        <v>0.23051930687774094</v>
      </c>
      <c r="O29" s="27" t="s">
        <v>494</v>
      </c>
      <c r="P29" s="27" t="s">
        <v>806</v>
      </c>
      <c r="Q29" s="27">
        <v>21801</v>
      </c>
      <c r="R29" s="5" t="s">
        <v>834</v>
      </c>
      <c r="S29" s="5" t="s">
        <v>1185</v>
      </c>
      <c r="T29" s="5" t="s">
        <v>837</v>
      </c>
      <c r="U29" s="5" t="s">
        <v>695</v>
      </c>
      <c r="V29" s="5" t="s">
        <v>811</v>
      </c>
      <c r="W29" s="5" t="s">
        <v>838</v>
      </c>
      <c r="X29" s="27" t="s">
        <v>495</v>
      </c>
      <c r="Y29" s="5" t="s">
        <v>909</v>
      </c>
      <c r="Z29" s="5">
        <v>1904</v>
      </c>
      <c r="AA29" s="5" t="s">
        <v>496</v>
      </c>
      <c r="AB29" s="5" t="s">
        <v>1194</v>
      </c>
      <c r="AC29" s="5">
        <v>1994</v>
      </c>
      <c r="AD29" s="29" t="s">
        <v>497</v>
      </c>
      <c r="AE29" s="29" t="s">
        <v>1003</v>
      </c>
      <c r="AF29" s="5">
        <v>18456</v>
      </c>
      <c r="AG29" s="58" t="s">
        <v>498</v>
      </c>
      <c r="AH29" s="58" t="s">
        <v>810</v>
      </c>
      <c r="AI29" s="58">
        <v>17241</v>
      </c>
      <c r="AJ29" s="5" t="s">
        <v>834</v>
      </c>
      <c r="AK29" s="5" t="s">
        <v>1424</v>
      </c>
      <c r="AL29" s="5" t="s">
        <v>837</v>
      </c>
      <c r="AM29" s="5" t="s">
        <v>834</v>
      </c>
      <c r="AN29" s="5" t="s">
        <v>3395</v>
      </c>
      <c r="AO29" s="5" t="s">
        <v>837</v>
      </c>
      <c r="AP29" s="5" t="s">
        <v>834</v>
      </c>
      <c r="AQ29" s="5" t="s">
        <v>7501</v>
      </c>
      <c r="AR29" s="5" t="s">
        <v>837</v>
      </c>
      <c r="AS29" s="58" t="s">
        <v>834</v>
      </c>
      <c r="AT29" s="58" t="s">
        <v>812</v>
      </c>
      <c r="AU29" s="58" t="s">
        <v>837</v>
      </c>
      <c r="AV29" s="5" t="s">
        <v>834</v>
      </c>
      <c r="AW29" s="5" t="s">
        <v>3202</v>
      </c>
      <c r="AX29" s="5" t="s">
        <v>837</v>
      </c>
      <c r="AY29" s="5" t="s">
        <v>834</v>
      </c>
      <c r="AZ29" s="5" t="s">
        <v>3764</v>
      </c>
      <c r="BA29" s="5" t="s">
        <v>837</v>
      </c>
      <c r="BB29" s="5" t="s">
        <v>834</v>
      </c>
      <c r="BC29" s="5" t="s">
        <v>3126</v>
      </c>
      <c r="BD29" s="5" t="s">
        <v>837</v>
      </c>
      <c r="BE29" s="5" t="s">
        <v>834</v>
      </c>
      <c r="BF29" s="5" t="s">
        <v>3130</v>
      </c>
      <c r="BG29" s="5" t="s">
        <v>837</v>
      </c>
      <c r="BH29" s="5" t="s">
        <v>834</v>
      </c>
      <c r="BI29" s="5" t="s">
        <v>3608</v>
      </c>
      <c r="BJ29" s="5" t="s">
        <v>837</v>
      </c>
      <c r="BK29" s="5" t="s">
        <v>834</v>
      </c>
      <c r="BL29" s="5" t="s">
        <v>3403</v>
      </c>
      <c r="BM29" s="5" t="s">
        <v>837</v>
      </c>
      <c r="BN29" s="5" t="s">
        <v>834</v>
      </c>
      <c r="BO29" s="5" t="s">
        <v>3539</v>
      </c>
      <c r="BP29" s="5" t="s">
        <v>837</v>
      </c>
      <c r="BQ29" s="5" t="s">
        <v>834</v>
      </c>
      <c r="BR29" s="5" t="s">
        <v>3983</v>
      </c>
      <c r="BS29" s="5" t="s">
        <v>837</v>
      </c>
      <c r="BT29" s="5" t="s">
        <v>834</v>
      </c>
      <c r="BU29" s="5" t="s">
        <v>7505</v>
      </c>
      <c r="BV29" s="5" t="s">
        <v>837</v>
      </c>
      <c r="BW29" s="5" t="s">
        <v>834</v>
      </c>
      <c r="BX29" s="5" t="s">
        <v>1020</v>
      </c>
      <c r="BY29" s="5" t="s">
        <v>837</v>
      </c>
      <c r="BZ29" s="5" t="s">
        <v>834</v>
      </c>
      <c r="CA29" s="5" t="s">
        <v>2873</v>
      </c>
      <c r="CB29" s="5" t="s">
        <v>837</v>
      </c>
      <c r="CC29" s="58" t="s">
        <v>834</v>
      </c>
      <c r="CD29" s="58" t="s">
        <v>814</v>
      </c>
      <c r="CE29" s="58" t="s">
        <v>837</v>
      </c>
      <c r="CF29" s="58" t="s">
        <v>834</v>
      </c>
      <c r="CG29" s="27" t="s">
        <v>817</v>
      </c>
      <c r="CH29" s="58" t="s">
        <v>837</v>
      </c>
      <c r="CI29" s="58" t="s">
        <v>834</v>
      </c>
      <c r="CJ29" s="58" t="s">
        <v>3813</v>
      </c>
      <c r="CK29" s="58" t="s">
        <v>837</v>
      </c>
      <c r="CL29" s="58" t="s">
        <v>834</v>
      </c>
      <c r="CM29" s="58" t="s">
        <v>3196</v>
      </c>
      <c r="CN29" s="58" t="s">
        <v>837</v>
      </c>
      <c r="CO29" s="58" t="s">
        <v>834</v>
      </c>
      <c r="CP29" s="58" t="s">
        <v>3361</v>
      </c>
      <c r="CQ29" s="58" t="s">
        <v>837</v>
      </c>
      <c r="CR29" s="58" t="s">
        <v>834</v>
      </c>
      <c r="CS29" s="58" t="s">
        <v>4541</v>
      </c>
      <c r="CT29" s="58" t="s">
        <v>837</v>
      </c>
      <c r="CU29" s="58" t="s">
        <v>834</v>
      </c>
      <c r="CV29" s="58" t="s">
        <v>4186</v>
      </c>
      <c r="CW29" s="58" t="s">
        <v>837</v>
      </c>
      <c r="CX29" s="58" t="s">
        <v>834</v>
      </c>
      <c r="CY29" s="58" t="s">
        <v>1301</v>
      </c>
      <c r="CZ29" s="58" t="s">
        <v>837</v>
      </c>
      <c r="DA29" s="58" t="s">
        <v>834</v>
      </c>
      <c r="DB29" s="58" t="s">
        <v>1406</v>
      </c>
      <c r="DC29" s="58" t="s">
        <v>837</v>
      </c>
      <c r="DD29" s="58" t="s">
        <v>834</v>
      </c>
      <c r="DE29" s="58" t="s">
        <v>4196</v>
      </c>
      <c r="DF29" s="58" t="s">
        <v>837</v>
      </c>
      <c r="DG29" s="58" t="s">
        <v>834</v>
      </c>
      <c r="DH29" s="58" t="s">
        <v>3370</v>
      </c>
      <c r="DI29" s="58" t="s">
        <v>837</v>
      </c>
      <c r="DJ29" s="58" t="s">
        <v>834</v>
      </c>
      <c r="DK29" s="58" t="s">
        <v>564</v>
      </c>
      <c r="DL29" s="58" t="s">
        <v>837</v>
      </c>
      <c r="DM29" s="58" t="s">
        <v>834</v>
      </c>
      <c r="DN29" s="58" t="s">
        <v>4014</v>
      </c>
      <c r="DO29" s="58" t="s">
        <v>837</v>
      </c>
      <c r="DP29" s="24" t="s">
        <v>3237</v>
      </c>
      <c r="DQ29" s="24" t="s">
        <v>5990</v>
      </c>
      <c r="DR29" s="5">
        <v>13396</v>
      </c>
      <c r="DS29" s="58" t="s">
        <v>834</v>
      </c>
      <c r="DT29" s="58" t="s">
        <v>552</v>
      </c>
      <c r="DU29" s="58" t="s">
        <v>837</v>
      </c>
      <c r="DV29" s="58" t="s">
        <v>834</v>
      </c>
      <c r="DW29" s="58" t="s">
        <v>558</v>
      </c>
      <c r="DX29" s="58" t="s">
        <v>837</v>
      </c>
      <c r="DY29" s="52"/>
      <c r="DZ29" s="52"/>
      <c r="EA29" s="52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</row>
    <row r="30" spans="1:264">
      <c r="A30" s="4">
        <v>29</v>
      </c>
      <c r="B30" s="24" t="s">
        <v>1107</v>
      </c>
      <c r="C30" s="56">
        <v>39496</v>
      </c>
      <c r="D30" s="4" t="s">
        <v>882</v>
      </c>
      <c r="E30" s="33">
        <v>412055</v>
      </c>
      <c r="F30" s="53">
        <v>72795</v>
      </c>
      <c r="G30" s="14">
        <f t="shared" si="0"/>
        <v>0.17666330950965284</v>
      </c>
      <c r="H30" s="14">
        <f t="shared" si="1"/>
        <v>3.5812899237584996E-2</v>
      </c>
      <c r="I30" s="29" t="str">
        <f t="shared" si="2"/>
        <v>ANP</v>
      </c>
      <c r="J30" s="29">
        <f t="shared" si="5"/>
        <v>0.27282093550381209</v>
      </c>
      <c r="K30" s="29" t="str">
        <f t="shared" si="3"/>
        <v>IND</v>
      </c>
      <c r="L30" s="29">
        <f t="shared" si="6"/>
        <v>0.23700803626622707</v>
      </c>
      <c r="M30" s="29" t="str">
        <f t="shared" si="4"/>
        <v>PPPP</v>
      </c>
      <c r="N30" s="29">
        <f t="shared" si="7"/>
        <v>0.17547908510199878</v>
      </c>
      <c r="O30" s="5" t="s">
        <v>899</v>
      </c>
      <c r="P30" s="5" t="s">
        <v>1002</v>
      </c>
      <c r="Q30" s="27">
        <v>19860</v>
      </c>
      <c r="R30" s="27" t="s">
        <v>3232</v>
      </c>
      <c r="S30" s="5" t="s">
        <v>1185</v>
      </c>
      <c r="T30" s="5">
        <v>8592</v>
      </c>
      <c r="U30" s="27" t="s">
        <v>3234</v>
      </c>
      <c r="V30" s="5" t="s">
        <v>1765</v>
      </c>
      <c r="W30" s="5">
        <v>345</v>
      </c>
      <c r="X30" s="27" t="s">
        <v>834</v>
      </c>
      <c r="Y30" s="5" t="s">
        <v>909</v>
      </c>
      <c r="Z30" s="5" t="s">
        <v>837</v>
      </c>
      <c r="AA30" s="27" t="s">
        <v>3233</v>
      </c>
      <c r="AB30" s="5" t="s">
        <v>1194</v>
      </c>
      <c r="AC30" s="5">
        <v>4575</v>
      </c>
      <c r="AD30" s="27" t="s">
        <v>3230</v>
      </c>
      <c r="AE30" s="5" t="s">
        <v>1003</v>
      </c>
      <c r="AF30" s="5">
        <v>12774</v>
      </c>
      <c r="AG30" s="27" t="s">
        <v>3231</v>
      </c>
      <c r="AH30" s="5" t="s">
        <v>3118</v>
      </c>
      <c r="AI30" s="5">
        <v>9184</v>
      </c>
      <c r="AJ30" s="5" t="s">
        <v>834</v>
      </c>
      <c r="AK30" s="5" t="s">
        <v>1424</v>
      </c>
      <c r="AL30" s="5" t="s">
        <v>837</v>
      </c>
      <c r="AM30" s="5" t="s">
        <v>834</v>
      </c>
      <c r="AN30" s="5" t="s">
        <v>3395</v>
      </c>
      <c r="AO30" s="5" t="s">
        <v>837</v>
      </c>
      <c r="AP30" s="5" t="s">
        <v>834</v>
      </c>
      <c r="AQ30" s="5" t="s">
        <v>7501</v>
      </c>
      <c r="AR30" s="5" t="s">
        <v>837</v>
      </c>
      <c r="AS30" s="58" t="s">
        <v>834</v>
      </c>
      <c r="AT30" s="58" t="s">
        <v>812</v>
      </c>
      <c r="AU30" s="58" t="s">
        <v>837</v>
      </c>
      <c r="AV30" s="5" t="s">
        <v>834</v>
      </c>
      <c r="AW30" s="5" t="s">
        <v>3202</v>
      </c>
      <c r="AX30" s="5" t="s">
        <v>837</v>
      </c>
      <c r="AY30" s="5" t="s">
        <v>834</v>
      </c>
      <c r="AZ30" s="5" t="s">
        <v>3764</v>
      </c>
      <c r="BA30" s="5" t="s">
        <v>837</v>
      </c>
      <c r="BB30" s="5" t="s">
        <v>834</v>
      </c>
      <c r="BC30" s="5" t="s">
        <v>3126</v>
      </c>
      <c r="BD30" s="5" t="s">
        <v>837</v>
      </c>
      <c r="BE30" s="5" t="s">
        <v>834</v>
      </c>
      <c r="BF30" s="5" t="s">
        <v>3130</v>
      </c>
      <c r="BG30" s="5" t="s">
        <v>837</v>
      </c>
      <c r="BH30" s="5" t="s">
        <v>834</v>
      </c>
      <c r="BI30" s="5" t="s">
        <v>3608</v>
      </c>
      <c r="BJ30" s="5" t="s">
        <v>837</v>
      </c>
      <c r="BK30" s="5" t="s">
        <v>834</v>
      </c>
      <c r="BL30" s="5" t="s">
        <v>3403</v>
      </c>
      <c r="BM30" s="5" t="s">
        <v>837</v>
      </c>
      <c r="BN30" s="5" t="s">
        <v>834</v>
      </c>
      <c r="BO30" s="5" t="s">
        <v>3539</v>
      </c>
      <c r="BP30" s="5" t="s">
        <v>837</v>
      </c>
      <c r="BQ30" s="5" t="s">
        <v>834</v>
      </c>
      <c r="BR30" s="5" t="s">
        <v>3983</v>
      </c>
      <c r="BS30" s="5" t="s">
        <v>837</v>
      </c>
      <c r="BT30" s="5" t="s">
        <v>834</v>
      </c>
      <c r="BU30" s="5" t="s">
        <v>7505</v>
      </c>
      <c r="BV30" s="5" t="s">
        <v>837</v>
      </c>
      <c r="BW30" s="5" t="s">
        <v>834</v>
      </c>
      <c r="BX30" s="5" t="s">
        <v>1020</v>
      </c>
      <c r="BY30" s="5" t="s">
        <v>837</v>
      </c>
      <c r="BZ30" s="5" t="s">
        <v>834</v>
      </c>
      <c r="CA30" s="5" t="s">
        <v>2873</v>
      </c>
      <c r="CB30" s="5" t="s">
        <v>837</v>
      </c>
      <c r="CC30" s="58" t="s">
        <v>834</v>
      </c>
      <c r="CD30" s="58" t="s">
        <v>814</v>
      </c>
      <c r="CE30" s="58" t="s">
        <v>837</v>
      </c>
      <c r="CF30" s="58" t="s">
        <v>834</v>
      </c>
      <c r="CG30" s="27" t="s">
        <v>817</v>
      </c>
      <c r="CH30" s="58" t="s">
        <v>837</v>
      </c>
      <c r="CI30" s="58" t="s">
        <v>834</v>
      </c>
      <c r="CJ30" s="58" t="s">
        <v>3813</v>
      </c>
      <c r="CK30" s="58" t="s">
        <v>837</v>
      </c>
      <c r="CL30" s="58" t="s">
        <v>834</v>
      </c>
      <c r="CM30" s="58" t="s">
        <v>3196</v>
      </c>
      <c r="CN30" s="58" t="s">
        <v>837</v>
      </c>
      <c r="CO30" s="58" t="s">
        <v>834</v>
      </c>
      <c r="CP30" s="58" t="s">
        <v>3361</v>
      </c>
      <c r="CQ30" s="58" t="s">
        <v>837</v>
      </c>
      <c r="CR30" s="58" t="s">
        <v>834</v>
      </c>
      <c r="CS30" s="58" t="s">
        <v>4541</v>
      </c>
      <c r="CT30" s="58" t="s">
        <v>837</v>
      </c>
      <c r="CU30" s="58" t="s">
        <v>834</v>
      </c>
      <c r="CV30" s="58" t="s">
        <v>4186</v>
      </c>
      <c r="CW30" s="58" t="s">
        <v>837</v>
      </c>
      <c r="CX30" s="58" t="s">
        <v>834</v>
      </c>
      <c r="CY30" s="58" t="s">
        <v>1301</v>
      </c>
      <c r="CZ30" s="58" t="s">
        <v>837</v>
      </c>
      <c r="DA30" s="58" t="s">
        <v>834</v>
      </c>
      <c r="DB30" s="58" t="s">
        <v>1406</v>
      </c>
      <c r="DC30" s="58" t="s">
        <v>837</v>
      </c>
      <c r="DD30" s="58" t="s">
        <v>834</v>
      </c>
      <c r="DE30" s="58" t="s">
        <v>4196</v>
      </c>
      <c r="DF30" s="58" t="s">
        <v>837</v>
      </c>
      <c r="DG30" s="58" t="s">
        <v>834</v>
      </c>
      <c r="DH30" s="58" t="s">
        <v>3370</v>
      </c>
      <c r="DI30" s="58" t="s">
        <v>837</v>
      </c>
      <c r="DJ30" s="58" t="s">
        <v>834</v>
      </c>
      <c r="DK30" s="58" t="s">
        <v>564</v>
      </c>
      <c r="DL30" s="58" t="s">
        <v>837</v>
      </c>
      <c r="DM30" s="58" t="s">
        <v>834</v>
      </c>
      <c r="DN30" s="58" t="s">
        <v>4014</v>
      </c>
      <c r="DO30" s="58" t="s">
        <v>837</v>
      </c>
      <c r="DP30" s="58" t="s">
        <v>834</v>
      </c>
      <c r="DQ30" s="58" t="s">
        <v>5990</v>
      </c>
      <c r="DR30" s="58" t="s">
        <v>837</v>
      </c>
      <c r="DS30" s="58" t="s">
        <v>834</v>
      </c>
      <c r="DT30" s="58" t="s">
        <v>552</v>
      </c>
      <c r="DU30" s="58" t="s">
        <v>837</v>
      </c>
      <c r="DV30" s="58" t="s">
        <v>834</v>
      </c>
      <c r="DW30" s="58" t="s">
        <v>558</v>
      </c>
      <c r="DX30" s="58" t="s">
        <v>837</v>
      </c>
      <c r="DY30" s="5" t="s">
        <v>900</v>
      </c>
      <c r="DZ30" s="5" t="s">
        <v>1401</v>
      </c>
      <c r="EA30" s="27">
        <v>17253</v>
      </c>
      <c r="EB30" s="27" t="s">
        <v>3235</v>
      </c>
      <c r="EC30" s="5" t="s">
        <v>1401</v>
      </c>
      <c r="ED30" s="5">
        <v>212</v>
      </c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</row>
    <row r="31" spans="1:264">
      <c r="A31" s="4">
        <v>30</v>
      </c>
      <c r="B31" s="24" t="s">
        <v>1107</v>
      </c>
      <c r="C31" s="56">
        <v>39496</v>
      </c>
      <c r="D31" s="4" t="s">
        <v>901</v>
      </c>
      <c r="E31" s="33">
        <v>404540</v>
      </c>
      <c r="F31" s="53">
        <v>69314</v>
      </c>
      <c r="G31" s="14">
        <f t="shared" si="0"/>
        <v>0.17134028773421664</v>
      </c>
      <c r="H31" s="14">
        <f t="shared" si="1"/>
        <v>0.11146377355224053</v>
      </c>
      <c r="I31" s="29" t="str">
        <f t="shared" si="2"/>
        <v>PPPP</v>
      </c>
      <c r="J31" s="29">
        <f t="shared" si="5"/>
        <v>0.34715930403670253</v>
      </c>
      <c r="K31" s="29" t="str">
        <f t="shared" si="3"/>
        <v>PML</v>
      </c>
      <c r="L31" s="29">
        <f t="shared" si="6"/>
        <v>0.23569553048446201</v>
      </c>
      <c r="M31" s="29" t="str">
        <f t="shared" si="4"/>
        <v>IND</v>
      </c>
      <c r="N31" s="29">
        <f t="shared" si="7"/>
        <v>0.11388752632945726</v>
      </c>
      <c r="O31" s="27" t="s">
        <v>2920</v>
      </c>
      <c r="P31" s="5" t="s">
        <v>1002</v>
      </c>
      <c r="Q31" s="5">
        <v>3804</v>
      </c>
      <c r="R31" s="5" t="s">
        <v>834</v>
      </c>
      <c r="S31" s="5" t="s">
        <v>1185</v>
      </c>
      <c r="T31" s="5" t="s">
        <v>837</v>
      </c>
      <c r="U31" s="27" t="s">
        <v>834</v>
      </c>
      <c r="V31" s="5" t="s">
        <v>1765</v>
      </c>
      <c r="W31" s="5" t="s">
        <v>837</v>
      </c>
      <c r="X31" s="5" t="s">
        <v>903</v>
      </c>
      <c r="Y31" s="5" t="s">
        <v>909</v>
      </c>
      <c r="Z31" s="27">
        <v>16337</v>
      </c>
      <c r="AA31" s="27" t="s">
        <v>3238</v>
      </c>
      <c r="AB31" s="5" t="s">
        <v>1194</v>
      </c>
      <c r="AC31" s="5">
        <v>3014</v>
      </c>
      <c r="AD31" s="5" t="s">
        <v>902</v>
      </c>
      <c r="AE31" s="5" t="s">
        <v>1003</v>
      </c>
      <c r="AF31" s="27">
        <v>24063</v>
      </c>
      <c r="AG31" s="58" t="s">
        <v>834</v>
      </c>
      <c r="AH31" s="58" t="s">
        <v>810</v>
      </c>
      <c r="AI31" s="58" t="s">
        <v>837</v>
      </c>
      <c r="AJ31" s="5" t="s">
        <v>834</v>
      </c>
      <c r="AK31" s="5" t="s">
        <v>1424</v>
      </c>
      <c r="AL31" s="5" t="s">
        <v>837</v>
      </c>
      <c r="AM31" s="5" t="s">
        <v>834</v>
      </c>
      <c r="AN31" s="5" t="s">
        <v>3395</v>
      </c>
      <c r="AO31" s="5" t="s">
        <v>837</v>
      </c>
      <c r="AP31" s="5" t="s">
        <v>834</v>
      </c>
      <c r="AQ31" s="5" t="s">
        <v>7501</v>
      </c>
      <c r="AR31" s="5" t="s">
        <v>837</v>
      </c>
      <c r="AS31" s="58" t="s">
        <v>834</v>
      </c>
      <c r="AT31" s="58" t="s">
        <v>812</v>
      </c>
      <c r="AU31" s="58" t="s">
        <v>837</v>
      </c>
      <c r="AV31" s="5" t="s">
        <v>834</v>
      </c>
      <c r="AW31" s="5" t="s">
        <v>3202</v>
      </c>
      <c r="AX31" s="5" t="s">
        <v>837</v>
      </c>
      <c r="AY31" s="5" t="s">
        <v>834</v>
      </c>
      <c r="AZ31" s="5" t="s">
        <v>3764</v>
      </c>
      <c r="BA31" s="5" t="s">
        <v>837</v>
      </c>
      <c r="BB31" s="5" t="s">
        <v>834</v>
      </c>
      <c r="BC31" s="5" t="s">
        <v>3126</v>
      </c>
      <c r="BD31" s="5" t="s">
        <v>837</v>
      </c>
      <c r="BE31" s="27" t="s">
        <v>834</v>
      </c>
      <c r="BF31" s="5" t="s">
        <v>3130</v>
      </c>
      <c r="BG31" s="5" t="s">
        <v>837</v>
      </c>
      <c r="BH31" s="5" t="s">
        <v>834</v>
      </c>
      <c r="BI31" s="5" t="s">
        <v>3608</v>
      </c>
      <c r="BJ31" s="5" t="s">
        <v>837</v>
      </c>
      <c r="BK31" s="5" t="s">
        <v>834</v>
      </c>
      <c r="BL31" s="5" t="s">
        <v>3403</v>
      </c>
      <c r="BM31" s="5" t="s">
        <v>837</v>
      </c>
      <c r="BN31" s="5" t="s">
        <v>834</v>
      </c>
      <c r="BO31" s="5" t="s">
        <v>3539</v>
      </c>
      <c r="BP31" s="5" t="s">
        <v>837</v>
      </c>
      <c r="BQ31" s="5" t="s">
        <v>834</v>
      </c>
      <c r="BR31" s="5" t="s">
        <v>3983</v>
      </c>
      <c r="BS31" s="5" t="s">
        <v>837</v>
      </c>
      <c r="BT31" s="5" t="s">
        <v>834</v>
      </c>
      <c r="BU31" s="5" t="s">
        <v>7505</v>
      </c>
      <c r="BV31" s="5" t="s">
        <v>837</v>
      </c>
      <c r="BW31" s="5" t="s">
        <v>834</v>
      </c>
      <c r="BX31" s="5" t="s">
        <v>1020</v>
      </c>
      <c r="BY31" s="5" t="s">
        <v>837</v>
      </c>
      <c r="BZ31" s="5" t="s">
        <v>834</v>
      </c>
      <c r="CA31" s="5" t="s">
        <v>2873</v>
      </c>
      <c r="CB31" s="5" t="s">
        <v>837</v>
      </c>
      <c r="CC31" s="58" t="s">
        <v>834</v>
      </c>
      <c r="CD31" s="58" t="s">
        <v>814</v>
      </c>
      <c r="CE31" s="58" t="s">
        <v>837</v>
      </c>
      <c r="CF31" s="58" t="s">
        <v>834</v>
      </c>
      <c r="CG31" s="27" t="s">
        <v>817</v>
      </c>
      <c r="CH31" s="58" t="s">
        <v>837</v>
      </c>
      <c r="CI31" s="58" t="s">
        <v>834</v>
      </c>
      <c r="CJ31" s="58" t="s">
        <v>3813</v>
      </c>
      <c r="CK31" s="58" t="s">
        <v>837</v>
      </c>
      <c r="CL31" s="58" t="s">
        <v>834</v>
      </c>
      <c r="CM31" s="58" t="s">
        <v>3196</v>
      </c>
      <c r="CN31" s="58" t="s">
        <v>837</v>
      </c>
      <c r="CO31" s="58" t="s">
        <v>834</v>
      </c>
      <c r="CP31" s="58" t="s">
        <v>3361</v>
      </c>
      <c r="CQ31" s="58" t="s">
        <v>837</v>
      </c>
      <c r="CR31" s="58" t="s">
        <v>834</v>
      </c>
      <c r="CS31" s="58" t="s">
        <v>4541</v>
      </c>
      <c r="CT31" s="58" t="s">
        <v>837</v>
      </c>
      <c r="CU31" s="58" t="s">
        <v>834</v>
      </c>
      <c r="CV31" s="58" t="s">
        <v>4186</v>
      </c>
      <c r="CW31" s="58" t="s">
        <v>837</v>
      </c>
      <c r="CX31" s="58" t="s">
        <v>834</v>
      </c>
      <c r="CY31" s="58" t="s">
        <v>1301</v>
      </c>
      <c r="CZ31" s="58" t="s">
        <v>837</v>
      </c>
      <c r="DA31" s="58" t="s">
        <v>834</v>
      </c>
      <c r="DB31" s="58" t="s">
        <v>1406</v>
      </c>
      <c r="DC31" s="58" t="s">
        <v>837</v>
      </c>
      <c r="DD31" s="58" t="s">
        <v>834</v>
      </c>
      <c r="DE31" s="58" t="s">
        <v>4196</v>
      </c>
      <c r="DF31" s="58" t="s">
        <v>837</v>
      </c>
      <c r="DG31" s="58" t="s">
        <v>834</v>
      </c>
      <c r="DH31" s="58" t="s">
        <v>3370</v>
      </c>
      <c r="DI31" s="58" t="s">
        <v>837</v>
      </c>
      <c r="DJ31" s="58" t="s">
        <v>834</v>
      </c>
      <c r="DK31" s="58" t="s">
        <v>564</v>
      </c>
      <c r="DL31" s="58" t="s">
        <v>837</v>
      </c>
      <c r="DM31" s="58" t="s">
        <v>834</v>
      </c>
      <c r="DN31" s="58" t="s">
        <v>4014</v>
      </c>
      <c r="DO31" s="58" t="s">
        <v>837</v>
      </c>
      <c r="DP31" s="58" t="s">
        <v>3237</v>
      </c>
      <c r="DQ31" s="58" t="s">
        <v>5990</v>
      </c>
      <c r="DR31" s="58">
        <v>3679</v>
      </c>
      <c r="DS31" s="58" t="s">
        <v>834</v>
      </c>
      <c r="DT31" s="58" t="s">
        <v>552</v>
      </c>
      <c r="DU31" s="58" t="s">
        <v>837</v>
      </c>
      <c r="DV31" s="58" t="s">
        <v>834</v>
      </c>
      <c r="DW31" s="58" t="s">
        <v>558</v>
      </c>
      <c r="DX31" s="58" t="s">
        <v>837</v>
      </c>
      <c r="DY31" s="27" t="s">
        <v>3236</v>
      </c>
      <c r="DZ31" s="5" t="s">
        <v>1401</v>
      </c>
      <c r="EA31" s="27">
        <v>7894</v>
      </c>
      <c r="EB31" s="27" t="s">
        <v>3410</v>
      </c>
      <c r="EC31" s="5" t="s">
        <v>1401</v>
      </c>
      <c r="ED31" s="5">
        <v>1639</v>
      </c>
      <c r="EE31" s="27" t="s">
        <v>3411</v>
      </c>
      <c r="EF31" s="5" t="s">
        <v>1401</v>
      </c>
      <c r="EG31" s="5">
        <v>1031</v>
      </c>
      <c r="EH31" s="27" t="s">
        <v>3412</v>
      </c>
      <c r="EI31" s="5" t="s">
        <v>1401</v>
      </c>
      <c r="EJ31" s="5">
        <v>490</v>
      </c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</row>
    <row r="32" spans="1:264">
      <c r="A32" s="4">
        <v>31</v>
      </c>
      <c r="B32" s="24" t="s">
        <v>1107</v>
      </c>
      <c r="C32" s="56">
        <v>39496</v>
      </c>
      <c r="D32" s="4" t="s">
        <v>904</v>
      </c>
      <c r="E32" s="33">
        <v>263581</v>
      </c>
      <c r="F32" s="53">
        <v>67319</v>
      </c>
      <c r="G32" s="14">
        <f t="shared" si="0"/>
        <v>0.25540156536320902</v>
      </c>
      <c r="H32" s="14">
        <f t="shared" si="1"/>
        <v>0.16619379372836793</v>
      </c>
      <c r="I32" s="29" t="str">
        <f t="shared" si="2"/>
        <v>PML</v>
      </c>
      <c r="J32" s="29">
        <f t="shared" si="5"/>
        <v>0.40000594185891059</v>
      </c>
      <c r="K32" s="29" t="str">
        <f t="shared" si="3"/>
        <v>ANP</v>
      </c>
      <c r="L32" s="29">
        <f t="shared" si="6"/>
        <v>0.23381214813054263</v>
      </c>
      <c r="M32" s="29" t="str">
        <f t="shared" si="4"/>
        <v>PPPP</v>
      </c>
      <c r="N32" s="29">
        <f t="shared" si="7"/>
        <v>0.19309555994592909</v>
      </c>
      <c r="O32" s="5" t="s">
        <v>906</v>
      </c>
      <c r="P32" s="5" t="s">
        <v>1002</v>
      </c>
      <c r="Q32" s="27">
        <v>15740</v>
      </c>
      <c r="R32" s="27" t="s">
        <v>3414</v>
      </c>
      <c r="S32" s="5" t="s">
        <v>1185</v>
      </c>
      <c r="T32" s="5">
        <v>6477</v>
      </c>
      <c r="U32" s="5" t="s">
        <v>695</v>
      </c>
      <c r="V32" s="5" t="s">
        <v>811</v>
      </c>
      <c r="W32" s="5" t="s">
        <v>838</v>
      </c>
      <c r="X32" s="5" t="s">
        <v>905</v>
      </c>
      <c r="Y32" s="5" t="s">
        <v>909</v>
      </c>
      <c r="Z32" s="27">
        <v>26928</v>
      </c>
      <c r="AA32" s="5" t="s">
        <v>834</v>
      </c>
      <c r="AB32" s="5" t="s">
        <v>1194</v>
      </c>
      <c r="AC32" s="5" t="s">
        <v>837</v>
      </c>
      <c r="AD32" s="27" t="s">
        <v>3413</v>
      </c>
      <c r="AE32" s="5" t="s">
        <v>1003</v>
      </c>
      <c r="AF32" s="5">
        <v>12999</v>
      </c>
      <c r="AG32" s="27" t="s">
        <v>3415</v>
      </c>
      <c r="AH32" s="5" t="s">
        <v>3118</v>
      </c>
      <c r="AI32" s="5">
        <v>2873</v>
      </c>
      <c r="AJ32" s="5" t="s">
        <v>834</v>
      </c>
      <c r="AK32" s="5" t="s">
        <v>1424</v>
      </c>
      <c r="AL32" s="5" t="s">
        <v>837</v>
      </c>
      <c r="AM32" s="5" t="s">
        <v>834</v>
      </c>
      <c r="AN32" s="5" t="s">
        <v>3395</v>
      </c>
      <c r="AO32" s="5" t="s">
        <v>837</v>
      </c>
      <c r="AP32" s="5" t="s">
        <v>834</v>
      </c>
      <c r="AQ32" s="5" t="s">
        <v>7501</v>
      </c>
      <c r="AR32" s="5" t="s">
        <v>837</v>
      </c>
      <c r="AS32" s="58" t="s">
        <v>834</v>
      </c>
      <c r="AT32" s="58" t="s">
        <v>812</v>
      </c>
      <c r="AU32" s="58" t="s">
        <v>837</v>
      </c>
      <c r="AV32" s="5" t="s">
        <v>834</v>
      </c>
      <c r="AW32" s="5" t="s">
        <v>3202</v>
      </c>
      <c r="AX32" s="5" t="s">
        <v>837</v>
      </c>
      <c r="AY32" s="5" t="s">
        <v>834</v>
      </c>
      <c r="AZ32" s="5" t="s">
        <v>3764</v>
      </c>
      <c r="BA32" s="5" t="s">
        <v>837</v>
      </c>
      <c r="BB32" s="5" t="s">
        <v>834</v>
      </c>
      <c r="BC32" s="5" t="s">
        <v>3126</v>
      </c>
      <c r="BD32" s="5" t="s">
        <v>837</v>
      </c>
      <c r="BE32" s="27" t="s">
        <v>834</v>
      </c>
      <c r="BF32" s="5" t="s">
        <v>3130</v>
      </c>
      <c r="BG32" s="5" t="s">
        <v>837</v>
      </c>
      <c r="BH32" s="5" t="s">
        <v>834</v>
      </c>
      <c r="BI32" s="5" t="s">
        <v>3608</v>
      </c>
      <c r="BJ32" s="5" t="s">
        <v>837</v>
      </c>
      <c r="BK32" s="5" t="s">
        <v>834</v>
      </c>
      <c r="BL32" s="5" t="s">
        <v>3403</v>
      </c>
      <c r="BM32" s="5" t="s">
        <v>837</v>
      </c>
      <c r="BN32" s="5" t="s">
        <v>834</v>
      </c>
      <c r="BO32" s="5" t="s">
        <v>3539</v>
      </c>
      <c r="BP32" s="5" t="s">
        <v>837</v>
      </c>
      <c r="BQ32" s="5" t="s">
        <v>834</v>
      </c>
      <c r="BR32" s="5" t="s">
        <v>3983</v>
      </c>
      <c r="BS32" s="5" t="s">
        <v>837</v>
      </c>
      <c r="BT32" s="5" t="s">
        <v>834</v>
      </c>
      <c r="BU32" s="5" t="s">
        <v>7505</v>
      </c>
      <c r="BV32" s="5" t="s">
        <v>837</v>
      </c>
      <c r="BW32" s="5" t="s">
        <v>834</v>
      </c>
      <c r="BX32" s="5" t="s">
        <v>1020</v>
      </c>
      <c r="BY32" s="5" t="s">
        <v>837</v>
      </c>
      <c r="BZ32" s="5" t="s">
        <v>834</v>
      </c>
      <c r="CA32" s="5" t="s">
        <v>2873</v>
      </c>
      <c r="CB32" s="5" t="s">
        <v>837</v>
      </c>
      <c r="CC32" s="58" t="s">
        <v>834</v>
      </c>
      <c r="CD32" s="58" t="s">
        <v>814</v>
      </c>
      <c r="CE32" s="58" t="s">
        <v>837</v>
      </c>
      <c r="CF32" s="58" t="s">
        <v>834</v>
      </c>
      <c r="CG32" s="27" t="s">
        <v>817</v>
      </c>
      <c r="CH32" s="58" t="s">
        <v>837</v>
      </c>
      <c r="CI32" s="58" t="s">
        <v>834</v>
      </c>
      <c r="CJ32" s="58" t="s">
        <v>3813</v>
      </c>
      <c r="CK32" s="58" t="s">
        <v>837</v>
      </c>
      <c r="CL32" s="58" t="s">
        <v>834</v>
      </c>
      <c r="CM32" s="58" t="s">
        <v>3196</v>
      </c>
      <c r="CN32" s="58" t="s">
        <v>837</v>
      </c>
      <c r="CO32" s="58" t="s">
        <v>834</v>
      </c>
      <c r="CP32" s="58" t="s">
        <v>3361</v>
      </c>
      <c r="CQ32" s="58" t="s">
        <v>837</v>
      </c>
      <c r="CR32" s="58" t="s">
        <v>834</v>
      </c>
      <c r="CS32" s="58" t="s">
        <v>4541</v>
      </c>
      <c r="CT32" s="58" t="s">
        <v>837</v>
      </c>
      <c r="CU32" s="58" t="s">
        <v>834</v>
      </c>
      <c r="CV32" s="58" t="s">
        <v>4186</v>
      </c>
      <c r="CW32" s="58" t="s">
        <v>837</v>
      </c>
      <c r="CX32" s="58" t="s">
        <v>834</v>
      </c>
      <c r="CY32" s="58" t="s">
        <v>1301</v>
      </c>
      <c r="CZ32" s="58" t="s">
        <v>837</v>
      </c>
      <c r="DA32" s="58" t="s">
        <v>834</v>
      </c>
      <c r="DB32" s="58" t="s">
        <v>1406</v>
      </c>
      <c r="DC32" s="58" t="s">
        <v>837</v>
      </c>
      <c r="DD32" s="58" t="s">
        <v>834</v>
      </c>
      <c r="DE32" s="58" t="s">
        <v>4196</v>
      </c>
      <c r="DF32" s="58" t="s">
        <v>837</v>
      </c>
      <c r="DG32" s="58" t="s">
        <v>834</v>
      </c>
      <c r="DH32" s="58" t="s">
        <v>3370</v>
      </c>
      <c r="DI32" s="58" t="s">
        <v>837</v>
      </c>
      <c r="DJ32" s="58" t="s">
        <v>834</v>
      </c>
      <c r="DK32" s="58" t="s">
        <v>564</v>
      </c>
      <c r="DL32" s="58" t="s">
        <v>837</v>
      </c>
      <c r="DM32" s="58" t="s">
        <v>834</v>
      </c>
      <c r="DN32" s="58" t="s">
        <v>4014</v>
      </c>
      <c r="DO32" s="58" t="s">
        <v>837</v>
      </c>
      <c r="DP32" s="58" t="s">
        <v>3237</v>
      </c>
      <c r="DQ32" s="58" t="s">
        <v>5990</v>
      </c>
      <c r="DR32" s="58">
        <v>938</v>
      </c>
      <c r="DS32" s="58" t="s">
        <v>834</v>
      </c>
      <c r="DT32" s="58" t="s">
        <v>552</v>
      </c>
      <c r="DU32" s="58" t="s">
        <v>837</v>
      </c>
      <c r="DV32" s="58" t="s">
        <v>834</v>
      </c>
      <c r="DW32" s="58" t="s">
        <v>558</v>
      </c>
      <c r="DX32" s="58" t="s">
        <v>837</v>
      </c>
      <c r="DY32" s="27" t="s">
        <v>3416</v>
      </c>
      <c r="DZ32" s="5" t="s">
        <v>1401</v>
      </c>
      <c r="EA32" s="5">
        <v>1171</v>
      </c>
      <c r="EB32" s="5" t="s">
        <v>3417</v>
      </c>
      <c r="EC32" s="5" t="s">
        <v>1401</v>
      </c>
      <c r="ED32" s="5">
        <v>193</v>
      </c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</row>
    <row r="33" spans="1:264">
      <c r="A33" s="4">
        <v>32</v>
      </c>
      <c r="B33" s="24" t="s">
        <v>1107</v>
      </c>
      <c r="C33" s="56">
        <v>39496</v>
      </c>
      <c r="D33" s="4" t="s">
        <v>907</v>
      </c>
      <c r="E33" s="33">
        <v>197022</v>
      </c>
      <c r="F33" s="53">
        <v>86368</v>
      </c>
      <c r="G33" s="14">
        <f t="shared" si="0"/>
        <v>0.43836728893220045</v>
      </c>
      <c r="H33" s="14">
        <f t="shared" si="1"/>
        <v>2.4986105965172287E-2</v>
      </c>
      <c r="I33" s="29" t="str">
        <f t="shared" si="2"/>
        <v>PML</v>
      </c>
      <c r="J33" s="29">
        <f t="shared" si="5"/>
        <v>0.38530474249722119</v>
      </c>
      <c r="K33" s="29" t="str">
        <f t="shared" si="3"/>
        <v>IND</v>
      </c>
      <c r="L33" s="29">
        <f t="shared" si="6"/>
        <v>0.36031863653204893</v>
      </c>
      <c r="M33" s="29" t="str">
        <f t="shared" si="4"/>
        <v>PPPP</v>
      </c>
      <c r="N33" s="29">
        <f t="shared" si="7"/>
        <v>0.21438495739162652</v>
      </c>
      <c r="O33" s="27" t="s">
        <v>816</v>
      </c>
      <c r="P33" s="27" t="s">
        <v>806</v>
      </c>
      <c r="Q33" s="27" t="s">
        <v>838</v>
      </c>
      <c r="R33" s="27" t="s">
        <v>3419</v>
      </c>
      <c r="S33" s="5" t="s">
        <v>1185</v>
      </c>
      <c r="T33" s="5">
        <v>2759</v>
      </c>
      <c r="U33" s="5" t="s">
        <v>695</v>
      </c>
      <c r="V33" s="5" t="s">
        <v>811</v>
      </c>
      <c r="W33" s="5" t="s">
        <v>838</v>
      </c>
      <c r="X33" s="5" t="s">
        <v>1052</v>
      </c>
      <c r="Y33" s="5" t="s">
        <v>909</v>
      </c>
      <c r="Z33" s="27">
        <v>33278</v>
      </c>
      <c r="AA33" s="5" t="s">
        <v>834</v>
      </c>
      <c r="AB33" s="5" t="s">
        <v>1194</v>
      </c>
      <c r="AC33" s="5" t="s">
        <v>837</v>
      </c>
      <c r="AD33" s="27" t="s">
        <v>3418</v>
      </c>
      <c r="AE33" s="5" t="s">
        <v>1003</v>
      </c>
      <c r="AF33" s="27">
        <v>18516</v>
      </c>
      <c r="AG33" s="58" t="s">
        <v>834</v>
      </c>
      <c r="AH33" s="58" t="s">
        <v>810</v>
      </c>
      <c r="AI33" s="58" t="s">
        <v>837</v>
      </c>
      <c r="AJ33" s="5" t="s">
        <v>834</v>
      </c>
      <c r="AK33" s="5" t="s">
        <v>1424</v>
      </c>
      <c r="AL33" s="5" t="s">
        <v>837</v>
      </c>
      <c r="AM33" s="5" t="s">
        <v>834</v>
      </c>
      <c r="AN33" s="5" t="s">
        <v>3395</v>
      </c>
      <c r="AO33" s="5" t="s">
        <v>837</v>
      </c>
      <c r="AP33" s="5" t="s">
        <v>834</v>
      </c>
      <c r="AQ33" s="5" t="s">
        <v>7501</v>
      </c>
      <c r="AR33" s="5" t="s">
        <v>837</v>
      </c>
      <c r="AS33" s="58" t="s">
        <v>834</v>
      </c>
      <c r="AT33" s="58" t="s">
        <v>812</v>
      </c>
      <c r="AU33" s="58" t="s">
        <v>837</v>
      </c>
      <c r="AV33" s="5" t="s">
        <v>834</v>
      </c>
      <c r="AW33" s="5" t="s">
        <v>3202</v>
      </c>
      <c r="AX33" s="5" t="s">
        <v>837</v>
      </c>
      <c r="AY33" s="5" t="s">
        <v>834</v>
      </c>
      <c r="AZ33" s="5" t="s">
        <v>3764</v>
      </c>
      <c r="BA33" s="5" t="s">
        <v>837</v>
      </c>
      <c r="BB33" s="5" t="s">
        <v>834</v>
      </c>
      <c r="BC33" s="5" t="s">
        <v>3126</v>
      </c>
      <c r="BD33" s="5" t="s">
        <v>837</v>
      </c>
      <c r="BE33" s="5" t="s">
        <v>834</v>
      </c>
      <c r="BF33" s="5" t="s">
        <v>3130</v>
      </c>
      <c r="BG33" s="5" t="s">
        <v>837</v>
      </c>
      <c r="BH33" s="5" t="s">
        <v>834</v>
      </c>
      <c r="BI33" s="5" t="s">
        <v>3608</v>
      </c>
      <c r="BJ33" s="5" t="s">
        <v>837</v>
      </c>
      <c r="BK33" s="5" t="s">
        <v>834</v>
      </c>
      <c r="BL33" s="5" t="s">
        <v>3403</v>
      </c>
      <c r="BM33" s="5" t="s">
        <v>837</v>
      </c>
      <c r="BN33" s="5" t="s">
        <v>834</v>
      </c>
      <c r="BO33" s="5" t="s">
        <v>3539</v>
      </c>
      <c r="BP33" s="5" t="s">
        <v>837</v>
      </c>
      <c r="BQ33" s="5" t="s">
        <v>834</v>
      </c>
      <c r="BR33" s="5" t="s">
        <v>3983</v>
      </c>
      <c r="BS33" s="5" t="s">
        <v>837</v>
      </c>
      <c r="BT33" s="5" t="s">
        <v>834</v>
      </c>
      <c r="BU33" s="5" t="s">
        <v>7505</v>
      </c>
      <c r="BV33" s="5" t="s">
        <v>837</v>
      </c>
      <c r="BW33" s="5" t="s">
        <v>834</v>
      </c>
      <c r="BX33" s="5" t="s">
        <v>1020</v>
      </c>
      <c r="BY33" s="5" t="s">
        <v>837</v>
      </c>
      <c r="BZ33" s="5" t="s">
        <v>834</v>
      </c>
      <c r="CA33" s="5" t="s">
        <v>2873</v>
      </c>
      <c r="CB33" s="5" t="s">
        <v>837</v>
      </c>
      <c r="CC33" s="58" t="s">
        <v>834</v>
      </c>
      <c r="CD33" s="58" t="s">
        <v>814</v>
      </c>
      <c r="CE33" s="58" t="s">
        <v>837</v>
      </c>
      <c r="CF33" s="58" t="s">
        <v>834</v>
      </c>
      <c r="CG33" s="27" t="s">
        <v>817</v>
      </c>
      <c r="CH33" s="58" t="s">
        <v>837</v>
      </c>
      <c r="CI33" s="58" t="s">
        <v>834</v>
      </c>
      <c r="CJ33" s="58" t="s">
        <v>3813</v>
      </c>
      <c r="CK33" s="58" t="s">
        <v>837</v>
      </c>
      <c r="CL33" s="58" t="s">
        <v>834</v>
      </c>
      <c r="CM33" s="58" t="s">
        <v>3196</v>
      </c>
      <c r="CN33" s="58" t="s">
        <v>837</v>
      </c>
      <c r="CO33" s="58" t="s">
        <v>834</v>
      </c>
      <c r="CP33" s="58" t="s">
        <v>3361</v>
      </c>
      <c r="CQ33" s="58" t="s">
        <v>837</v>
      </c>
      <c r="CR33" s="58" t="s">
        <v>834</v>
      </c>
      <c r="CS33" s="58" t="s">
        <v>4541</v>
      </c>
      <c r="CT33" s="58" t="s">
        <v>837</v>
      </c>
      <c r="CU33" s="58" t="s">
        <v>834</v>
      </c>
      <c r="CV33" s="58" t="s">
        <v>4186</v>
      </c>
      <c r="CW33" s="58" t="s">
        <v>837</v>
      </c>
      <c r="CX33" s="58" t="s">
        <v>834</v>
      </c>
      <c r="CY33" s="58" t="s">
        <v>1301</v>
      </c>
      <c r="CZ33" s="58" t="s">
        <v>837</v>
      </c>
      <c r="DA33" s="58" t="s">
        <v>834</v>
      </c>
      <c r="DB33" s="58" t="s">
        <v>1406</v>
      </c>
      <c r="DC33" s="58" t="s">
        <v>837</v>
      </c>
      <c r="DD33" s="58" t="s">
        <v>834</v>
      </c>
      <c r="DE33" s="58" t="s">
        <v>4196</v>
      </c>
      <c r="DF33" s="58" t="s">
        <v>837</v>
      </c>
      <c r="DG33" s="58" t="s">
        <v>834</v>
      </c>
      <c r="DH33" s="58" t="s">
        <v>3370</v>
      </c>
      <c r="DI33" s="58" t="s">
        <v>837</v>
      </c>
      <c r="DJ33" s="58" t="s">
        <v>834</v>
      </c>
      <c r="DK33" s="58" t="s">
        <v>564</v>
      </c>
      <c r="DL33" s="58" t="s">
        <v>837</v>
      </c>
      <c r="DM33" s="58" t="s">
        <v>834</v>
      </c>
      <c r="DN33" s="58" t="s">
        <v>4014</v>
      </c>
      <c r="DO33" s="58" t="s">
        <v>837</v>
      </c>
      <c r="DP33" s="58" t="s">
        <v>834</v>
      </c>
      <c r="DQ33" s="58" t="s">
        <v>5990</v>
      </c>
      <c r="DR33" s="58" t="s">
        <v>837</v>
      </c>
      <c r="DS33" s="58" t="s">
        <v>834</v>
      </c>
      <c r="DT33" s="58" t="s">
        <v>552</v>
      </c>
      <c r="DU33" s="58" t="s">
        <v>837</v>
      </c>
      <c r="DV33" s="58" t="s">
        <v>834</v>
      </c>
      <c r="DW33" s="58" t="s">
        <v>558</v>
      </c>
      <c r="DX33" s="58" t="s">
        <v>837</v>
      </c>
      <c r="DY33" s="5" t="s">
        <v>1053</v>
      </c>
      <c r="DZ33" s="5" t="s">
        <v>1401</v>
      </c>
      <c r="EA33" s="5">
        <v>31120</v>
      </c>
      <c r="EB33" s="27" t="s">
        <v>3420</v>
      </c>
      <c r="EC33" s="5" t="s">
        <v>1401</v>
      </c>
      <c r="ED33" s="5">
        <v>695</v>
      </c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</row>
    <row r="34" spans="1:264">
      <c r="A34" s="4">
        <v>33</v>
      </c>
      <c r="B34" s="24" t="s">
        <v>1107</v>
      </c>
      <c r="C34" s="56">
        <v>39496</v>
      </c>
      <c r="D34" s="4" t="s">
        <v>1054</v>
      </c>
      <c r="E34" s="33">
        <v>267936</v>
      </c>
      <c r="F34" s="53">
        <v>69951</v>
      </c>
      <c r="G34" s="14">
        <f t="shared" ref="G34:G66" si="8">F34/E34</f>
        <v>0.26107353994983878</v>
      </c>
      <c r="H34" s="14">
        <f t="shared" si="1"/>
        <v>0.10984832239710654</v>
      </c>
      <c r="I34" s="29" t="str">
        <f t="shared" si="2"/>
        <v>PPPP</v>
      </c>
      <c r="J34" s="29">
        <f t="shared" si="5"/>
        <v>0.39447613329330533</v>
      </c>
      <c r="K34" s="29" t="str">
        <f t="shared" si="3"/>
        <v>IND</v>
      </c>
      <c r="L34" s="29">
        <f t="shared" si="6"/>
        <v>0.28462781089619876</v>
      </c>
      <c r="M34" s="29" t="str">
        <f t="shared" si="4"/>
        <v>ANP</v>
      </c>
      <c r="N34" s="29">
        <f t="shared" si="7"/>
        <v>0.11613843976497834</v>
      </c>
      <c r="O34" s="27" t="s">
        <v>3421</v>
      </c>
      <c r="P34" s="5" t="s">
        <v>1002</v>
      </c>
      <c r="Q34" s="5">
        <v>8124</v>
      </c>
      <c r="R34" s="27" t="s">
        <v>3058</v>
      </c>
      <c r="S34" s="5" t="s">
        <v>1185</v>
      </c>
      <c r="T34" s="5">
        <v>1572</v>
      </c>
      <c r="U34" s="5" t="s">
        <v>695</v>
      </c>
      <c r="V34" s="5" t="s">
        <v>811</v>
      </c>
      <c r="W34" s="5" t="s">
        <v>838</v>
      </c>
      <c r="X34" s="27" t="s">
        <v>3240</v>
      </c>
      <c r="Y34" s="5" t="s">
        <v>909</v>
      </c>
      <c r="Z34" s="5">
        <v>5606</v>
      </c>
      <c r="AA34" s="27" t="s">
        <v>3239</v>
      </c>
      <c r="AB34" s="5" t="s">
        <v>1194</v>
      </c>
      <c r="AC34" s="5">
        <v>6508</v>
      </c>
      <c r="AD34" s="5" t="s">
        <v>1055</v>
      </c>
      <c r="AE34" s="5" t="s">
        <v>1003</v>
      </c>
      <c r="AF34" s="27">
        <v>27594</v>
      </c>
      <c r="AG34" s="58" t="s">
        <v>834</v>
      </c>
      <c r="AH34" s="58" t="s">
        <v>810</v>
      </c>
      <c r="AI34" s="58" t="s">
        <v>837</v>
      </c>
      <c r="AJ34" s="5" t="s">
        <v>834</v>
      </c>
      <c r="AK34" s="5" t="s">
        <v>1424</v>
      </c>
      <c r="AL34" s="5" t="s">
        <v>837</v>
      </c>
      <c r="AM34" s="5" t="s">
        <v>834</v>
      </c>
      <c r="AN34" s="5" t="s">
        <v>3395</v>
      </c>
      <c r="AO34" s="5" t="s">
        <v>837</v>
      </c>
      <c r="AP34" s="5" t="s">
        <v>834</v>
      </c>
      <c r="AQ34" s="5" t="s">
        <v>7501</v>
      </c>
      <c r="AR34" s="5" t="s">
        <v>837</v>
      </c>
      <c r="AS34" s="58" t="s">
        <v>834</v>
      </c>
      <c r="AT34" s="58" t="s">
        <v>812</v>
      </c>
      <c r="AU34" s="58" t="s">
        <v>837</v>
      </c>
      <c r="AV34" s="5" t="s">
        <v>834</v>
      </c>
      <c r="AW34" s="5" t="s">
        <v>3202</v>
      </c>
      <c r="AX34" s="5" t="s">
        <v>837</v>
      </c>
      <c r="AY34" s="5" t="s">
        <v>834</v>
      </c>
      <c r="AZ34" s="5" t="s">
        <v>3764</v>
      </c>
      <c r="BA34" s="5" t="s">
        <v>837</v>
      </c>
      <c r="BB34" s="5" t="s">
        <v>834</v>
      </c>
      <c r="BC34" s="5" t="s">
        <v>3126</v>
      </c>
      <c r="BD34" s="5" t="s">
        <v>837</v>
      </c>
      <c r="BE34" s="5" t="s">
        <v>834</v>
      </c>
      <c r="BF34" s="5" t="s">
        <v>3130</v>
      </c>
      <c r="BG34" s="5" t="s">
        <v>837</v>
      </c>
      <c r="BH34" s="5" t="s">
        <v>834</v>
      </c>
      <c r="BI34" s="5" t="s">
        <v>3608</v>
      </c>
      <c r="BJ34" s="5" t="s">
        <v>837</v>
      </c>
      <c r="BK34" s="5" t="s">
        <v>834</v>
      </c>
      <c r="BL34" s="5" t="s">
        <v>3403</v>
      </c>
      <c r="BM34" s="5" t="s">
        <v>837</v>
      </c>
      <c r="BN34" s="5" t="s">
        <v>834</v>
      </c>
      <c r="BO34" s="5" t="s">
        <v>3539</v>
      </c>
      <c r="BP34" s="5" t="s">
        <v>837</v>
      </c>
      <c r="BQ34" s="5" t="s">
        <v>834</v>
      </c>
      <c r="BR34" s="5" t="s">
        <v>3983</v>
      </c>
      <c r="BS34" s="5" t="s">
        <v>837</v>
      </c>
      <c r="BT34" s="5" t="s">
        <v>834</v>
      </c>
      <c r="BU34" s="5" t="s">
        <v>7505</v>
      </c>
      <c r="BV34" s="5" t="s">
        <v>837</v>
      </c>
      <c r="BW34" s="5" t="s">
        <v>834</v>
      </c>
      <c r="BX34" s="5" t="s">
        <v>1020</v>
      </c>
      <c r="BY34" s="5" t="s">
        <v>837</v>
      </c>
      <c r="BZ34" s="5" t="s">
        <v>834</v>
      </c>
      <c r="CA34" s="5" t="s">
        <v>2873</v>
      </c>
      <c r="CB34" s="5" t="s">
        <v>837</v>
      </c>
      <c r="CC34" s="58" t="s">
        <v>834</v>
      </c>
      <c r="CD34" s="58" t="s">
        <v>814</v>
      </c>
      <c r="CE34" s="58" t="s">
        <v>837</v>
      </c>
      <c r="CF34" s="58" t="s">
        <v>834</v>
      </c>
      <c r="CG34" s="27" t="s">
        <v>817</v>
      </c>
      <c r="CH34" s="58" t="s">
        <v>837</v>
      </c>
      <c r="CI34" s="58" t="s">
        <v>834</v>
      </c>
      <c r="CJ34" s="58" t="s">
        <v>3813</v>
      </c>
      <c r="CK34" s="58" t="s">
        <v>837</v>
      </c>
      <c r="CL34" s="58" t="s">
        <v>834</v>
      </c>
      <c r="CM34" s="58" t="s">
        <v>3196</v>
      </c>
      <c r="CN34" s="58" t="s">
        <v>837</v>
      </c>
      <c r="CO34" s="58" t="s">
        <v>834</v>
      </c>
      <c r="CP34" s="58" t="s">
        <v>3361</v>
      </c>
      <c r="CQ34" s="58" t="s">
        <v>837</v>
      </c>
      <c r="CR34" s="58" t="s">
        <v>834</v>
      </c>
      <c r="CS34" s="58" t="s">
        <v>4541</v>
      </c>
      <c r="CT34" s="58" t="s">
        <v>837</v>
      </c>
      <c r="CU34" s="58" t="s">
        <v>834</v>
      </c>
      <c r="CV34" s="58" t="s">
        <v>4186</v>
      </c>
      <c r="CW34" s="58" t="s">
        <v>837</v>
      </c>
      <c r="CX34" s="58" t="s">
        <v>834</v>
      </c>
      <c r="CY34" s="58" t="s">
        <v>1301</v>
      </c>
      <c r="CZ34" s="58" t="s">
        <v>837</v>
      </c>
      <c r="DA34" s="58" t="s">
        <v>834</v>
      </c>
      <c r="DB34" s="58" t="s">
        <v>1406</v>
      </c>
      <c r="DC34" s="58" t="s">
        <v>837</v>
      </c>
      <c r="DD34" s="58" t="s">
        <v>834</v>
      </c>
      <c r="DE34" s="58" t="s">
        <v>4196</v>
      </c>
      <c r="DF34" s="58" t="s">
        <v>837</v>
      </c>
      <c r="DG34" s="58" t="s">
        <v>834</v>
      </c>
      <c r="DH34" s="58" t="s">
        <v>3370</v>
      </c>
      <c r="DI34" s="58" t="s">
        <v>837</v>
      </c>
      <c r="DJ34" s="58" t="s">
        <v>834</v>
      </c>
      <c r="DK34" s="58" t="s">
        <v>564</v>
      </c>
      <c r="DL34" s="58" t="s">
        <v>837</v>
      </c>
      <c r="DM34" s="58" t="s">
        <v>834</v>
      </c>
      <c r="DN34" s="58" t="s">
        <v>4014</v>
      </c>
      <c r="DO34" s="58" t="s">
        <v>837</v>
      </c>
      <c r="DP34" s="58" t="s">
        <v>834</v>
      </c>
      <c r="DQ34" s="58" t="s">
        <v>5990</v>
      </c>
      <c r="DR34" s="58" t="s">
        <v>837</v>
      </c>
      <c r="DS34" s="58" t="s">
        <v>834</v>
      </c>
      <c r="DT34" s="58" t="s">
        <v>552</v>
      </c>
      <c r="DU34" s="58" t="s">
        <v>837</v>
      </c>
      <c r="DV34" s="58" t="s">
        <v>834</v>
      </c>
      <c r="DW34" s="58" t="s">
        <v>558</v>
      </c>
      <c r="DX34" s="58" t="s">
        <v>837</v>
      </c>
      <c r="DY34" s="5" t="s">
        <v>1056</v>
      </c>
      <c r="DZ34" s="5" t="s">
        <v>1401</v>
      </c>
      <c r="EA34" s="27">
        <v>19910</v>
      </c>
      <c r="EB34" s="27" t="s">
        <v>3059</v>
      </c>
      <c r="EC34" s="5" t="s">
        <v>1401</v>
      </c>
      <c r="ED34" s="5">
        <v>395</v>
      </c>
      <c r="EE34" s="27" t="s">
        <v>3060</v>
      </c>
      <c r="EF34" s="5" t="s">
        <v>1401</v>
      </c>
      <c r="EG34" s="5">
        <v>118</v>
      </c>
      <c r="EH34" s="27" t="s">
        <v>2864</v>
      </c>
      <c r="EI34" s="5" t="s">
        <v>1401</v>
      </c>
      <c r="EJ34" s="5">
        <v>84</v>
      </c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</row>
    <row r="35" spans="1:264">
      <c r="A35" s="4">
        <v>34</v>
      </c>
      <c r="B35" s="24" t="s">
        <v>1107</v>
      </c>
      <c r="C35" s="56">
        <v>39496</v>
      </c>
      <c r="D35" s="4" t="s">
        <v>1057</v>
      </c>
      <c r="E35" s="33">
        <v>371903</v>
      </c>
      <c r="F35" s="53">
        <v>87451</v>
      </c>
      <c r="G35" s="14">
        <f t="shared" si="8"/>
        <v>0.23514464793239098</v>
      </c>
      <c r="H35" s="14">
        <f t="shared" si="1"/>
        <v>0.15537844049810751</v>
      </c>
      <c r="I35" s="29" t="str">
        <f t="shared" si="2"/>
        <v>PPPP</v>
      </c>
      <c r="J35" s="29">
        <f t="shared" si="5"/>
        <v>0.43530662885501598</v>
      </c>
      <c r="K35" s="29" t="str">
        <f t="shared" si="3"/>
        <v>ANP</v>
      </c>
      <c r="L35" s="29">
        <f t="shared" si="6"/>
        <v>0.27992818835690841</v>
      </c>
      <c r="M35" s="29" t="str">
        <f t="shared" si="4"/>
        <v>MMA</v>
      </c>
      <c r="N35" s="29">
        <f t="shared" si="7"/>
        <v>0.13091902894192176</v>
      </c>
      <c r="O35" s="5" t="s">
        <v>1091</v>
      </c>
      <c r="P35" s="5" t="s">
        <v>1002</v>
      </c>
      <c r="Q35" s="27">
        <v>24480</v>
      </c>
      <c r="R35" s="27" t="s">
        <v>2865</v>
      </c>
      <c r="S35" s="5" t="s">
        <v>1185</v>
      </c>
      <c r="T35" s="27">
        <v>11449</v>
      </c>
      <c r="U35" s="5" t="s">
        <v>695</v>
      </c>
      <c r="V35" s="5" t="s">
        <v>811</v>
      </c>
      <c r="W35" s="5" t="s">
        <v>838</v>
      </c>
      <c r="X35" s="27" t="s">
        <v>2867</v>
      </c>
      <c r="Y35" s="5" t="s">
        <v>909</v>
      </c>
      <c r="Z35" s="5">
        <v>3366</v>
      </c>
      <c r="AA35" s="5" t="s">
        <v>834</v>
      </c>
      <c r="AB35" s="5" t="s">
        <v>1194</v>
      </c>
      <c r="AC35" s="5" t="s">
        <v>837</v>
      </c>
      <c r="AD35" s="5" t="s">
        <v>1090</v>
      </c>
      <c r="AE35" s="5" t="s">
        <v>1003</v>
      </c>
      <c r="AF35" s="27">
        <v>38068</v>
      </c>
      <c r="AG35" s="27" t="s">
        <v>2866</v>
      </c>
      <c r="AH35" s="5" t="s">
        <v>3118</v>
      </c>
      <c r="AI35" s="27">
        <v>8702</v>
      </c>
      <c r="AJ35" s="5" t="s">
        <v>834</v>
      </c>
      <c r="AK35" s="5" t="s">
        <v>1424</v>
      </c>
      <c r="AL35" s="5" t="s">
        <v>837</v>
      </c>
      <c r="AM35" s="5" t="s">
        <v>834</v>
      </c>
      <c r="AN35" s="5" t="s">
        <v>3395</v>
      </c>
      <c r="AO35" s="5" t="s">
        <v>837</v>
      </c>
      <c r="AP35" s="5" t="s">
        <v>834</v>
      </c>
      <c r="AQ35" s="5" t="s">
        <v>7501</v>
      </c>
      <c r="AR35" s="5" t="s">
        <v>837</v>
      </c>
      <c r="AS35" s="58" t="s">
        <v>834</v>
      </c>
      <c r="AT35" s="58" t="s">
        <v>812</v>
      </c>
      <c r="AU35" s="58" t="s">
        <v>837</v>
      </c>
      <c r="AV35" s="5" t="s">
        <v>834</v>
      </c>
      <c r="AW35" s="5" t="s">
        <v>3202</v>
      </c>
      <c r="AX35" s="5" t="s">
        <v>837</v>
      </c>
      <c r="AY35" s="5" t="s">
        <v>834</v>
      </c>
      <c r="AZ35" s="5" t="s">
        <v>3764</v>
      </c>
      <c r="BA35" s="5" t="s">
        <v>837</v>
      </c>
      <c r="BB35" s="5" t="s">
        <v>834</v>
      </c>
      <c r="BC35" s="5" t="s">
        <v>3126</v>
      </c>
      <c r="BD35" s="5" t="s">
        <v>837</v>
      </c>
      <c r="BE35" s="5" t="s">
        <v>834</v>
      </c>
      <c r="BF35" s="5" t="s">
        <v>3130</v>
      </c>
      <c r="BG35" s="5" t="s">
        <v>837</v>
      </c>
      <c r="BH35" s="5" t="s">
        <v>834</v>
      </c>
      <c r="BI35" s="5" t="s">
        <v>3608</v>
      </c>
      <c r="BJ35" s="5" t="s">
        <v>837</v>
      </c>
      <c r="BK35" s="5" t="s">
        <v>834</v>
      </c>
      <c r="BL35" s="5" t="s">
        <v>3403</v>
      </c>
      <c r="BM35" s="5" t="s">
        <v>837</v>
      </c>
      <c r="BN35" s="5" t="s">
        <v>834</v>
      </c>
      <c r="BO35" s="5" t="s">
        <v>3539</v>
      </c>
      <c r="BP35" s="5" t="s">
        <v>837</v>
      </c>
      <c r="BQ35" s="5" t="s">
        <v>834</v>
      </c>
      <c r="BR35" s="5" t="s">
        <v>3983</v>
      </c>
      <c r="BS35" s="5" t="s">
        <v>837</v>
      </c>
      <c r="BT35" s="5" t="s">
        <v>834</v>
      </c>
      <c r="BU35" s="5" t="s">
        <v>7505</v>
      </c>
      <c r="BV35" s="5" t="s">
        <v>837</v>
      </c>
      <c r="BW35" s="5" t="s">
        <v>834</v>
      </c>
      <c r="BX35" s="5" t="s">
        <v>1020</v>
      </c>
      <c r="BY35" s="5" t="s">
        <v>837</v>
      </c>
      <c r="BZ35" s="5" t="s">
        <v>834</v>
      </c>
      <c r="CA35" s="5" t="s">
        <v>2873</v>
      </c>
      <c r="CB35" s="5" t="s">
        <v>837</v>
      </c>
      <c r="CC35" s="58" t="s">
        <v>834</v>
      </c>
      <c r="CD35" s="58" t="s">
        <v>814</v>
      </c>
      <c r="CE35" s="58" t="s">
        <v>837</v>
      </c>
      <c r="CF35" s="58" t="s">
        <v>834</v>
      </c>
      <c r="CG35" s="27" t="s">
        <v>817</v>
      </c>
      <c r="CH35" s="58" t="s">
        <v>837</v>
      </c>
      <c r="CI35" s="58" t="s">
        <v>834</v>
      </c>
      <c r="CJ35" s="58" t="s">
        <v>3813</v>
      </c>
      <c r="CK35" s="58" t="s">
        <v>837</v>
      </c>
      <c r="CL35" s="58" t="s">
        <v>834</v>
      </c>
      <c r="CM35" s="58" t="s">
        <v>3196</v>
      </c>
      <c r="CN35" s="58" t="s">
        <v>837</v>
      </c>
      <c r="CO35" s="58" t="s">
        <v>834</v>
      </c>
      <c r="CP35" s="58" t="s">
        <v>3361</v>
      </c>
      <c r="CQ35" s="58" t="s">
        <v>837</v>
      </c>
      <c r="CR35" s="58" t="s">
        <v>834</v>
      </c>
      <c r="CS35" s="58" t="s">
        <v>4541</v>
      </c>
      <c r="CT35" s="58" t="s">
        <v>837</v>
      </c>
      <c r="CU35" s="58" t="s">
        <v>834</v>
      </c>
      <c r="CV35" s="58" t="s">
        <v>4186</v>
      </c>
      <c r="CW35" s="58" t="s">
        <v>837</v>
      </c>
      <c r="CX35" s="58" t="s">
        <v>834</v>
      </c>
      <c r="CY35" s="58" t="s">
        <v>1301</v>
      </c>
      <c r="CZ35" s="58" t="s">
        <v>837</v>
      </c>
      <c r="DA35" s="58" t="s">
        <v>834</v>
      </c>
      <c r="DB35" s="58" t="s">
        <v>1406</v>
      </c>
      <c r="DC35" s="58" t="s">
        <v>837</v>
      </c>
      <c r="DD35" s="58" t="s">
        <v>834</v>
      </c>
      <c r="DE35" s="58" t="s">
        <v>4196</v>
      </c>
      <c r="DF35" s="58" t="s">
        <v>837</v>
      </c>
      <c r="DG35" s="58" t="s">
        <v>834</v>
      </c>
      <c r="DH35" s="58" t="s">
        <v>3370</v>
      </c>
      <c r="DI35" s="58" t="s">
        <v>837</v>
      </c>
      <c r="DJ35" s="58" t="s">
        <v>834</v>
      </c>
      <c r="DK35" s="58" t="s">
        <v>564</v>
      </c>
      <c r="DL35" s="58" t="s">
        <v>837</v>
      </c>
      <c r="DM35" s="58" t="s">
        <v>834</v>
      </c>
      <c r="DN35" s="58" t="s">
        <v>4014</v>
      </c>
      <c r="DO35" s="58" t="s">
        <v>837</v>
      </c>
      <c r="DP35" s="58" t="s">
        <v>834</v>
      </c>
      <c r="DQ35" s="58" t="s">
        <v>5990</v>
      </c>
      <c r="DR35" s="58" t="s">
        <v>837</v>
      </c>
      <c r="DS35" s="58" t="s">
        <v>834</v>
      </c>
      <c r="DT35" s="58" t="s">
        <v>552</v>
      </c>
      <c r="DU35" s="58" t="s">
        <v>837</v>
      </c>
      <c r="DV35" s="58" t="s">
        <v>834</v>
      </c>
      <c r="DW35" s="58" t="s">
        <v>558</v>
      </c>
      <c r="DX35" s="58" t="s">
        <v>837</v>
      </c>
      <c r="DY35" s="27" t="s">
        <v>3061</v>
      </c>
      <c r="DZ35" s="5" t="s">
        <v>1401</v>
      </c>
      <c r="EA35" s="5">
        <v>761</v>
      </c>
      <c r="EB35" s="27" t="s">
        <v>3062</v>
      </c>
      <c r="EC35" s="5" t="s">
        <v>1401</v>
      </c>
      <c r="ED35" s="5">
        <v>625</v>
      </c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</row>
    <row r="36" spans="1:264">
      <c r="A36" s="4">
        <v>35</v>
      </c>
      <c r="B36" s="24" t="s">
        <v>1107</v>
      </c>
      <c r="C36" s="56">
        <v>39496</v>
      </c>
      <c r="D36" s="4" t="s">
        <v>1092</v>
      </c>
      <c r="E36" s="33">
        <v>233458</v>
      </c>
      <c r="F36" s="53">
        <v>70744</v>
      </c>
      <c r="G36" s="14">
        <f t="shared" si="8"/>
        <v>0.30302666860848632</v>
      </c>
      <c r="H36" s="14">
        <f t="shared" si="1"/>
        <v>0.27485016397150286</v>
      </c>
      <c r="I36" s="29" t="str">
        <f t="shared" si="2"/>
        <v>PPPP</v>
      </c>
      <c r="J36" s="29">
        <f t="shared" si="5"/>
        <v>0.48727807305213161</v>
      </c>
      <c r="K36" s="29" t="str">
        <f t="shared" si="3"/>
        <v>PPP (Sherpao)</v>
      </c>
      <c r="L36" s="29">
        <f t="shared" si="6"/>
        <v>0.21242790908062875</v>
      </c>
      <c r="M36" s="29" t="str">
        <f t="shared" si="4"/>
        <v>MMA</v>
      </c>
      <c r="N36" s="29">
        <f t="shared" si="7"/>
        <v>7.8522560217120882E-2</v>
      </c>
      <c r="O36" s="27" t="s">
        <v>3064</v>
      </c>
      <c r="P36" s="5" t="s">
        <v>1002</v>
      </c>
      <c r="Q36" s="5">
        <v>5427</v>
      </c>
      <c r="R36" s="27" t="s">
        <v>3063</v>
      </c>
      <c r="S36" s="5" t="s">
        <v>1185</v>
      </c>
      <c r="T36" s="5">
        <v>5555</v>
      </c>
      <c r="U36" s="5" t="s">
        <v>695</v>
      </c>
      <c r="V36" s="5" t="s">
        <v>811</v>
      </c>
      <c r="W36" s="5" t="s">
        <v>838</v>
      </c>
      <c r="X36" s="27" t="s">
        <v>1027</v>
      </c>
      <c r="Y36" s="5" t="s">
        <v>909</v>
      </c>
      <c r="Z36" s="5">
        <v>5462</v>
      </c>
      <c r="AA36" s="27" t="s">
        <v>3065</v>
      </c>
      <c r="AB36" s="5" t="s">
        <v>1194</v>
      </c>
      <c r="AC36" s="5">
        <v>4800</v>
      </c>
      <c r="AD36" s="5" t="s">
        <v>1093</v>
      </c>
      <c r="AE36" s="5" t="s">
        <v>1003</v>
      </c>
      <c r="AF36" s="27">
        <v>34472</v>
      </c>
      <c r="AG36" s="5" t="s">
        <v>1094</v>
      </c>
      <c r="AH36" s="5" t="s">
        <v>3118</v>
      </c>
      <c r="AI36" s="27">
        <v>15028</v>
      </c>
      <c r="AJ36" s="5" t="s">
        <v>834</v>
      </c>
      <c r="AK36" s="5" t="s">
        <v>1424</v>
      </c>
      <c r="AL36" s="5" t="s">
        <v>837</v>
      </c>
      <c r="AM36" s="5" t="s">
        <v>834</v>
      </c>
      <c r="AN36" s="5" t="s">
        <v>3395</v>
      </c>
      <c r="AO36" s="5" t="s">
        <v>837</v>
      </c>
      <c r="AP36" s="5" t="s">
        <v>834</v>
      </c>
      <c r="AQ36" s="5" t="s">
        <v>7501</v>
      </c>
      <c r="AR36" s="5" t="s">
        <v>837</v>
      </c>
      <c r="AS36" s="58" t="s">
        <v>834</v>
      </c>
      <c r="AT36" s="58" t="s">
        <v>812</v>
      </c>
      <c r="AU36" s="58" t="s">
        <v>837</v>
      </c>
      <c r="AV36" s="5" t="s">
        <v>834</v>
      </c>
      <c r="AW36" s="5" t="s">
        <v>3202</v>
      </c>
      <c r="AX36" s="5" t="s">
        <v>837</v>
      </c>
      <c r="AY36" s="5" t="s">
        <v>834</v>
      </c>
      <c r="AZ36" s="5" t="s">
        <v>3764</v>
      </c>
      <c r="BA36" s="5" t="s">
        <v>837</v>
      </c>
      <c r="BB36" s="5" t="s">
        <v>834</v>
      </c>
      <c r="BC36" s="5" t="s">
        <v>3126</v>
      </c>
      <c r="BD36" s="5" t="s">
        <v>837</v>
      </c>
      <c r="BE36" s="5" t="s">
        <v>834</v>
      </c>
      <c r="BF36" s="5" t="s">
        <v>3130</v>
      </c>
      <c r="BG36" s="5" t="s">
        <v>837</v>
      </c>
      <c r="BH36" s="5" t="s">
        <v>834</v>
      </c>
      <c r="BI36" s="5" t="s">
        <v>3608</v>
      </c>
      <c r="BJ36" s="5" t="s">
        <v>837</v>
      </c>
      <c r="BK36" s="5" t="s">
        <v>834</v>
      </c>
      <c r="BL36" s="5" t="s">
        <v>3403</v>
      </c>
      <c r="BM36" s="5" t="s">
        <v>837</v>
      </c>
      <c r="BN36" s="5" t="s">
        <v>834</v>
      </c>
      <c r="BO36" s="5" t="s">
        <v>3539</v>
      </c>
      <c r="BP36" s="5" t="s">
        <v>837</v>
      </c>
      <c r="BQ36" s="5" t="s">
        <v>834</v>
      </c>
      <c r="BR36" s="5" t="s">
        <v>3983</v>
      </c>
      <c r="BS36" s="5" t="s">
        <v>837</v>
      </c>
      <c r="BT36" s="5" t="s">
        <v>834</v>
      </c>
      <c r="BU36" s="5" t="s">
        <v>7505</v>
      </c>
      <c r="BV36" s="5" t="s">
        <v>837</v>
      </c>
      <c r="BW36" s="5" t="s">
        <v>834</v>
      </c>
      <c r="BX36" s="5" t="s">
        <v>1020</v>
      </c>
      <c r="BY36" s="5" t="s">
        <v>837</v>
      </c>
      <c r="BZ36" s="5" t="s">
        <v>834</v>
      </c>
      <c r="CA36" s="5" t="s">
        <v>2873</v>
      </c>
      <c r="CB36" s="5" t="s">
        <v>837</v>
      </c>
      <c r="CC36" s="58" t="s">
        <v>834</v>
      </c>
      <c r="CD36" s="58" t="s">
        <v>814</v>
      </c>
      <c r="CE36" s="58" t="s">
        <v>837</v>
      </c>
      <c r="CF36" s="58" t="s">
        <v>834</v>
      </c>
      <c r="CG36" s="27" t="s">
        <v>817</v>
      </c>
      <c r="CH36" s="58" t="s">
        <v>837</v>
      </c>
      <c r="CI36" s="58" t="s">
        <v>834</v>
      </c>
      <c r="CJ36" s="58" t="s">
        <v>3813</v>
      </c>
      <c r="CK36" s="58" t="s">
        <v>837</v>
      </c>
      <c r="CL36" s="58" t="s">
        <v>834</v>
      </c>
      <c r="CM36" s="58" t="s">
        <v>3196</v>
      </c>
      <c r="CN36" s="58" t="s">
        <v>837</v>
      </c>
      <c r="CO36" s="58" t="s">
        <v>834</v>
      </c>
      <c r="CP36" s="58" t="s">
        <v>3361</v>
      </c>
      <c r="CQ36" s="58" t="s">
        <v>837</v>
      </c>
      <c r="CR36" s="58" t="s">
        <v>834</v>
      </c>
      <c r="CS36" s="58" t="s">
        <v>4541</v>
      </c>
      <c r="CT36" s="58" t="s">
        <v>837</v>
      </c>
      <c r="CU36" s="58" t="s">
        <v>834</v>
      </c>
      <c r="CV36" s="58" t="s">
        <v>4186</v>
      </c>
      <c r="CW36" s="58" t="s">
        <v>837</v>
      </c>
      <c r="CX36" s="58" t="s">
        <v>834</v>
      </c>
      <c r="CY36" s="58" t="s">
        <v>1301</v>
      </c>
      <c r="CZ36" s="58" t="s">
        <v>837</v>
      </c>
      <c r="DA36" s="58" t="s">
        <v>834</v>
      </c>
      <c r="DB36" s="58" t="s">
        <v>1406</v>
      </c>
      <c r="DC36" s="58" t="s">
        <v>837</v>
      </c>
      <c r="DD36" s="58" t="s">
        <v>834</v>
      </c>
      <c r="DE36" s="58" t="s">
        <v>4196</v>
      </c>
      <c r="DF36" s="58" t="s">
        <v>837</v>
      </c>
      <c r="DG36" s="58" t="s">
        <v>834</v>
      </c>
      <c r="DH36" s="58" t="s">
        <v>3370</v>
      </c>
      <c r="DI36" s="58" t="s">
        <v>837</v>
      </c>
      <c r="DJ36" s="58" t="s">
        <v>834</v>
      </c>
      <c r="DK36" s="58" t="s">
        <v>564</v>
      </c>
      <c r="DL36" s="58" t="s">
        <v>837</v>
      </c>
      <c r="DM36" s="58" t="s">
        <v>834</v>
      </c>
      <c r="DN36" s="58" t="s">
        <v>4014</v>
      </c>
      <c r="DO36" s="58" t="s">
        <v>837</v>
      </c>
      <c r="DP36" s="58" t="s">
        <v>834</v>
      </c>
      <c r="DQ36" s="58" t="s">
        <v>5990</v>
      </c>
      <c r="DR36" s="58" t="s">
        <v>837</v>
      </c>
      <c r="DS36" s="58" t="s">
        <v>834</v>
      </c>
      <c r="DT36" s="58" t="s">
        <v>552</v>
      </c>
      <c r="DU36" s="58" t="s">
        <v>837</v>
      </c>
      <c r="DV36" s="58" t="s">
        <v>834</v>
      </c>
      <c r="DW36" s="58" t="s">
        <v>558</v>
      </c>
      <c r="DX36" s="58" t="s">
        <v>837</v>
      </c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</row>
    <row r="37" spans="1:264">
      <c r="A37" s="4">
        <v>36</v>
      </c>
      <c r="B37" s="24" t="s">
        <v>916</v>
      </c>
      <c r="C37" s="56">
        <v>39496</v>
      </c>
      <c r="D37" s="4" t="s">
        <v>1288</v>
      </c>
      <c r="E37" s="33">
        <v>126007</v>
      </c>
      <c r="F37" s="53">
        <v>22873</v>
      </c>
      <c r="G37" s="14">
        <f t="shared" si="8"/>
        <v>0.18152166149499632</v>
      </c>
      <c r="H37" s="14">
        <f t="shared" si="1"/>
        <v>4.5512175927949983E-2</v>
      </c>
      <c r="I37" s="29" t="str">
        <f t="shared" si="2"/>
        <v>IND</v>
      </c>
      <c r="J37" s="29">
        <f t="shared" si="5"/>
        <v>0.23040265815590436</v>
      </c>
      <c r="K37" s="29" t="str">
        <f t="shared" si="3"/>
        <v>IND</v>
      </c>
      <c r="L37" s="29">
        <f t="shared" si="6"/>
        <v>0.18489048222795434</v>
      </c>
      <c r="M37" s="29" t="str">
        <f t="shared" si="4"/>
        <v>IND</v>
      </c>
      <c r="N37" s="29">
        <f t="shared" si="7"/>
        <v>0.15227560879639751</v>
      </c>
      <c r="O37" s="27" t="s">
        <v>816</v>
      </c>
      <c r="P37" s="27" t="s">
        <v>806</v>
      </c>
      <c r="Q37" s="27" t="s">
        <v>838</v>
      </c>
      <c r="R37" s="5" t="s">
        <v>834</v>
      </c>
      <c r="S37" s="5" t="s">
        <v>1185</v>
      </c>
      <c r="T37" s="5" t="s">
        <v>837</v>
      </c>
      <c r="U37" s="5" t="s">
        <v>695</v>
      </c>
      <c r="V37" s="5" t="s">
        <v>811</v>
      </c>
      <c r="W37" s="5" t="s">
        <v>838</v>
      </c>
      <c r="X37" s="27" t="s">
        <v>834</v>
      </c>
      <c r="Y37" s="5" t="s">
        <v>909</v>
      </c>
      <c r="Z37" s="5" t="s">
        <v>837</v>
      </c>
      <c r="AA37" s="5" t="s">
        <v>834</v>
      </c>
      <c r="AB37" s="5" t="s">
        <v>1194</v>
      </c>
      <c r="AC37" s="5" t="s">
        <v>837</v>
      </c>
      <c r="AD37" s="29" t="s">
        <v>834</v>
      </c>
      <c r="AE37" s="29" t="s">
        <v>1003</v>
      </c>
      <c r="AF37" s="5" t="s">
        <v>837</v>
      </c>
      <c r="AG37" s="58" t="s">
        <v>834</v>
      </c>
      <c r="AH37" s="58" t="s">
        <v>810</v>
      </c>
      <c r="AI37" s="58" t="s">
        <v>837</v>
      </c>
      <c r="AJ37" s="5" t="s">
        <v>834</v>
      </c>
      <c r="AK37" s="5" t="s">
        <v>1424</v>
      </c>
      <c r="AL37" s="5" t="s">
        <v>837</v>
      </c>
      <c r="AM37" s="5" t="s">
        <v>834</v>
      </c>
      <c r="AN37" s="5" t="s">
        <v>3395</v>
      </c>
      <c r="AO37" s="5" t="s">
        <v>837</v>
      </c>
      <c r="AP37" s="5" t="s">
        <v>834</v>
      </c>
      <c r="AQ37" s="5" t="s">
        <v>7501</v>
      </c>
      <c r="AR37" s="5" t="s">
        <v>837</v>
      </c>
      <c r="AS37" s="58" t="s">
        <v>834</v>
      </c>
      <c r="AT37" s="58" t="s">
        <v>812</v>
      </c>
      <c r="AU37" s="58" t="s">
        <v>837</v>
      </c>
      <c r="AV37" s="5" t="s">
        <v>834</v>
      </c>
      <c r="AW37" s="5" t="s">
        <v>3202</v>
      </c>
      <c r="AX37" s="5" t="s">
        <v>837</v>
      </c>
      <c r="AY37" s="5" t="s">
        <v>834</v>
      </c>
      <c r="AZ37" s="5" t="s">
        <v>3764</v>
      </c>
      <c r="BA37" s="5" t="s">
        <v>837</v>
      </c>
      <c r="BB37" s="5" t="s">
        <v>834</v>
      </c>
      <c r="BC37" s="5" t="s">
        <v>3126</v>
      </c>
      <c r="BD37" s="5" t="s">
        <v>837</v>
      </c>
      <c r="BE37" s="5" t="s">
        <v>834</v>
      </c>
      <c r="BF37" s="5" t="s">
        <v>3130</v>
      </c>
      <c r="BG37" s="5" t="s">
        <v>837</v>
      </c>
      <c r="BH37" s="5" t="s">
        <v>834</v>
      </c>
      <c r="BI37" s="5" t="s">
        <v>3608</v>
      </c>
      <c r="BJ37" s="5" t="s">
        <v>837</v>
      </c>
      <c r="BK37" s="5" t="s">
        <v>834</v>
      </c>
      <c r="BL37" s="5" t="s">
        <v>3403</v>
      </c>
      <c r="BM37" s="5" t="s">
        <v>837</v>
      </c>
      <c r="BN37" s="5" t="s">
        <v>834</v>
      </c>
      <c r="BO37" s="5" t="s">
        <v>3539</v>
      </c>
      <c r="BP37" s="5" t="s">
        <v>837</v>
      </c>
      <c r="BQ37" s="5" t="s">
        <v>834</v>
      </c>
      <c r="BR37" s="5" t="s">
        <v>3983</v>
      </c>
      <c r="BS37" s="5" t="s">
        <v>837</v>
      </c>
      <c r="BT37" s="5" t="s">
        <v>834</v>
      </c>
      <c r="BU37" s="5" t="s">
        <v>7505</v>
      </c>
      <c r="BV37" s="5" t="s">
        <v>837</v>
      </c>
      <c r="BW37" s="5" t="s">
        <v>834</v>
      </c>
      <c r="BX37" s="5" t="s">
        <v>1020</v>
      </c>
      <c r="BY37" s="5" t="s">
        <v>837</v>
      </c>
      <c r="BZ37" s="5" t="s">
        <v>834</v>
      </c>
      <c r="CA37" s="5" t="s">
        <v>2873</v>
      </c>
      <c r="CB37" s="5" t="s">
        <v>837</v>
      </c>
      <c r="CC37" s="58" t="s">
        <v>834</v>
      </c>
      <c r="CD37" s="58" t="s">
        <v>814</v>
      </c>
      <c r="CE37" s="58" t="s">
        <v>837</v>
      </c>
      <c r="CF37" s="58" t="s">
        <v>834</v>
      </c>
      <c r="CG37" s="27" t="s">
        <v>817</v>
      </c>
      <c r="CH37" s="58" t="s">
        <v>837</v>
      </c>
      <c r="CI37" s="58" t="s">
        <v>834</v>
      </c>
      <c r="CJ37" s="58" t="s">
        <v>3813</v>
      </c>
      <c r="CK37" s="58" t="s">
        <v>837</v>
      </c>
      <c r="CL37" s="58" t="s">
        <v>834</v>
      </c>
      <c r="CM37" s="58" t="s">
        <v>3196</v>
      </c>
      <c r="CN37" s="58" t="s">
        <v>837</v>
      </c>
      <c r="CO37" s="58" t="s">
        <v>834</v>
      </c>
      <c r="CP37" s="58" t="s">
        <v>3361</v>
      </c>
      <c r="CQ37" s="58" t="s">
        <v>837</v>
      </c>
      <c r="CR37" s="58" t="s">
        <v>834</v>
      </c>
      <c r="CS37" s="58" t="s">
        <v>4541</v>
      </c>
      <c r="CT37" s="58" t="s">
        <v>837</v>
      </c>
      <c r="CU37" s="58" t="s">
        <v>834</v>
      </c>
      <c r="CV37" s="58" t="s">
        <v>4186</v>
      </c>
      <c r="CW37" s="58" t="s">
        <v>837</v>
      </c>
      <c r="CX37" s="58" t="s">
        <v>834</v>
      </c>
      <c r="CY37" s="58" t="s">
        <v>1301</v>
      </c>
      <c r="CZ37" s="58" t="s">
        <v>837</v>
      </c>
      <c r="DA37" s="58" t="s">
        <v>834</v>
      </c>
      <c r="DB37" s="58" t="s">
        <v>1406</v>
      </c>
      <c r="DC37" s="58" t="s">
        <v>837</v>
      </c>
      <c r="DD37" s="58" t="s">
        <v>834</v>
      </c>
      <c r="DE37" s="58" t="s">
        <v>4196</v>
      </c>
      <c r="DF37" s="58" t="s">
        <v>837</v>
      </c>
      <c r="DG37" s="58" t="s">
        <v>834</v>
      </c>
      <c r="DH37" s="58" t="s">
        <v>3370</v>
      </c>
      <c r="DI37" s="58" t="s">
        <v>837</v>
      </c>
      <c r="DJ37" s="58" t="s">
        <v>834</v>
      </c>
      <c r="DK37" s="58" t="s">
        <v>564</v>
      </c>
      <c r="DL37" s="58" t="s">
        <v>837</v>
      </c>
      <c r="DM37" s="58" t="s">
        <v>834</v>
      </c>
      <c r="DN37" s="58" t="s">
        <v>4014</v>
      </c>
      <c r="DO37" s="58" t="s">
        <v>837</v>
      </c>
      <c r="DP37" s="58" t="s">
        <v>834</v>
      </c>
      <c r="DQ37" s="58" t="s">
        <v>5990</v>
      </c>
      <c r="DR37" s="58" t="s">
        <v>837</v>
      </c>
      <c r="DS37" s="58" t="s">
        <v>834</v>
      </c>
      <c r="DT37" s="58" t="s">
        <v>552</v>
      </c>
      <c r="DU37" s="58" t="s">
        <v>837</v>
      </c>
      <c r="DV37" s="58" t="s">
        <v>834</v>
      </c>
      <c r="DW37" s="58" t="s">
        <v>558</v>
      </c>
      <c r="DX37" s="58" t="s">
        <v>837</v>
      </c>
      <c r="DY37" s="5" t="s">
        <v>1095</v>
      </c>
      <c r="DZ37" s="5" t="s">
        <v>1401</v>
      </c>
      <c r="EA37" s="27">
        <v>5270</v>
      </c>
      <c r="EB37" s="5" t="s">
        <v>1287</v>
      </c>
      <c r="EC37" s="5" t="s">
        <v>1401</v>
      </c>
      <c r="ED37" s="27">
        <v>4229</v>
      </c>
      <c r="EE37" s="27" t="s">
        <v>3066</v>
      </c>
      <c r="EF37" s="5" t="s">
        <v>1401</v>
      </c>
      <c r="EG37" s="27">
        <v>3483</v>
      </c>
      <c r="EH37" s="27" t="s">
        <v>3069</v>
      </c>
      <c r="EI37" s="5" t="s">
        <v>1401</v>
      </c>
      <c r="EJ37" s="5">
        <v>2111</v>
      </c>
      <c r="EK37" s="27" t="s">
        <v>3067</v>
      </c>
      <c r="EL37" s="5" t="s">
        <v>1401</v>
      </c>
      <c r="EM37" s="5">
        <v>1892</v>
      </c>
      <c r="EN37" s="27" t="s">
        <v>3068</v>
      </c>
      <c r="EO37" s="5" t="s">
        <v>1401</v>
      </c>
      <c r="EP37" s="5">
        <v>1826</v>
      </c>
      <c r="EQ37" s="27" t="s">
        <v>3070</v>
      </c>
      <c r="ER37" s="5" t="s">
        <v>1401</v>
      </c>
      <c r="ES37" s="5">
        <v>1332</v>
      </c>
      <c r="ET37" s="27" t="s">
        <v>3071</v>
      </c>
      <c r="EU37" s="5" t="s">
        <v>1401</v>
      </c>
      <c r="EV37" s="5">
        <v>1023</v>
      </c>
      <c r="EW37" s="27" t="s">
        <v>3260</v>
      </c>
      <c r="EX37" s="5" t="s">
        <v>1401</v>
      </c>
      <c r="EY37" s="5">
        <v>393</v>
      </c>
      <c r="EZ37" s="27" t="s">
        <v>3261</v>
      </c>
      <c r="FA37" s="5" t="s">
        <v>1401</v>
      </c>
      <c r="FB37" s="5">
        <v>367</v>
      </c>
      <c r="FC37" s="27" t="s">
        <v>3939</v>
      </c>
      <c r="FD37" s="5" t="s">
        <v>1401</v>
      </c>
      <c r="FE37" s="5">
        <v>318</v>
      </c>
      <c r="FF37" s="27" t="s">
        <v>3940</v>
      </c>
      <c r="FG37" s="5" t="s">
        <v>1401</v>
      </c>
      <c r="FH37" s="5">
        <v>169</v>
      </c>
      <c r="FI37" s="27" t="s">
        <v>4089</v>
      </c>
      <c r="FJ37" s="5" t="s">
        <v>1401</v>
      </c>
      <c r="FK37" s="5">
        <v>141</v>
      </c>
      <c r="FL37" s="27" t="s">
        <v>4250</v>
      </c>
      <c r="FM37" s="5" t="s">
        <v>1401</v>
      </c>
      <c r="FN37" s="5">
        <v>94</v>
      </c>
      <c r="FO37" s="27" t="s">
        <v>4242</v>
      </c>
      <c r="FP37" s="5" t="s">
        <v>1401</v>
      </c>
      <c r="FQ37" s="5">
        <v>60</v>
      </c>
      <c r="FR37" s="27" t="s">
        <v>4081</v>
      </c>
      <c r="FS37" s="5" t="s">
        <v>1401</v>
      </c>
      <c r="FT37" s="5">
        <v>55</v>
      </c>
      <c r="FU37" s="27" t="s">
        <v>4082</v>
      </c>
      <c r="FV37" s="5" t="s">
        <v>1401</v>
      </c>
      <c r="FW37" s="5">
        <v>25</v>
      </c>
      <c r="FX37" s="27" t="s">
        <v>4083</v>
      </c>
      <c r="FY37" s="5" t="s">
        <v>1401</v>
      </c>
      <c r="FZ37" s="5">
        <v>24</v>
      </c>
      <c r="GA37" s="27" t="s">
        <v>2360</v>
      </c>
      <c r="GB37" s="5" t="s">
        <v>1401</v>
      </c>
      <c r="GC37" s="5">
        <v>24</v>
      </c>
      <c r="GD37" s="27" t="s">
        <v>4084</v>
      </c>
      <c r="GE37" s="5" t="s">
        <v>1401</v>
      </c>
      <c r="GF37" s="5">
        <v>21</v>
      </c>
      <c r="GG37" s="27" t="s">
        <v>4085</v>
      </c>
      <c r="GH37" s="5" t="s">
        <v>1401</v>
      </c>
      <c r="GI37" s="5">
        <v>16</v>
      </c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</row>
    <row r="38" spans="1:264">
      <c r="A38" s="4">
        <v>37</v>
      </c>
      <c r="B38" s="24" t="s">
        <v>916</v>
      </c>
      <c r="C38" s="56">
        <v>39496</v>
      </c>
      <c r="D38" s="4" t="s">
        <v>1289</v>
      </c>
      <c r="E38" s="33">
        <v>141190</v>
      </c>
      <c r="F38" s="53">
        <v>87090</v>
      </c>
      <c r="G38" s="14">
        <f t="shared" si="8"/>
        <v>0.61682838727955236</v>
      </c>
      <c r="H38" s="14">
        <f t="shared" si="1"/>
        <v>6.3084165805488576E-2</v>
      </c>
      <c r="I38" s="29" t="str">
        <f t="shared" si="2"/>
        <v>IND</v>
      </c>
      <c r="J38" s="29">
        <f t="shared" si="5"/>
        <v>0.30183717992880926</v>
      </c>
      <c r="K38" s="29" t="str">
        <f t="shared" si="3"/>
        <v>IND</v>
      </c>
      <c r="L38" s="29">
        <f t="shared" si="6"/>
        <v>0.2387530141233207</v>
      </c>
      <c r="M38" s="29" t="str">
        <f t="shared" si="4"/>
        <v>IND</v>
      </c>
      <c r="N38" s="29">
        <f t="shared" si="7"/>
        <v>0.2327132851073602</v>
      </c>
      <c r="O38" s="27" t="s">
        <v>816</v>
      </c>
      <c r="P38" s="27" t="s">
        <v>806</v>
      </c>
      <c r="Q38" s="27" t="s">
        <v>838</v>
      </c>
      <c r="R38" s="5" t="s">
        <v>834</v>
      </c>
      <c r="S38" s="5" t="s">
        <v>1185</v>
      </c>
      <c r="T38" s="5" t="s">
        <v>837</v>
      </c>
      <c r="U38" s="5" t="s">
        <v>695</v>
      </c>
      <c r="V38" s="5" t="s">
        <v>811</v>
      </c>
      <c r="W38" s="5" t="s">
        <v>838</v>
      </c>
      <c r="X38" s="27" t="s">
        <v>834</v>
      </c>
      <c r="Y38" s="5" t="s">
        <v>909</v>
      </c>
      <c r="Z38" s="5" t="s">
        <v>837</v>
      </c>
      <c r="AA38" s="5" t="s">
        <v>834</v>
      </c>
      <c r="AB38" s="5" t="s">
        <v>1194</v>
      </c>
      <c r="AC38" s="5" t="s">
        <v>837</v>
      </c>
      <c r="AD38" s="29" t="s">
        <v>834</v>
      </c>
      <c r="AE38" s="29" t="s">
        <v>1003</v>
      </c>
      <c r="AF38" s="5" t="s">
        <v>837</v>
      </c>
      <c r="AG38" s="58" t="s">
        <v>834</v>
      </c>
      <c r="AH38" s="58" t="s">
        <v>810</v>
      </c>
      <c r="AI38" s="58" t="s">
        <v>837</v>
      </c>
      <c r="AJ38" s="5" t="s">
        <v>834</v>
      </c>
      <c r="AK38" s="5" t="s">
        <v>1424</v>
      </c>
      <c r="AL38" s="5" t="s">
        <v>837</v>
      </c>
      <c r="AM38" s="5" t="s">
        <v>834</v>
      </c>
      <c r="AN38" s="5" t="s">
        <v>3395</v>
      </c>
      <c r="AO38" s="5" t="s">
        <v>837</v>
      </c>
      <c r="AP38" s="5" t="s">
        <v>834</v>
      </c>
      <c r="AQ38" s="5" t="s">
        <v>7501</v>
      </c>
      <c r="AR38" s="5" t="s">
        <v>837</v>
      </c>
      <c r="AS38" s="58" t="s">
        <v>834</v>
      </c>
      <c r="AT38" s="58" t="s">
        <v>812</v>
      </c>
      <c r="AU38" s="58" t="s">
        <v>837</v>
      </c>
      <c r="AV38" s="5" t="s">
        <v>834</v>
      </c>
      <c r="AW38" s="5" t="s">
        <v>3202</v>
      </c>
      <c r="AX38" s="5" t="s">
        <v>837</v>
      </c>
      <c r="AY38" s="5" t="s">
        <v>834</v>
      </c>
      <c r="AZ38" s="5" t="s">
        <v>3764</v>
      </c>
      <c r="BA38" s="5" t="s">
        <v>837</v>
      </c>
      <c r="BB38" s="5" t="s">
        <v>834</v>
      </c>
      <c r="BC38" s="5" t="s">
        <v>3126</v>
      </c>
      <c r="BD38" s="5" t="s">
        <v>837</v>
      </c>
      <c r="BE38" s="5" t="s">
        <v>834</v>
      </c>
      <c r="BF38" s="5" t="s">
        <v>3130</v>
      </c>
      <c r="BG38" s="5" t="s">
        <v>837</v>
      </c>
      <c r="BH38" s="5" t="s">
        <v>834</v>
      </c>
      <c r="BI38" s="5" t="s">
        <v>3608</v>
      </c>
      <c r="BJ38" s="5" t="s">
        <v>837</v>
      </c>
      <c r="BK38" s="5" t="s">
        <v>834</v>
      </c>
      <c r="BL38" s="5" t="s">
        <v>3403</v>
      </c>
      <c r="BM38" s="5" t="s">
        <v>837</v>
      </c>
      <c r="BN38" s="5" t="s">
        <v>834</v>
      </c>
      <c r="BO38" s="5" t="s">
        <v>3539</v>
      </c>
      <c r="BP38" s="5" t="s">
        <v>837</v>
      </c>
      <c r="BQ38" s="5" t="s">
        <v>834</v>
      </c>
      <c r="BR38" s="5" t="s">
        <v>3983</v>
      </c>
      <c r="BS38" s="5" t="s">
        <v>837</v>
      </c>
      <c r="BT38" s="5" t="s">
        <v>834</v>
      </c>
      <c r="BU38" s="5" t="s">
        <v>7505</v>
      </c>
      <c r="BV38" s="5" t="s">
        <v>837</v>
      </c>
      <c r="BW38" s="5" t="s">
        <v>834</v>
      </c>
      <c r="BX38" s="5" t="s">
        <v>1020</v>
      </c>
      <c r="BY38" s="5" t="s">
        <v>837</v>
      </c>
      <c r="BZ38" s="5" t="s">
        <v>834</v>
      </c>
      <c r="CA38" s="5" t="s">
        <v>2873</v>
      </c>
      <c r="CB38" s="5" t="s">
        <v>837</v>
      </c>
      <c r="CC38" s="58" t="s">
        <v>834</v>
      </c>
      <c r="CD38" s="58" t="s">
        <v>814</v>
      </c>
      <c r="CE38" s="58" t="s">
        <v>837</v>
      </c>
      <c r="CF38" s="58" t="s">
        <v>834</v>
      </c>
      <c r="CG38" s="27" t="s">
        <v>817</v>
      </c>
      <c r="CH38" s="58" t="s">
        <v>837</v>
      </c>
      <c r="CI38" s="58" t="s">
        <v>834</v>
      </c>
      <c r="CJ38" s="58" t="s">
        <v>3813</v>
      </c>
      <c r="CK38" s="58" t="s">
        <v>837</v>
      </c>
      <c r="CL38" s="58" t="s">
        <v>834</v>
      </c>
      <c r="CM38" s="58" t="s">
        <v>3196</v>
      </c>
      <c r="CN38" s="58" t="s">
        <v>837</v>
      </c>
      <c r="CO38" s="58" t="s">
        <v>834</v>
      </c>
      <c r="CP38" s="58" t="s">
        <v>3361</v>
      </c>
      <c r="CQ38" s="58" t="s">
        <v>837</v>
      </c>
      <c r="CR38" s="58" t="s">
        <v>834</v>
      </c>
      <c r="CS38" s="58" t="s">
        <v>4541</v>
      </c>
      <c r="CT38" s="58" t="s">
        <v>837</v>
      </c>
      <c r="CU38" s="58" t="s">
        <v>834</v>
      </c>
      <c r="CV38" s="58" t="s">
        <v>4186</v>
      </c>
      <c r="CW38" s="58" t="s">
        <v>837</v>
      </c>
      <c r="CX38" s="58" t="s">
        <v>834</v>
      </c>
      <c r="CY38" s="58" t="s">
        <v>1301</v>
      </c>
      <c r="CZ38" s="58" t="s">
        <v>837</v>
      </c>
      <c r="DA38" s="58" t="s">
        <v>834</v>
      </c>
      <c r="DB38" s="58" t="s">
        <v>1406</v>
      </c>
      <c r="DC38" s="58" t="s">
        <v>837</v>
      </c>
      <c r="DD38" s="58" t="s">
        <v>834</v>
      </c>
      <c r="DE38" s="58" t="s">
        <v>4196</v>
      </c>
      <c r="DF38" s="58" t="s">
        <v>837</v>
      </c>
      <c r="DG38" s="58" t="s">
        <v>834</v>
      </c>
      <c r="DH38" s="58" t="s">
        <v>3370</v>
      </c>
      <c r="DI38" s="58" t="s">
        <v>837</v>
      </c>
      <c r="DJ38" s="58" t="s">
        <v>834</v>
      </c>
      <c r="DK38" s="58" t="s">
        <v>564</v>
      </c>
      <c r="DL38" s="58" t="s">
        <v>837</v>
      </c>
      <c r="DM38" s="58" t="s">
        <v>834</v>
      </c>
      <c r="DN38" s="58" t="s">
        <v>4014</v>
      </c>
      <c r="DO38" s="58" t="s">
        <v>837</v>
      </c>
      <c r="DP38" s="58" t="s">
        <v>834</v>
      </c>
      <c r="DQ38" s="58" t="s">
        <v>5990</v>
      </c>
      <c r="DR38" s="58" t="s">
        <v>837</v>
      </c>
      <c r="DS38" s="58" t="s">
        <v>834</v>
      </c>
      <c r="DT38" s="58" t="s">
        <v>552</v>
      </c>
      <c r="DU38" s="58" t="s">
        <v>837</v>
      </c>
      <c r="DV38" s="58" t="s">
        <v>834</v>
      </c>
      <c r="DW38" s="58" t="s">
        <v>558</v>
      </c>
      <c r="DX38" s="58" t="s">
        <v>837</v>
      </c>
      <c r="DY38" s="5" t="s">
        <v>1290</v>
      </c>
      <c r="DZ38" s="5" t="s">
        <v>1401</v>
      </c>
      <c r="EA38" s="27">
        <v>26287</v>
      </c>
      <c r="EB38" s="5" t="s">
        <v>1291</v>
      </c>
      <c r="EC38" s="5" t="s">
        <v>1401</v>
      </c>
      <c r="ED38" s="27">
        <v>20793</v>
      </c>
      <c r="EE38" s="27" t="s">
        <v>3262</v>
      </c>
      <c r="EF38" s="5" t="s">
        <v>1401</v>
      </c>
      <c r="EG38" s="27">
        <v>20267</v>
      </c>
      <c r="EH38" s="27" t="s">
        <v>3263</v>
      </c>
      <c r="EI38" s="5" t="s">
        <v>1401</v>
      </c>
      <c r="EJ38" s="27">
        <v>19636</v>
      </c>
      <c r="EK38" s="27" t="s">
        <v>3264</v>
      </c>
      <c r="EL38" s="5" t="s">
        <v>1401</v>
      </c>
      <c r="EM38" s="5">
        <v>18</v>
      </c>
      <c r="EN38" s="27" t="s">
        <v>3265</v>
      </c>
      <c r="EO38" s="5" t="s">
        <v>1401</v>
      </c>
      <c r="EP38" s="5">
        <v>13</v>
      </c>
      <c r="EQ38" s="27" t="s">
        <v>3266</v>
      </c>
      <c r="ER38" s="5" t="s">
        <v>1401</v>
      </c>
      <c r="ES38" s="5">
        <v>10</v>
      </c>
      <c r="ET38" s="27" t="s">
        <v>3267</v>
      </c>
      <c r="EU38" s="5" t="s">
        <v>1401</v>
      </c>
      <c r="EV38" s="5">
        <v>8</v>
      </c>
      <c r="EW38" s="27" t="s">
        <v>3268</v>
      </c>
      <c r="EX38" s="5" t="s">
        <v>1401</v>
      </c>
      <c r="EY38" s="5">
        <v>8</v>
      </c>
      <c r="EZ38" s="27" t="s">
        <v>3269</v>
      </c>
      <c r="FA38" s="5" t="s">
        <v>1401</v>
      </c>
      <c r="FB38" s="5">
        <v>7</v>
      </c>
      <c r="FC38" s="27" t="s">
        <v>4086</v>
      </c>
      <c r="FD38" s="5" t="s">
        <v>1401</v>
      </c>
      <c r="FE38" s="5">
        <v>6</v>
      </c>
      <c r="FF38" s="27" t="s">
        <v>4087</v>
      </c>
      <c r="FG38" s="5" t="s">
        <v>1401</v>
      </c>
      <c r="FH38" s="5">
        <v>6</v>
      </c>
      <c r="FI38" s="27" t="s">
        <v>4088</v>
      </c>
      <c r="FJ38" s="5" t="s">
        <v>1401</v>
      </c>
      <c r="FK38" s="5">
        <v>5</v>
      </c>
      <c r="FL38" s="27" t="s">
        <v>4410</v>
      </c>
      <c r="FM38" s="5" t="s">
        <v>1401</v>
      </c>
      <c r="FN38" s="5">
        <v>4</v>
      </c>
      <c r="FO38" s="27" t="s">
        <v>4411</v>
      </c>
      <c r="FP38" s="5" t="s">
        <v>1401</v>
      </c>
      <c r="FQ38" s="5">
        <v>4</v>
      </c>
      <c r="FR38" s="27" t="s">
        <v>4412</v>
      </c>
      <c r="FS38" s="5" t="s">
        <v>1401</v>
      </c>
      <c r="FT38" s="5">
        <v>2</v>
      </c>
      <c r="FU38" s="27" t="s">
        <v>4413</v>
      </c>
      <c r="FV38" s="5" t="s">
        <v>1401</v>
      </c>
      <c r="FW38" s="5">
        <v>2</v>
      </c>
      <c r="FX38" s="27" t="s">
        <v>4414</v>
      </c>
      <c r="FY38" s="5" t="s">
        <v>1401</v>
      </c>
      <c r="FZ38" s="5">
        <v>2</v>
      </c>
      <c r="GA38" s="27" t="s">
        <v>4415</v>
      </c>
      <c r="GB38" s="5" t="s">
        <v>1401</v>
      </c>
      <c r="GC38" s="5">
        <v>1</v>
      </c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</row>
    <row r="39" spans="1:264">
      <c r="A39" s="4">
        <v>38</v>
      </c>
      <c r="B39" s="24" t="s">
        <v>916</v>
      </c>
      <c r="C39" s="56">
        <v>39496</v>
      </c>
      <c r="D39" s="4" t="s">
        <v>1292</v>
      </c>
      <c r="E39" s="33">
        <v>87993</v>
      </c>
      <c r="F39" s="53">
        <v>24900</v>
      </c>
      <c r="G39" s="14">
        <f t="shared" si="8"/>
        <v>0.28297705499301079</v>
      </c>
      <c r="H39" s="14">
        <f t="shared" si="1"/>
        <v>0.49216867469879516</v>
      </c>
      <c r="I39" s="29" t="str">
        <f t="shared" si="2"/>
        <v>IND</v>
      </c>
      <c r="J39" s="29">
        <f t="shared" si="5"/>
        <v>0.66365461847389562</v>
      </c>
      <c r="K39" s="29" t="str">
        <f t="shared" si="3"/>
        <v>IND</v>
      </c>
      <c r="L39" s="29">
        <f t="shared" si="6"/>
        <v>0.1714859437751004</v>
      </c>
      <c r="M39" s="29" t="str">
        <f t="shared" si="4"/>
        <v>IND</v>
      </c>
      <c r="N39" s="29">
        <f t="shared" si="7"/>
        <v>0.1714859437751004</v>
      </c>
      <c r="O39" s="27" t="s">
        <v>816</v>
      </c>
      <c r="P39" s="27" t="s">
        <v>806</v>
      </c>
      <c r="Q39" s="27" t="s">
        <v>838</v>
      </c>
      <c r="R39" s="5" t="s">
        <v>834</v>
      </c>
      <c r="S39" s="5" t="s">
        <v>1185</v>
      </c>
      <c r="T39" s="5" t="s">
        <v>837</v>
      </c>
      <c r="U39" s="5" t="s">
        <v>695</v>
      </c>
      <c r="V39" s="5" t="s">
        <v>811</v>
      </c>
      <c r="W39" s="5" t="s">
        <v>838</v>
      </c>
      <c r="X39" s="27" t="s">
        <v>834</v>
      </c>
      <c r="Y39" s="5" t="s">
        <v>909</v>
      </c>
      <c r="Z39" s="5" t="s">
        <v>837</v>
      </c>
      <c r="AA39" s="5" t="s">
        <v>834</v>
      </c>
      <c r="AB39" s="5" t="s">
        <v>1194</v>
      </c>
      <c r="AC39" s="5" t="s">
        <v>837</v>
      </c>
      <c r="AD39" s="29" t="s">
        <v>834</v>
      </c>
      <c r="AE39" s="29" t="s">
        <v>1003</v>
      </c>
      <c r="AF39" s="5" t="s">
        <v>837</v>
      </c>
      <c r="AG39" s="58" t="s">
        <v>834</v>
      </c>
      <c r="AH39" s="58" t="s">
        <v>810</v>
      </c>
      <c r="AI39" s="58" t="s">
        <v>837</v>
      </c>
      <c r="AJ39" s="5" t="s">
        <v>834</v>
      </c>
      <c r="AK39" s="5" t="s">
        <v>1424</v>
      </c>
      <c r="AL39" s="5" t="s">
        <v>837</v>
      </c>
      <c r="AM39" s="5" t="s">
        <v>834</v>
      </c>
      <c r="AN39" s="5" t="s">
        <v>3395</v>
      </c>
      <c r="AO39" s="5" t="s">
        <v>837</v>
      </c>
      <c r="AP39" s="5" t="s">
        <v>834</v>
      </c>
      <c r="AQ39" s="5" t="s">
        <v>7501</v>
      </c>
      <c r="AR39" s="5" t="s">
        <v>837</v>
      </c>
      <c r="AS39" s="58" t="s">
        <v>834</v>
      </c>
      <c r="AT39" s="58" t="s">
        <v>812</v>
      </c>
      <c r="AU39" s="58" t="s">
        <v>837</v>
      </c>
      <c r="AV39" s="5" t="s">
        <v>834</v>
      </c>
      <c r="AW39" s="5" t="s">
        <v>3202</v>
      </c>
      <c r="AX39" s="5" t="s">
        <v>837</v>
      </c>
      <c r="AY39" s="5" t="s">
        <v>834</v>
      </c>
      <c r="AZ39" s="5" t="s">
        <v>3764</v>
      </c>
      <c r="BA39" s="5" t="s">
        <v>837</v>
      </c>
      <c r="BB39" s="5" t="s">
        <v>834</v>
      </c>
      <c r="BC39" s="5" t="s">
        <v>3126</v>
      </c>
      <c r="BD39" s="5" t="s">
        <v>837</v>
      </c>
      <c r="BE39" s="5" t="s">
        <v>834</v>
      </c>
      <c r="BF39" s="5" t="s">
        <v>3130</v>
      </c>
      <c r="BG39" s="5" t="s">
        <v>837</v>
      </c>
      <c r="BH39" s="5" t="s">
        <v>834</v>
      </c>
      <c r="BI39" s="5" t="s">
        <v>3608</v>
      </c>
      <c r="BJ39" s="5" t="s">
        <v>837</v>
      </c>
      <c r="BK39" s="5" t="s">
        <v>834</v>
      </c>
      <c r="BL39" s="5" t="s">
        <v>3403</v>
      </c>
      <c r="BM39" s="5" t="s">
        <v>837</v>
      </c>
      <c r="BN39" s="5" t="s">
        <v>834</v>
      </c>
      <c r="BO39" s="5" t="s">
        <v>3539</v>
      </c>
      <c r="BP39" s="5" t="s">
        <v>837</v>
      </c>
      <c r="BQ39" s="5" t="s">
        <v>834</v>
      </c>
      <c r="BR39" s="5" t="s">
        <v>3983</v>
      </c>
      <c r="BS39" s="5" t="s">
        <v>837</v>
      </c>
      <c r="BT39" s="5" t="s">
        <v>834</v>
      </c>
      <c r="BU39" s="5" t="s">
        <v>7505</v>
      </c>
      <c r="BV39" s="5" t="s">
        <v>837</v>
      </c>
      <c r="BW39" s="5" t="s">
        <v>834</v>
      </c>
      <c r="BX39" s="5" t="s">
        <v>1020</v>
      </c>
      <c r="BY39" s="5" t="s">
        <v>837</v>
      </c>
      <c r="BZ39" s="5" t="s">
        <v>834</v>
      </c>
      <c r="CA39" s="5" t="s">
        <v>2873</v>
      </c>
      <c r="CB39" s="5" t="s">
        <v>837</v>
      </c>
      <c r="CC39" s="58" t="s">
        <v>834</v>
      </c>
      <c r="CD39" s="58" t="s">
        <v>814</v>
      </c>
      <c r="CE39" s="58" t="s">
        <v>837</v>
      </c>
      <c r="CF39" s="58" t="s">
        <v>834</v>
      </c>
      <c r="CG39" s="27" t="s">
        <v>817</v>
      </c>
      <c r="CH39" s="58" t="s">
        <v>837</v>
      </c>
      <c r="CI39" s="58" t="s">
        <v>834</v>
      </c>
      <c r="CJ39" s="58" t="s">
        <v>3813</v>
      </c>
      <c r="CK39" s="58" t="s">
        <v>837</v>
      </c>
      <c r="CL39" s="58" t="s">
        <v>834</v>
      </c>
      <c r="CM39" s="58" t="s">
        <v>3196</v>
      </c>
      <c r="CN39" s="58" t="s">
        <v>837</v>
      </c>
      <c r="CO39" s="58" t="s">
        <v>834</v>
      </c>
      <c r="CP39" s="58" t="s">
        <v>3361</v>
      </c>
      <c r="CQ39" s="58" t="s">
        <v>837</v>
      </c>
      <c r="CR39" s="58" t="s">
        <v>834</v>
      </c>
      <c r="CS39" s="58" t="s">
        <v>4541</v>
      </c>
      <c r="CT39" s="58" t="s">
        <v>837</v>
      </c>
      <c r="CU39" s="58" t="s">
        <v>834</v>
      </c>
      <c r="CV39" s="58" t="s">
        <v>4186</v>
      </c>
      <c r="CW39" s="58" t="s">
        <v>837</v>
      </c>
      <c r="CX39" s="58" t="s">
        <v>834</v>
      </c>
      <c r="CY39" s="58" t="s">
        <v>1301</v>
      </c>
      <c r="CZ39" s="58" t="s">
        <v>837</v>
      </c>
      <c r="DA39" s="58" t="s">
        <v>834</v>
      </c>
      <c r="DB39" s="58" t="s">
        <v>1406</v>
      </c>
      <c r="DC39" s="58" t="s">
        <v>837</v>
      </c>
      <c r="DD39" s="58" t="s">
        <v>834</v>
      </c>
      <c r="DE39" s="58" t="s">
        <v>4196</v>
      </c>
      <c r="DF39" s="58" t="s">
        <v>837</v>
      </c>
      <c r="DG39" s="58" t="s">
        <v>834</v>
      </c>
      <c r="DH39" s="58" t="s">
        <v>3370</v>
      </c>
      <c r="DI39" s="58" t="s">
        <v>837</v>
      </c>
      <c r="DJ39" s="58" t="s">
        <v>834</v>
      </c>
      <c r="DK39" s="58" t="s">
        <v>564</v>
      </c>
      <c r="DL39" s="58" t="s">
        <v>837</v>
      </c>
      <c r="DM39" s="58" t="s">
        <v>834</v>
      </c>
      <c r="DN39" s="58" t="s">
        <v>4014</v>
      </c>
      <c r="DO39" s="58" t="s">
        <v>837</v>
      </c>
      <c r="DP39" s="58" t="s">
        <v>834</v>
      </c>
      <c r="DQ39" s="58" t="s">
        <v>5990</v>
      </c>
      <c r="DR39" s="58" t="s">
        <v>837</v>
      </c>
      <c r="DS39" s="58" t="s">
        <v>834</v>
      </c>
      <c r="DT39" s="58" t="s">
        <v>552</v>
      </c>
      <c r="DU39" s="58" t="s">
        <v>837</v>
      </c>
      <c r="DV39" s="58" t="s">
        <v>834</v>
      </c>
      <c r="DW39" s="58" t="s">
        <v>558</v>
      </c>
      <c r="DX39" s="58" t="s">
        <v>837</v>
      </c>
      <c r="DY39" s="5" t="s">
        <v>1293</v>
      </c>
      <c r="DZ39" s="5" t="s">
        <v>1401</v>
      </c>
      <c r="EA39" s="27">
        <v>16525</v>
      </c>
      <c r="EB39" s="5" t="s">
        <v>1294</v>
      </c>
      <c r="EC39" s="5" t="s">
        <v>1401</v>
      </c>
      <c r="ED39" s="27">
        <v>4270</v>
      </c>
      <c r="EE39" s="27" t="s">
        <v>1294</v>
      </c>
      <c r="EF39" s="5" t="s">
        <v>1401</v>
      </c>
      <c r="EG39" s="5">
        <v>4270</v>
      </c>
      <c r="EH39" s="27" t="s">
        <v>3270</v>
      </c>
      <c r="EI39" s="5" t="s">
        <v>1401</v>
      </c>
      <c r="EJ39" s="27">
        <v>2990</v>
      </c>
      <c r="EK39" s="27" t="s">
        <v>3271</v>
      </c>
      <c r="EL39" s="5" t="s">
        <v>1401</v>
      </c>
      <c r="EM39" s="5">
        <v>805</v>
      </c>
      <c r="EN39" s="27" t="s">
        <v>3272</v>
      </c>
      <c r="EO39" s="5" t="s">
        <v>1401</v>
      </c>
      <c r="EP39" s="5">
        <v>124</v>
      </c>
      <c r="EQ39" s="27" t="s">
        <v>3112</v>
      </c>
      <c r="ER39" s="5" t="s">
        <v>1401</v>
      </c>
      <c r="ES39" s="5">
        <v>40</v>
      </c>
      <c r="ET39" s="27" t="s">
        <v>3263</v>
      </c>
      <c r="EU39" s="5" t="s">
        <v>1401</v>
      </c>
      <c r="EV39" s="5">
        <v>27</v>
      </c>
      <c r="EW39" s="27" t="s">
        <v>3110</v>
      </c>
      <c r="EX39" s="5" t="s">
        <v>1401</v>
      </c>
      <c r="EY39" s="5">
        <v>21</v>
      </c>
      <c r="EZ39" s="27" t="s">
        <v>3111</v>
      </c>
      <c r="FA39" s="5" t="s">
        <v>1401</v>
      </c>
      <c r="FB39" s="5">
        <v>20</v>
      </c>
      <c r="FC39" s="27" t="s">
        <v>4416</v>
      </c>
      <c r="FD39" s="5" t="s">
        <v>1401</v>
      </c>
      <c r="FE39" s="5">
        <v>14</v>
      </c>
      <c r="FF39" s="27" t="s">
        <v>4417</v>
      </c>
      <c r="FG39" s="5" t="s">
        <v>1401</v>
      </c>
      <c r="FH39" s="5">
        <v>12</v>
      </c>
      <c r="FI39" s="27" t="s">
        <v>4418</v>
      </c>
      <c r="FJ39" s="5" t="s">
        <v>1401</v>
      </c>
      <c r="FK39" s="5">
        <v>10</v>
      </c>
      <c r="FL39" s="27" t="s">
        <v>4419</v>
      </c>
      <c r="FM39" s="5" t="s">
        <v>1401</v>
      </c>
      <c r="FN39" s="5">
        <v>9</v>
      </c>
      <c r="FO39" s="27" t="s">
        <v>4420</v>
      </c>
      <c r="FP39" s="5" t="s">
        <v>1401</v>
      </c>
      <c r="FQ39" s="5">
        <v>8</v>
      </c>
      <c r="FR39" s="27" t="s">
        <v>4421</v>
      </c>
      <c r="FS39" s="5" t="s">
        <v>1401</v>
      </c>
      <c r="FT39" s="5">
        <v>7</v>
      </c>
      <c r="FU39" s="27" t="s">
        <v>4422</v>
      </c>
      <c r="FV39" s="5" t="s">
        <v>1401</v>
      </c>
      <c r="FW39" s="5">
        <v>7</v>
      </c>
      <c r="FX39" s="27" t="s">
        <v>4423</v>
      </c>
      <c r="FY39" s="5" t="s">
        <v>1401</v>
      </c>
      <c r="FZ39" s="5">
        <v>4</v>
      </c>
      <c r="GA39" s="27" t="s">
        <v>4424</v>
      </c>
      <c r="GB39" s="5" t="s">
        <v>1401</v>
      </c>
      <c r="GC39" s="5">
        <v>3</v>
      </c>
      <c r="GD39" s="27" t="s">
        <v>4425</v>
      </c>
      <c r="GE39" s="5" t="s">
        <v>1401</v>
      </c>
      <c r="GF39" s="5">
        <v>3</v>
      </c>
      <c r="GG39" s="27" t="s">
        <v>4426</v>
      </c>
      <c r="GH39" s="5" t="s">
        <v>1401</v>
      </c>
      <c r="GI39" s="5">
        <v>1</v>
      </c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</row>
    <row r="40" spans="1:264">
      <c r="A40" s="5">
        <v>39</v>
      </c>
      <c r="B40" s="24" t="s">
        <v>916</v>
      </c>
      <c r="C40" s="70">
        <v>39496</v>
      </c>
      <c r="D40" s="5" t="s">
        <v>1295</v>
      </c>
      <c r="E40" s="33">
        <v>123335</v>
      </c>
      <c r="F40" s="53">
        <v>49126</v>
      </c>
      <c r="G40" s="54">
        <f t="shared" si="8"/>
        <v>0.39831353630356348</v>
      </c>
      <c r="H40" s="54">
        <f t="shared" si="1"/>
        <v>0.27677808085331596</v>
      </c>
      <c r="I40" s="29" t="str">
        <f t="shared" si="2"/>
        <v>IND</v>
      </c>
      <c r="J40" s="29">
        <f t="shared" si="5"/>
        <v>0.44465252615722833</v>
      </c>
      <c r="K40" s="29" t="str">
        <f t="shared" si="3"/>
        <v>IND</v>
      </c>
      <c r="L40" s="29">
        <f t="shared" si="6"/>
        <v>0.16787444530391238</v>
      </c>
      <c r="M40" s="29" t="str">
        <f t="shared" si="4"/>
        <v>IND</v>
      </c>
      <c r="N40" s="29">
        <f t="shared" si="7"/>
        <v>0.11435899523673819</v>
      </c>
      <c r="O40" s="27" t="s">
        <v>816</v>
      </c>
      <c r="P40" s="27" t="s">
        <v>806</v>
      </c>
      <c r="Q40" s="27" t="s">
        <v>838</v>
      </c>
      <c r="R40" s="5" t="s">
        <v>834</v>
      </c>
      <c r="S40" s="5" t="s">
        <v>1185</v>
      </c>
      <c r="T40" s="5" t="s">
        <v>837</v>
      </c>
      <c r="U40" s="5" t="s">
        <v>695</v>
      </c>
      <c r="V40" s="5" t="s">
        <v>811</v>
      </c>
      <c r="W40" s="5" t="s">
        <v>838</v>
      </c>
      <c r="X40" s="27" t="s">
        <v>834</v>
      </c>
      <c r="Y40" s="5" t="s">
        <v>909</v>
      </c>
      <c r="Z40" s="5" t="s">
        <v>837</v>
      </c>
      <c r="AA40" s="5" t="s">
        <v>834</v>
      </c>
      <c r="AB40" s="5" t="s">
        <v>1194</v>
      </c>
      <c r="AC40" s="5" t="s">
        <v>837</v>
      </c>
      <c r="AD40" s="29" t="s">
        <v>834</v>
      </c>
      <c r="AE40" s="29" t="s">
        <v>1003</v>
      </c>
      <c r="AF40" s="5" t="s">
        <v>837</v>
      </c>
      <c r="AG40" s="58" t="s">
        <v>834</v>
      </c>
      <c r="AH40" s="58" t="s">
        <v>810</v>
      </c>
      <c r="AI40" s="58" t="s">
        <v>837</v>
      </c>
      <c r="AJ40" s="5" t="s">
        <v>834</v>
      </c>
      <c r="AK40" s="5" t="s">
        <v>1424</v>
      </c>
      <c r="AL40" s="5" t="s">
        <v>837</v>
      </c>
      <c r="AM40" s="5" t="s">
        <v>834</v>
      </c>
      <c r="AN40" s="5" t="s">
        <v>3395</v>
      </c>
      <c r="AO40" s="5" t="s">
        <v>837</v>
      </c>
      <c r="AP40" s="5" t="s">
        <v>834</v>
      </c>
      <c r="AQ40" s="5" t="s">
        <v>7501</v>
      </c>
      <c r="AR40" s="5" t="s">
        <v>837</v>
      </c>
      <c r="AS40" s="58" t="s">
        <v>834</v>
      </c>
      <c r="AT40" s="58" t="s">
        <v>812</v>
      </c>
      <c r="AU40" s="58" t="s">
        <v>837</v>
      </c>
      <c r="AV40" s="5" t="s">
        <v>834</v>
      </c>
      <c r="AW40" s="5" t="s">
        <v>3202</v>
      </c>
      <c r="AX40" s="5" t="s">
        <v>837</v>
      </c>
      <c r="AY40" s="5" t="s">
        <v>834</v>
      </c>
      <c r="AZ40" s="5" t="s">
        <v>3764</v>
      </c>
      <c r="BA40" s="5" t="s">
        <v>837</v>
      </c>
      <c r="BB40" s="5" t="s">
        <v>834</v>
      </c>
      <c r="BC40" s="5" t="s">
        <v>3126</v>
      </c>
      <c r="BD40" s="5" t="s">
        <v>837</v>
      </c>
      <c r="BE40" s="5" t="s">
        <v>834</v>
      </c>
      <c r="BF40" s="5" t="s">
        <v>3130</v>
      </c>
      <c r="BG40" s="5" t="s">
        <v>837</v>
      </c>
      <c r="BH40" s="5" t="s">
        <v>834</v>
      </c>
      <c r="BI40" s="5" t="s">
        <v>3608</v>
      </c>
      <c r="BJ40" s="5" t="s">
        <v>837</v>
      </c>
      <c r="BK40" s="5" t="s">
        <v>834</v>
      </c>
      <c r="BL40" s="5" t="s">
        <v>3403</v>
      </c>
      <c r="BM40" s="5" t="s">
        <v>837</v>
      </c>
      <c r="BN40" s="5" t="s">
        <v>834</v>
      </c>
      <c r="BO40" s="5" t="s">
        <v>3539</v>
      </c>
      <c r="BP40" s="5" t="s">
        <v>837</v>
      </c>
      <c r="BQ40" s="5" t="s">
        <v>834</v>
      </c>
      <c r="BR40" s="5" t="s">
        <v>3983</v>
      </c>
      <c r="BS40" s="5" t="s">
        <v>837</v>
      </c>
      <c r="BT40" s="5" t="s">
        <v>834</v>
      </c>
      <c r="BU40" s="5" t="s">
        <v>7505</v>
      </c>
      <c r="BV40" s="5" t="s">
        <v>837</v>
      </c>
      <c r="BW40" s="5" t="s">
        <v>834</v>
      </c>
      <c r="BX40" s="5" t="s">
        <v>1020</v>
      </c>
      <c r="BY40" s="5" t="s">
        <v>837</v>
      </c>
      <c r="BZ40" s="5" t="s">
        <v>834</v>
      </c>
      <c r="CA40" s="5" t="s">
        <v>2873</v>
      </c>
      <c r="CB40" s="5" t="s">
        <v>837</v>
      </c>
      <c r="CC40" s="58" t="s">
        <v>834</v>
      </c>
      <c r="CD40" s="58" t="s">
        <v>814</v>
      </c>
      <c r="CE40" s="58" t="s">
        <v>837</v>
      </c>
      <c r="CF40" s="58" t="s">
        <v>834</v>
      </c>
      <c r="CG40" s="27" t="s">
        <v>817</v>
      </c>
      <c r="CH40" s="58" t="s">
        <v>837</v>
      </c>
      <c r="CI40" s="58" t="s">
        <v>834</v>
      </c>
      <c r="CJ40" s="58" t="s">
        <v>3813</v>
      </c>
      <c r="CK40" s="58" t="s">
        <v>837</v>
      </c>
      <c r="CL40" s="58" t="s">
        <v>834</v>
      </c>
      <c r="CM40" s="58" t="s">
        <v>3196</v>
      </c>
      <c r="CN40" s="58" t="s">
        <v>837</v>
      </c>
      <c r="CO40" s="58" t="s">
        <v>834</v>
      </c>
      <c r="CP40" s="58" t="s">
        <v>3361</v>
      </c>
      <c r="CQ40" s="58" t="s">
        <v>837</v>
      </c>
      <c r="CR40" s="58" t="s">
        <v>834</v>
      </c>
      <c r="CS40" s="58" t="s">
        <v>4541</v>
      </c>
      <c r="CT40" s="58" t="s">
        <v>837</v>
      </c>
      <c r="CU40" s="58" t="s">
        <v>834</v>
      </c>
      <c r="CV40" s="58" t="s">
        <v>4186</v>
      </c>
      <c r="CW40" s="58" t="s">
        <v>837</v>
      </c>
      <c r="CX40" s="58" t="s">
        <v>834</v>
      </c>
      <c r="CY40" s="58" t="s">
        <v>1301</v>
      </c>
      <c r="CZ40" s="58" t="s">
        <v>837</v>
      </c>
      <c r="DA40" s="58" t="s">
        <v>834</v>
      </c>
      <c r="DB40" s="58" t="s">
        <v>1406</v>
      </c>
      <c r="DC40" s="58" t="s">
        <v>837</v>
      </c>
      <c r="DD40" s="58" t="s">
        <v>834</v>
      </c>
      <c r="DE40" s="58" t="s">
        <v>4196</v>
      </c>
      <c r="DF40" s="58" t="s">
        <v>837</v>
      </c>
      <c r="DG40" s="58" t="s">
        <v>834</v>
      </c>
      <c r="DH40" s="58" t="s">
        <v>3370</v>
      </c>
      <c r="DI40" s="58" t="s">
        <v>837</v>
      </c>
      <c r="DJ40" s="58" t="s">
        <v>834</v>
      </c>
      <c r="DK40" s="58" t="s">
        <v>564</v>
      </c>
      <c r="DL40" s="58" t="s">
        <v>837</v>
      </c>
      <c r="DM40" s="58" t="s">
        <v>834</v>
      </c>
      <c r="DN40" s="58" t="s">
        <v>4014</v>
      </c>
      <c r="DO40" s="58" t="s">
        <v>837</v>
      </c>
      <c r="DP40" s="58" t="s">
        <v>834</v>
      </c>
      <c r="DQ40" s="58" t="s">
        <v>5990</v>
      </c>
      <c r="DR40" s="58" t="s">
        <v>837</v>
      </c>
      <c r="DS40" s="58" t="s">
        <v>834</v>
      </c>
      <c r="DT40" s="58" t="s">
        <v>552</v>
      </c>
      <c r="DU40" s="58" t="s">
        <v>837</v>
      </c>
      <c r="DV40" s="58" t="s">
        <v>834</v>
      </c>
      <c r="DW40" s="58" t="s">
        <v>558</v>
      </c>
      <c r="DX40" s="58" t="s">
        <v>837</v>
      </c>
      <c r="DY40" s="5" t="s">
        <v>1296</v>
      </c>
      <c r="DZ40" s="5" t="s">
        <v>1401</v>
      </c>
      <c r="EA40" s="27">
        <v>21844</v>
      </c>
      <c r="EB40" s="5" t="s">
        <v>1297</v>
      </c>
      <c r="EC40" s="5" t="s">
        <v>1401</v>
      </c>
      <c r="ED40" s="27">
        <v>8247</v>
      </c>
      <c r="EE40" s="27" t="s">
        <v>3113</v>
      </c>
      <c r="EF40" s="27" t="s">
        <v>1401</v>
      </c>
      <c r="EG40" s="27">
        <v>5618</v>
      </c>
      <c r="EH40" s="27" t="s">
        <v>3114</v>
      </c>
      <c r="EI40" s="5" t="s">
        <v>1401</v>
      </c>
      <c r="EJ40" s="27">
        <v>5438</v>
      </c>
      <c r="EK40" s="27" t="s">
        <v>3115</v>
      </c>
      <c r="EL40" s="5" t="s">
        <v>1401</v>
      </c>
      <c r="EM40" s="27">
        <v>4703</v>
      </c>
      <c r="EN40" s="27" t="s">
        <v>3301</v>
      </c>
      <c r="EO40" s="5" t="s">
        <v>1401</v>
      </c>
      <c r="EP40" s="5">
        <v>378</v>
      </c>
      <c r="EQ40" s="27" t="s">
        <v>3119</v>
      </c>
      <c r="ER40" s="5" t="s">
        <v>1401</v>
      </c>
      <c r="ES40" s="5">
        <v>83</v>
      </c>
      <c r="ET40" s="27" t="s">
        <v>3302</v>
      </c>
      <c r="EU40" s="5" t="s">
        <v>1401</v>
      </c>
      <c r="EV40" s="5">
        <v>74</v>
      </c>
      <c r="EW40" s="27" t="s">
        <v>3120</v>
      </c>
      <c r="EX40" s="5" t="s">
        <v>1401</v>
      </c>
      <c r="EY40" s="5">
        <v>67</v>
      </c>
      <c r="EZ40" s="27" t="s">
        <v>3121</v>
      </c>
      <c r="FA40" s="5" t="s">
        <v>1401</v>
      </c>
      <c r="FB40" s="5">
        <v>44</v>
      </c>
      <c r="FC40" s="27" t="s">
        <v>4427</v>
      </c>
      <c r="FD40" s="5" t="s">
        <v>1401</v>
      </c>
      <c r="FE40" s="5">
        <v>37</v>
      </c>
      <c r="FF40" s="27" t="s">
        <v>4397</v>
      </c>
      <c r="FG40" s="5" t="s">
        <v>1401</v>
      </c>
      <c r="FH40" s="5">
        <v>34</v>
      </c>
      <c r="FI40" s="27" t="s">
        <v>4398</v>
      </c>
      <c r="FJ40" s="5" t="s">
        <v>1401</v>
      </c>
      <c r="FK40" s="5">
        <v>29</v>
      </c>
      <c r="FL40" s="5" t="s">
        <v>3308</v>
      </c>
      <c r="FM40" s="5" t="s">
        <v>1401</v>
      </c>
      <c r="FN40" s="5">
        <v>2530</v>
      </c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</row>
    <row r="41" spans="1:264">
      <c r="A41" s="5">
        <v>40</v>
      </c>
      <c r="B41" s="24" t="s">
        <v>916</v>
      </c>
      <c r="C41" s="70">
        <v>39496</v>
      </c>
      <c r="D41" s="5" t="s">
        <v>1298</v>
      </c>
      <c r="E41" s="33">
        <v>126453</v>
      </c>
      <c r="F41" s="53">
        <v>34638</v>
      </c>
      <c r="G41" s="54">
        <f t="shared" si="8"/>
        <v>0.27391995444947925</v>
      </c>
      <c r="H41" s="54">
        <f t="shared" si="1"/>
        <v>1.3078122293434956E-2</v>
      </c>
      <c r="I41" s="29" t="str">
        <f t="shared" si="2"/>
        <v>IND</v>
      </c>
      <c r="J41" s="29">
        <f t="shared" si="5"/>
        <v>0.17015993995034356</v>
      </c>
      <c r="K41" s="29" t="str">
        <f t="shared" si="3"/>
        <v>Pakistan Citizen Movement</v>
      </c>
      <c r="L41" s="29">
        <f t="shared" si="6"/>
        <v>0.1570818176569086</v>
      </c>
      <c r="M41" s="29" t="str">
        <f t="shared" si="4"/>
        <v>IND</v>
      </c>
      <c r="N41" s="29">
        <f t="shared" si="7"/>
        <v>0.15015301114383048</v>
      </c>
      <c r="O41" s="27" t="s">
        <v>816</v>
      </c>
      <c r="P41" s="27" t="s">
        <v>806</v>
      </c>
      <c r="Q41" s="27" t="s">
        <v>838</v>
      </c>
      <c r="R41" s="5" t="s">
        <v>834</v>
      </c>
      <c r="S41" s="5" t="s">
        <v>1185</v>
      </c>
      <c r="T41" s="5" t="s">
        <v>837</v>
      </c>
      <c r="U41" s="5" t="s">
        <v>695</v>
      </c>
      <c r="V41" s="5" t="s">
        <v>811</v>
      </c>
      <c r="W41" s="5" t="s">
        <v>838</v>
      </c>
      <c r="X41" s="27" t="s">
        <v>834</v>
      </c>
      <c r="Y41" s="5" t="s">
        <v>909</v>
      </c>
      <c r="Z41" s="5" t="s">
        <v>837</v>
      </c>
      <c r="AA41" s="5" t="s">
        <v>834</v>
      </c>
      <c r="AB41" s="5" t="s">
        <v>1194</v>
      </c>
      <c r="AC41" s="5" t="s">
        <v>837</v>
      </c>
      <c r="AD41" s="29" t="s">
        <v>834</v>
      </c>
      <c r="AE41" s="29" t="s">
        <v>1003</v>
      </c>
      <c r="AF41" s="5" t="s">
        <v>837</v>
      </c>
      <c r="AG41" s="58" t="s">
        <v>834</v>
      </c>
      <c r="AH41" s="58" t="s">
        <v>810</v>
      </c>
      <c r="AI41" s="58" t="s">
        <v>837</v>
      </c>
      <c r="AJ41" s="5" t="s">
        <v>834</v>
      </c>
      <c r="AK41" s="5" t="s">
        <v>1424</v>
      </c>
      <c r="AL41" s="5" t="s">
        <v>837</v>
      </c>
      <c r="AM41" s="5" t="s">
        <v>834</v>
      </c>
      <c r="AN41" s="5" t="s">
        <v>3395</v>
      </c>
      <c r="AO41" s="5" t="s">
        <v>837</v>
      </c>
      <c r="AP41" s="5" t="s">
        <v>834</v>
      </c>
      <c r="AQ41" s="5" t="s">
        <v>7501</v>
      </c>
      <c r="AR41" s="5" t="s">
        <v>837</v>
      </c>
      <c r="AS41" s="58" t="s">
        <v>834</v>
      </c>
      <c r="AT41" s="58" t="s">
        <v>812</v>
      </c>
      <c r="AU41" s="58" t="s">
        <v>837</v>
      </c>
      <c r="AV41" s="5" t="s">
        <v>834</v>
      </c>
      <c r="AW41" s="5" t="s">
        <v>3202</v>
      </c>
      <c r="AX41" s="5" t="s">
        <v>837</v>
      </c>
      <c r="AY41" s="5" t="s">
        <v>834</v>
      </c>
      <c r="AZ41" s="5" t="s">
        <v>3764</v>
      </c>
      <c r="BA41" s="5" t="s">
        <v>837</v>
      </c>
      <c r="BB41" s="5" t="s">
        <v>834</v>
      </c>
      <c r="BC41" s="5" t="s">
        <v>3126</v>
      </c>
      <c r="BD41" s="5" t="s">
        <v>837</v>
      </c>
      <c r="BE41" s="5" t="s">
        <v>834</v>
      </c>
      <c r="BF41" s="5" t="s">
        <v>3130</v>
      </c>
      <c r="BG41" s="5" t="s">
        <v>837</v>
      </c>
      <c r="BH41" s="5" t="s">
        <v>834</v>
      </c>
      <c r="BI41" s="5" t="s">
        <v>3608</v>
      </c>
      <c r="BJ41" s="5" t="s">
        <v>837</v>
      </c>
      <c r="BK41" s="5" t="s">
        <v>834</v>
      </c>
      <c r="BL41" s="5" t="s">
        <v>3403</v>
      </c>
      <c r="BM41" s="5" t="s">
        <v>837</v>
      </c>
      <c r="BN41" s="5" t="s">
        <v>834</v>
      </c>
      <c r="BO41" s="5" t="s">
        <v>3539</v>
      </c>
      <c r="BP41" s="5" t="s">
        <v>837</v>
      </c>
      <c r="BQ41" s="5" t="s">
        <v>834</v>
      </c>
      <c r="BR41" s="5" t="s">
        <v>3983</v>
      </c>
      <c r="BS41" s="5" t="s">
        <v>837</v>
      </c>
      <c r="BT41" s="5" t="s">
        <v>834</v>
      </c>
      <c r="BU41" s="5" t="s">
        <v>7505</v>
      </c>
      <c r="BV41" s="5" t="s">
        <v>837</v>
      </c>
      <c r="BW41" s="5" t="s">
        <v>834</v>
      </c>
      <c r="BX41" s="5" t="s">
        <v>1020</v>
      </c>
      <c r="BY41" s="5" t="s">
        <v>837</v>
      </c>
      <c r="BZ41" s="5" t="s">
        <v>834</v>
      </c>
      <c r="CA41" s="5" t="s">
        <v>2873</v>
      </c>
      <c r="CB41" s="5" t="s">
        <v>837</v>
      </c>
      <c r="CC41" s="58" t="s">
        <v>834</v>
      </c>
      <c r="CD41" s="58" t="s">
        <v>814</v>
      </c>
      <c r="CE41" s="58" t="s">
        <v>837</v>
      </c>
      <c r="CF41" s="58" t="s">
        <v>834</v>
      </c>
      <c r="CG41" s="27" t="s">
        <v>817</v>
      </c>
      <c r="CH41" s="58" t="s">
        <v>837</v>
      </c>
      <c r="CI41" s="58" t="s">
        <v>834</v>
      </c>
      <c r="CJ41" s="58" t="s">
        <v>3813</v>
      </c>
      <c r="CK41" s="58" t="s">
        <v>837</v>
      </c>
      <c r="CL41" s="58" t="s">
        <v>834</v>
      </c>
      <c r="CM41" s="58" t="s">
        <v>3196</v>
      </c>
      <c r="CN41" s="58" t="s">
        <v>837</v>
      </c>
      <c r="CO41" s="58" t="s">
        <v>834</v>
      </c>
      <c r="CP41" s="58" t="s">
        <v>3361</v>
      </c>
      <c r="CQ41" s="58" t="s">
        <v>837</v>
      </c>
      <c r="CR41" s="58" t="s">
        <v>834</v>
      </c>
      <c r="CS41" s="58" t="s">
        <v>4541</v>
      </c>
      <c r="CT41" s="58" t="s">
        <v>837</v>
      </c>
      <c r="CU41" s="58" t="s">
        <v>834</v>
      </c>
      <c r="CV41" s="58" t="s">
        <v>4186</v>
      </c>
      <c r="CW41" s="58" t="s">
        <v>837</v>
      </c>
      <c r="CX41" s="5" t="s">
        <v>1300</v>
      </c>
      <c r="CY41" s="5" t="s">
        <v>1301</v>
      </c>
      <c r="CZ41" s="27">
        <v>5441</v>
      </c>
      <c r="DA41" s="58" t="s">
        <v>834</v>
      </c>
      <c r="DB41" s="58" t="s">
        <v>1406</v>
      </c>
      <c r="DC41" s="58" t="s">
        <v>837</v>
      </c>
      <c r="DD41" s="58" t="s">
        <v>834</v>
      </c>
      <c r="DE41" s="58" t="s">
        <v>4196</v>
      </c>
      <c r="DF41" s="58" t="s">
        <v>837</v>
      </c>
      <c r="DG41" s="58" t="s">
        <v>834</v>
      </c>
      <c r="DH41" s="58" t="s">
        <v>3370</v>
      </c>
      <c r="DI41" s="58" t="s">
        <v>837</v>
      </c>
      <c r="DJ41" s="58" t="s">
        <v>834</v>
      </c>
      <c r="DK41" s="58" t="s">
        <v>564</v>
      </c>
      <c r="DL41" s="58" t="s">
        <v>837</v>
      </c>
      <c r="DM41" s="58" t="s">
        <v>834</v>
      </c>
      <c r="DN41" s="58" t="s">
        <v>4014</v>
      </c>
      <c r="DO41" s="58" t="s">
        <v>837</v>
      </c>
      <c r="DP41" s="58" t="s">
        <v>834</v>
      </c>
      <c r="DQ41" s="58" t="s">
        <v>5990</v>
      </c>
      <c r="DR41" s="58" t="s">
        <v>837</v>
      </c>
      <c r="DS41" s="58" t="s">
        <v>834</v>
      </c>
      <c r="DT41" s="58" t="s">
        <v>552</v>
      </c>
      <c r="DU41" s="58" t="s">
        <v>837</v>
      </c>
      <c r="DV41" s="58" t="s">
        <v>834</v>
      </c>
      <c r="DW41" s="58" t="s">
        <v>558</v>
      </c>
      <c r="DX41" s="58" t="s">
        <v>837</v>
      </c>
      <c r="DY41" s="5" t="s">
        <v>1299</v>
      </c>
      <c r="DZ41" s="5" t="s">
        <v>1401</v>
      </c>
      <c r="EA41" s="27">
        <v>5894</v>
      </c>
      <c r="EB41" s="27" t="s">
        <v>3122</v>
      </c>
      <c r="EC41" s="5" t="s">
        <v>1401</v>
      </c>
      <c r="ED41" s="27">
        <v>5201</v>
      </c>
      <c r="EE41" s="27" t="s">
        <v>3299</v>
      </c>
      <c r="EF41" s="5" t="s">
        <v>1401</v>
      </c>
      <c r="EG41" s="5">
        <v>4056</v>
      </c>
      <c r="EH41" s="27" t="s">
        <v>3300</v>
      </c>
      <c r="EI41" s="5" t="s">
        <v>1401</v>
      </c>
      <c r="EJ41" s="5">
        <v>3051</v>
      </c>
      <c r="EK41" s="27" t="s">
        <v>3468</v>
      </c>
      <c r="EL41" s="5" t="s">
        <v>1401</v>
      </c>
      <c r="EM41" s="5">
        <v>2515</v>
      </c>
      <c r="EN41" s="27" t="s">
        <v>3306</v>
      </c>
      <c r="EO41" s="5" t="s">
        <v>1401</v>
      </c>
      <c r="EP41" s="5">
        <v>1855</v>
      </c>
      <c r="EQ41" s="27" t="s">
        <v>3303</v>
      </c>
      <c r="ER41" s="5" t="s">
        <v>1401</v>
      </c>
      <c r="ES41" s="5">
        <v>1392</v>
      </c>
      <c r="ET41" s="27" t="s">
        <v>3304</v>
      </c>
      <c r="EU41" s="5" t="s">
        <v>1401</v>
      </c>
      <c r="EV41" s="5">
        <v>1326</v>
      </c>
      <c r="EW41" s="27" t="s">
        <v>3305</v>
      </c>
      <c r="EX41" s="5" t="s">
        <v>1401</v>
      </c>
      <c r="EY41" s="5">
        <v>1265</v>
      </c>
      <c r="EZ41" s="27" t="s">
        <v>4399</v>
      </c>
      <c r="FA41" s="5" t="s">
        <v>1401</v>
      </c>
      <c r="FB41" s="5">
        <v>1130</v>
      </c>
      <c r="FC41" s="27" t="s">
        <v>4243</v>
      </c>
      <c r="FD41" s="5" t="s">
        <v>1401</v>
      </c>
      <c r="FE41" s="5">
        <v>958</v>
      </c>
      <c r="FF41" s="27" t="s">
        <v>4244</v>
      </c>
      <c r="FG41" s="5" t="s">
        <v>1401</v>
      </c>
      <c r="FH41" s="5">
        <v>378</v>
      </c>
      <c r="FI41" s="27" t="s">
        <v>4245</v>
      </c>
      <c r="FJ41" s="5" t="s">
        <v>1401</v>
      </c>
      <c r="FK41" s="5">
        <v>65</v>
      </c>
      <c r="FL41" s="27" t="s">
        <v>4246</v>
      </c>
      <c r="FM41" s="5" t="s">
        <v>1401</v>
      </c>
      <c r="FN41" s="5">
        <v>63</v>
      </c>
      <c r="FO41" s="27" t="s">
        <v>4247</v>
      </c>
      <c r="FP41" s="5" t="s">
        <v>1401</v>
      </c>
      <c r="FQ41" s="5">
        <v>16</v>
      </c>
      <c r="FR41" s="27" t="s">
        <v>4248</v>
      </c>
      <c r="FS41" s="5" t="s">
        <v>1401</v>
      </c>
      <c r="FT41" s="5">
        <v>11</v>
      </c>
      <c r="FU41" s="27" t="s">
        <v>1603</v>
      </c>
      <c r="FV41" s="5" t="s">
        <v>1401</v>
      </c>
      <c r="FW41" s="5">
        <v>9</v>
      </c>
      <c r="FX41" s="27" t="s">
        <v>4249</v>
      </c>
      <c r="FY41" s="5" t="s">
        <v>1401</v>
      </c>
      <c r="FZ41" s="5">
        <v>9</v>
      </c>
      <c r="GA41" s="27" t="s">
        <v>2866</v>
      </c>
      <c r="GB41" s="5" t="s">
        <v>1401</v>
      </c>
      <c r="GC41" s="5">
        <v>3</v>
      </c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</row>
    <row r="42" spans="1:264">
      <c r="A42" s="5">
        <v>41</v>
      </c>
      <c r="B42" s="24" t="s">
        <v>916</v>
      </c>
      <c r="C42" s="71" t="s">
        <v>15</v>
      </c>
      <c r="D42" s="5" t="s">
        <v>1302</v>
      </c>
      <c r="E42" s="76" t="s">
        <v>20</v>
      </c>
      <c r="F42" s="77"/>
      <c r="G42" s="77"/>
      <c r="H42" s="77"/>
      <c r="I42" s="77"/>
      <c r="J42" s="77"/>
      <c r="K42" s="77"/>
      <c r="L42" s="77"/>
      <c r="M42" s="77"/>
      <c r="N42" s="77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5"/>
      <c r="DZ42" s="5"/>
      <c r="EA42" s="27"/>
      <c r="EB42" s="5"/>
      <c r="EC42" s="5"/>
      <c r="ED42" s="27"/>
      <c r="EE42" s="27"/>
      <c r="EF42" s="5"/>
      <c r="EG42" s="27"/>
      <c r="EH42" s="27"/>
      <c r="EI42" s="5"/>
      <c r="EJ42" s="27"/>
      <c r="EK42" s="27"/>
      <c r="EL42" s="5"/>
      <c r="EM42" s="27"/>
      <c r="EN42" s="27"/>
      <c r="EO42" s="5"/>
      <c r="EP42" s="5"/>
      <c r="EQ42" s="27"/>
      <c r="ER42" s="27"/>
      <c r="ES42" s="5"/>
      <c r="ET42" s="27"/>
      <c r="EU42" s="5"/>
      <c r="EV42" s="5"/>
      <c r="EW42" s="27"/>
      <c r="EX42" s="5"/>
      <c r="EY42" s="5"/>
      <c r="EZ42" s="27"/>
      <c r="FA42" s="5"/>
      <c r="FB42" s="5"/>
      <c r="FC42" s="27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</row>
    <row r="43" spans="1:264">
      <c r="A43" s="5">
        <v>42</v>
      </c>
      <c r="B43" s="24" t="s">
        <v>559</v>
      </c>
      <c r="C43" s="1" t="s">
        <v>13</v>
      </c>
      <c r="D43" s="5" t="s">
        <v>560</v>
      </c>
      <c r="E43" s="76" t="s">
        <v>20</v>
      </c>
      <c r="F43" s="77"/>
      <c r="G43" s="77"/>
      <c r="H43" s="77"/>
      <c r="I43" s="77"/>
      <c r="J43" s="77"/>
      <c r="K43" s="77"/>
      <c r="L43" s="77"/>
      <c r="M43" s="77"/>
      <c r="N43" s="7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5"/>
      <c r="DZ43" s="5"/>
      <c r="EA43" s="27"/>
      <c r="EB43" s="5"/>
      <c r="EC43" s="5"/>
      <c r="ED43" s="27"/>
      <c r="EE43" s="27"/>
      <c r="EF43" s="5"/>
      <c r="EG43" s="27"/>
      <c r="EH43" s="27"/>
      <c r="EI43" s="5"/>
      <c r="EJ43" s="27"/>
      <c r="EK43" s="27"/>
      <c r="EL43" s="5"/>
      <c r="EM43" s="27"/>
      <c r="EN43" s="27"/>
      <c r="EO43" s="5"/>
      <c r="EP43" s="5"/>
      <c r="EQ43" s="27"/>
      <c r="ER43" s="27"/>
      <c r="ES43" s="5"/>
      <c r="ET43" s="27"/>
      <c r="EU43" s="5"/>
      <c r="EV43" s="5"/>
      <c r="EW43" s="27"/>
      <c r="EX43" s="5"/>
      <c r="EY43" s="5"/>
      <c r="EZ43" s="27"/>
      <c r="FA43" s="5"/>
      <c r="FB43" s="5"/>
      <c r="FC43" s="27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</row>
    <row r="44" spans="1:264">
      <c r="A44" s="4">
        <v>43</v>
      </c>
      <c r="B44" s="24" t="s">
        <v>916</v>
      </c>
      <c r="C44" s="57">
        <v>39496</v>
      </c>
      <c r="D44" s="4" t="s">
        <v>1136</v>
      </c>
      <c r="E44" s="33">
        <v>119088</v>
      </c>
      <c r="F44" s="53">
        <v>14910</v>
      </c>
      <c r="G44" s="54">
        <f t="shared" si="8"/>
        <v>0.12520153164046754</v>
      </c>
      <c r="H44" s="14">
        <f t="shared" si="1"/>
        <v>0.29168343393695506</v>
      </c>
      <c r="I44" s="29" t="str">
        <f t="shared" ref="I44:I75" si="9">INDEX(O44:JF44,MATCH(MAX(O44:JF44),O44:JF44,0)-1)</f>
        <v>IND</v>
      </c>
      <c r="J44" s="29">
        <f>LARGE(P44:JF44,1)/(F44)</f>
        <v>0.49818913480885313</v>
      </c>
      <c r="K44" s="29" t="str">
        <f t="shared" ref="K44:K75" si="10">INDEX(O44:JD44,MATCH(LARGE(O44:JD44,2),O44:JD44,0)-1)</f>
        <v>IND</v>
      </c>
      <c r="L44" s="29">
        <f>LARGE(P44:JF44,2)/(F44)</f>
        <v>0.20650570087189807</v>
      </c>
      <c r="M44" s="29" t="str">
        <f t="shared" ref="M44:M75" si="11">INDEX(O44:JD44,MATCH(LARGE(O44:JD44,3),O44:JD44,0)-1)</f>
        <v>IND</v>
      </c>
      <c r="N44" s="29">
        <f>LARGE(P44:JF44,3)/(F44)</f>
        <v>0.20181086519114688</v>
      </c>
      <c r="O44" s="27" t="s">
        <v>816</v>
      </c>
      <c r="P44" s="27" t="s">
        <v>806</v>
      </c>
      <c r="Q44" s="27" t="s">
        <v>838</v>
      </c>
      <c r="R44" s="5" t="s">
        <v>834</v>
      </c>
      <c r="S44" s="5" t="s">
        <v>1185</v>
      </c>
      <c r="T44" s="5" t="s">
        <v>837</v>
      </c>
      <c r="U44" s="5" t="s">
        <v>695</v>
      </c>
      <c r="V44" s="5" t="s">
        <v>811</v>
      </c>
      <c r="W44" s="5" t="s">
        <v>838</v>
      </c>
      <c r="X44" s="27" t="s">
        <v>834</v>
      </c>
      <c r="Y44" s="5" t="s">
        <v>909</v>
      </c>
      <c r="Z44" s="5" t="s">
        <v>837</v>
      </c>
      <c r="AA44" s="5" t="s">
        <v>834</v>
      </c>
      <c r="AB44" s="5" t="s">
        <v>1194</v>
      </c>
      <c r="AC44" s="5" t="s">
        <v>837</v>
      </c>
      <c r="AD44" s="29" t="s">
        <v>834</v>
      </c>
      <c r="AE44" s="29" t="s">
        <v>1003</v>
      </c>
      <c r="AF44" s="5" t="s">
        <v>837</v>
      </c>
      <c r="AG44" s="58" t="s">
        <v>834</v>
      </c>
      <c r="AH44" s="58" t="s">
        <v>810</v>
      </c>
      <c r="AI44" s="58" t="s">
        <v>837</v>
      </c>
      <c r="AJ44" s="5" t="s">
        <v>834</v>
      </c>
      <c r="AK44" s="5" t="s">
        <v>1424</v>
      </c>
      <c r="AL44" s="5" t="s">
        <v>837</v>
      </c>
      <c r="AM44" s="5" t="s">
        <v>834</v>
      </c>
      <c r="AN44" s="5" t="s">
        <v>3395</v>
      </c>
      <c r="AO44" s="5" t="s">
        <v>837</v>
      </c>
      <c r="AP44" s="5" t="s">
        <v>834</v>
      </c>
      <c r="AQ44" s="5" t="s">
        <v>7501</v>
      </c>
      <c r="AR44" s="5" t="s">
        <v>837</v>
      </c>
      <c r="AS44" s="58" t="s">
        <v>834</v>
      </c>
      <c r="AT44" s="58" t="s">
        <v>812</v>
      </c>
      <c r="AU44" s="58" t="s">
        <v>837</v>
      </c>
      <c r="AV44" s="5" t="s">
        <v>834</v>
      </c>
      <c r="AW44" s="5" t="s">
        <v>3202</v>
      </c>
      <c r="AX44" s="5" t="s">
        <v>837</v>
      </c>
      <c r="AY44" s="5" t="s">
        <v>834</v>
      </c>
      <c r="AZ44" s="5" t="s">
        <v>3764</v>
      </c>
      <c r="BA44" s="5" t="s">
        <v>837</v>
      </c>
      <c r="BB44" s="5" t="s">
        <v>834</v>
      </c>
      <c r="BC44" s="5" t="s">
        <v>3126</v>
      </c>
      <c r="BD44" s="5" t="s">
        <v>837</v>
      </c>
      <c r="BE44" s="5" t="s">
        <v>834</v>
      </c>
      <c r="BF44" s="5" t="s">
        <v>3130</v>
      </c>
      <c r="BG44" s="5" t="s">
        <v>837</v>
      </c>
      <c r="BH44" s="5" t="s">
        <v>834</v>
      </c>
      <c r="BI44" s="5" t="s">
        <v>3608</v>
      </c>
      <c r="BJ44" s="5" t="s">
        <v>837</v>
      </c>
      <c r="BK44" s="5" t="s">
        <v>834</v>
      </c>
      <c r="BL44" s="5" t="s">
        <v>3403</v>
      </c>
      <c r="BM44" s="5" t="s">
        <v>837</v>
      </c>
      <c r="BN44" s="5" t="s">
        <v>834</v>
      </c>
      <c r="BO44" s="5" t="s">
        <v>3539</v>
      </c>
      <c r="BP44" s="5" t="s">
        <v>837</v>
      </c>
      <c r="BQ44" s="5" t="s">
        <v>834</v>
      </c>
      <c r="BR44" s="5" t="s">
        <v>3983</v>
      </c>
      <c r="BS44" s="5" t="s">
        <v>837</v>
      </c>
      <c r="BT44" s="5" t="s">
        <v>834</v>
      </c>
      <c r="BU44" s="5" t="s">
        <v>7505</v>
      </c>
      <c r="BV44" s="5" t="s">
        <v>837</v>
      </c>
      <c r="BW44" s="5" t="s">
        <v>834</v>
      </c>
      <c r="BX44" s="5" t="s">
        <v>1020</v>
      </c>
      <c r="BY44" s="5" t="s">
        <v>837</v>
      </c>
      <c r="BZ44" s="5" t="s">
        <v>834</v>
      </c>
      <c r="CA44" s="5" t="s">
        <v>2873</v>
      </c>
      <c r="CB44" s="5" t="s">
        <v>837</v>
      </c>
      <c r="CC44" s="58" t="s">
        <v>834</v>
      </c>
      <c r="CD44" s="58" t="s">
        <v>814</v>
      </c>
      <c r="CE44" s="58" t="s">
        <v>837</v>
      </c>
      <c r="CF44" s="58" t="s">
        <v>834</v>
      </c>
      <c r="CG44" s="27" t="s">
        <v>817</v>
      </c>
      <c r="CH44" s="58" t="s">
        <v>837</v>
      </c>
      <c r="CI44" s="58" t="s">
        <v>834</v>
      </c>
      <c r="CJ44" s="58" t="s">
        <v>3813</v>
      </c>
      <c r="CK44" s="58" t="s">
        <v>837</v>
      </c>
      <c r="CL44" s="58" t="s">
        <v>834</v>
      </c>
      <c r="CM44" s="58" t="s">
        <v>3196</v>
      </c>
      <c r="CN44" s="58" t="s">
        <v>837</v>
      </c>
      <c r="CO44" s="58" t="s">
        <v>834</v>
      </c>
      <c r="CP44" s="58" t="s">
        <v>3361</v>
      </c>
      <c r="CQ44" s="58" t="s">
        <v>837</v>
      </c>
      <c r="CR44" s="58" t="s">
        <v>834</v>
      </c>
      <c r="CS44" s="58" t="s">
        <v>4541</v>
      </c>
      <c r="CT44" s="58" t="s">
        <v>837</v>
      </c>
      <c r="CU44" s="58" t="s">
        <v>834</v>
      </c>
      <c r="CV44" s="58" t="s">
        <v>4186</v>
      </c>
      <c r="CW44" s="58" t="s">
        <v>837</v>
      </c>
      <c r="CX44" s="58" t="s">
        <v>834</v>
      </c>
      <c r="CY44" s="58" t="s">
        <v>1301</v>
      </c>
      <c r="CZ44" s="58" t="s">
        <v>837</v>
      </c>
      <c r="DA44" s="58" t="s">
        <v>834</v>
      </c>
      <c r="DB44" s="58" t="s">
        <v>1406</v>
      </c>
      <c r="DC44" s="58" t="s">
        <v>837</v>
      </c>
      <c r="DD44" s="58" t="s">
        <v>834</v>
      </c>
      <c r="DE44" s="58" t="s">
        <v>4196</v>
      </c>
      <c r="DF44" s="58" t="s">
        <v>837</v>
      </c>
      <c r="DG44" s="58" t="s">
        <v>834</v>
      </c>
      <c r="DH44" s="58" t="s">
        <v>3370</v>
      </c>
      <c r="DI44" s="58" t="s">
        <v>837</v>
      </c>
      <c r="DJ44" s="58" t="s">
        <v>834</v>
      </c>
      <c r="DK44" s="58" t="s">
        <v>564</v>
      </c>
      <c r="DL44" s="58" t="s">
        <v>837</v>
      </c>
      <c r="DM44" s="58" t="s">
        <v>834</v>
      </c>
      <c r="DN44" s="58" t="s">
        <v>4014</v>
      </c>
      <c r="DO44" s="58" t="s">
        <v>837</v>
      </c>
      <c r="DP44" s="58" t="s">
        <v>834</v>
      </c>
      <c r="DQ44" s="58" t="s">
        <v>5990</v>
      </c>
      <c r="DR44" s="58" t="s">
        <v>837</v>
      </c>
      <c r="DS44" s="58" t="s">
        <v>834</v>
      </c>
      <c r="DT44" s="58" t="s">
        <v>552</v>
      </c>
      <c r="DU44" s="58" t="s">
        <v>837</v>
      </c>
      <c r="DV44" s="58" t="s">
        <v>834</v>
      </c>
      <c r="DW44" s="58" t="s">
        <v>558</v>
      </c>
      <c r="DX44" s="58" t="s">
        <v>837</v>
      </c>
      <c r="DY44" s="5" t="s">
        <v>1137</v>
      </c>
      <c r="DZ44" s="5" t="s">
        <v>1401</v>
      </c>
      <c r="EA44" s="27">
        <v>7428</v>
      </c>
      <c r="EB44" s="5" t="s">
        <v>917</v>
      </c>
      <c r="EC44" s="5" t="s">
        <v>1401</v>
      </c>
      <c r="ED44" s="27">
        <v>3079</v>
      </c>
      <c r="EE44" s="27" t="s">
        <v>3474</v>
      </c>
      <c r="EF44" s="5" t="s">
        <v>1401</v>
      </c>
      <c r="EG44" s="27">
        <v>3009</v>
      </c>
      <c r="EH44" s="27" t="s">
        <v>3311</v>
      </c>
      <c r="EI44" s="5" t="s">
        <v>1401</v>
      </c>
      <c r="EJ44" s="5">
        <v>568</v>
      </c>
      <c r="EK44" s="27" t="s">
        <v>3312</v>
      </c>
      <c r="EL44" s="5" t="s">
        <v>1401</v>
      </c>
      <c r="EM44" s="5">
        <v>290</v>
      </c>
      <c r="EN44" s="27" t="s">
        <v>3313</v>
      </c>
      <c r="EO44" s="5" t="s">
        <v>1401</v>
      </c>
      <c r="EP44" s="5">
        <v>247</v>
      </c>
      <c r="EQ44" s="27" t="s">
        <v>3314</v>
      </c>
      <c r="ER44" s="5" t="s">
        <v>1401</v>
      </c>
      <c r="ES44" s="5">
        <v>171</v>
      </c>
      <c r="ET44" s="27" t="s">
        <v>3315</v>
      </c>
      <c r="EU44" s="5" t="s">
        <v>1401</v>
      </c>
      <c r="EV44" s="5">
        <v>65</v>
      </c>
      <c r="EW44" s="27" t="s">
        <v>3316</v>
      </c>
      <c r="EX44" s="5" t="s">
        <v>1401</v>
      </c>
      <c r="EY44" s="5">
        <v>53</v>
      </c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</row>
    <row r="45" spans="1:264">
      <c r="A45" s="4">
        <v>44</v>
      </c>
      <c r="B45" s="24" t="s">
        <v>916</v>
      </c>
      <c r="C45" s="57">
        <v>39496</v>
      </c>
      <c r="D45" s="4" t="s">
        <v>766</v>
      </c>
      <c r="E45" s="33">
        <v>136052</v>
      </c>
      <c r="F45" s="53">
        <v>23221</v>
      </c>
      <c r="G45" s="54">
        <f t="shared" si="8"/>
        <v>0.17067738805750743</v>
      </c>
      <c r="H45" s="14">
        <f t="shared" si="1"/>
        <v>4.5389948753283664E-2</v>
      </c>
      <c r="I45" s="29" t="str">
        <f t="shared" si="9"/>
        <v>IND</v>
      </c>
      <c r="J45" s="29">
        <f t="shared" ref="J45:J108" si="12">LARGE(P45:JF45,1)/(F45)</f>
        <v>0.26945437319667542</v>
      </c>
      <c r="K45" s="29" t="str">
        <f t="shared" si="10"/>
        <v>IND</v>
      </c>
      <c r="L45" s="29">
        <f t="shared" ref="L45:L108" si="13">LARGE(P45:JF45,2)/(F45)</f>
        <v>0.22406442444339175</v>
      </c>
      <c r="M45" s="29" t="str">
        <f t="shared" si="11"/>
        <v>IND</v>
      </c>
      <c r="N45" s="29">
        <f t="shared" ref="N45:N108" si="14">LARGE(P45:JF45,3)/(F45)</f>
        <v>0.20016364497652986</v>
      </c>
      <c r="O45" s="27" t="s">
        <v>816</v>
      </c>
      <c r="P45" s="27" t="s">
        <v>806</v>
      </c>
      <c r="Q45" s="27" t="s">
        <v>838</v>
      </c>
      <c r="R45" s="5" t="s">
        <v>834</v>
      </c>
      <c r="S45" s="5" t="s">
        <v>1185</v>
      </c>
      <c r="T45" s="5" t="s">
        <v>837</v>
      </c>
      <c r="U45" s="5" t="s">
        <v>695</v>
      </c>
      <c r="V45" s="5" t="s">
        <v>811</v>
      </c>
      <c r="W45" s="5" t="s">
        <v>838</v>
      </c>
      <c r="X45" s="27" t="s">
        <v>834</v>
      </c>
      <c r="Y45" s="5" t="s">
        <v>909</v>
      </c>
      <c r="Z45" s="5" t="s">
        <v>837</v>
      </c>
      <c r="AA45" s="5" t="s">
        <v>834</v>
      </c>
      <c r="AB45" s="5" t="s">
        <v>1194</v>
      </c>
      <c r="AC45" s="5" t="s">
        <v>837</v>
      </c>
      <c r="AD45" s="29" t="s">
        <v>834</v>
      </c>
      <c r="AE45" s="29" t="s">
        <v>1003</v>
      </c>
      <c r="AF45" s="5" t="s">
        <v>837</v>
      </c>
      <c r="AG45" s="58" t="s">
        <v>834</v>
      </c>
      <c r="AH45" s="58" t="s">
        <v>810</v>
      </c>
      <c r="AI45" s="58" t="s">
        <v>837</v>
      </c>
      <c r="AJ45" s="5" t="s">
        <v>834</v>
      </c>
      <c r="AK45" s="5" t="s">
        <v>1424</v>
      </c>
      <c r="AL45" s="5" t="s">
        <v>837</v>
      </c>
      <c r="AM45" s="5" t="s">
        <v>834</v>
      </c>
      <c r="AN45" s="5" t="s">
        <v>3395</v>
      </c>
      <c r="AO45" s="5" t="s">
        <v>837</v>
      </c>
      <c r="AP45" s="5" t="s">
        <v>834</v>
      </c>
      <c r="AQ45" s="5" t="s">
        <v>7501</v>
      </c>
      <c r="AR45" s="5" t="s">
        <v>837</v>
      </c>
      <c r="AS45" s="58" t="s">
        <v>834</v>
      </c>
      <c r="AT45" s="58" t="s">
        <v>812</v>
      </c>
      <c r="AU45" s="58" t="s">
        <v>837</v>
      </c>
      <c r="AV45" s="5" t="s">
        <v>834</v>
      </c>
      <c r="AW45" s="5" t="s">
        <v>3202</v>
      </c>
      <c r="AX45" s="5" t="s">
        <v>837</v>
      </c>
      <c r="AY45" s="5" t="s">
        <v>834</v>
      </c>
      <c r="AZ45" s="5" t="s">
        <v>3764</v>
      </c>
      <c r="BA45" s="5" t="s">
        <v>837</v>
      </c>
      <c r="BB45" s="5" t="s">
        <v>834</v>
      </c>
      <c r="BC45" s="5" t="s">
        <v>3126</v>
      </c>
      <c r="BD45" s="5" t="s">
        <v>837</v>
      </c>
      <c r="BE45" s="5" t="s">
        <v>834</v>
      </c>
      <c r="BF45" s="5" t="s">
        <v>3130</v>
      </c>
      <c r="BG45" s="5" t="s">
        <v>837</v>
      </c>
      <c r="BH45" s="5" t="s">
        <v>834</v>
      </c>
      <c r="BI45" s="5" t="s">
        <v>3608</v>
      </c>
      <c r="BJ45" s="5" t="s">
        <v>837</v>
      </c>
      <c r="BK45" s="5" t="s">
        <v>834</v>
      </c>
      <c r="BL45" s="5" t="s">
        <v>3403</v>
      </c>
      <c r="BM45" s="5" t="s">
        <v>837</v>
      </c>
      <c r="BN45" s="5" t="s">
        <v>834</v>
      </c>
      <c r="BO45" s="5" t="s">
        <v>3539</v>
      </c>
      <c r="BP45" s="5" t="s">
        <v>837</v>
      </c>
      <c r="BQ45" s="5" t="s">
        <v>834</v>
      </c>
      <c r="BR45" s="5" t="s">
        <v>3983</v>
      </c>
      <c r="BS45" s="5" t="s">
        <v>837</v>
      </c>
      <c r="BT45" s="5" t="s">
        <v>834</v>
      </c>
      <c r="BU45" s="5" t="s">
        <v>7505</v>
      </c>
      <c r="BV45" s="5" t="s">
        <v>837</v>
      </c>
      <c r="BW45" s="5" t="s">
        <v>834</v>
      </c>
      <c r="BX45" s="5" t="s">
        <v>1020</v>
      </c>
      <c r="BY45" s="5" t="s">
        <v>837</v>
      </c>
      <c r="BZ45" s="5" t="s">
        <v>834</v>
      </c>
      <c r="CA45" s="5" t="s">
        <v>2873</v>
      </c>
      <c r="CB45" s="5" t="s">
        <v>837</v>
      </c>
      <c r="CC45" s="58" t="s">
        <v>834</v>
      </c>
      <c r="CD45" s="58" t="s">
        <v>814</v>
      </c>
      <c r="CE45" s="58" t="s">
        <v>837</v>
      </c>
      <c r="CF45" s="58" t="s">
        <v>834</v>
      </c>
      <c r="CG45" s="27" t="s">
        <v>817</v>
      </c>
      <c r="CH45" s="58" t="s">
        <v>837</v>
      </c>
      <c r="CI45" s="58" t="s">
        <v>834</v>
      </c>
      <c r="CJ45" s="58" t="s">
        <v>3813</v>
      </c>
      <c r="CK45" s="58" t="s">
        <v>837</v>
      </c>
      <c r="CL45" s="58" t="s">
        <v>834</v>
      </c>
      <c r="CM45" s="58" t="s">
        <v>3196</v>
      </c>
      <c r="CN45" s="58" t="s">
        <v>837</v>
      </c>
      <c r="CO45" s="58" t="s">
        <v>834</v>
      </c>
      <c r="CP45" s="58" t="s">
        <v>3361</v>
      </c>
      <c r="CQ45" s="58" t="s">
        <v>837</v>
      </c>
      <c r="CR45" s="58" t="s">
        <v>834</v>
      </c>
      <c r="CS45" s="58" t="s">
        <v>4541</v>
      </c>
      <c r="CT45" s="58" t="s">
        <v>837</v>
      </c>
      <c r="CU45" s="58" t="s">
        <v>834</v>
      </c>
      <c r="CV45" s="58" t="s">
        <v>4186</v>
      </c>
      <c r="CW45" s="58" t="s">
        <v>837</v>
      </c>
      <c r="CX45" s="58" t="s">
        <v>834</v>
      </c>
      <c r="CY45" s="58" t="s">
        <v>1301</v>
      </c>
      <c r="CZ45" s="58" t="s">
        <v>837</v>
      </c>
      <c r="DA45" s="58" t="s">
        <v>834</v>
      </c>
      <c r="DB45" s="58" t="s">
        <v>1406</v>
      </c>
      <c r="DC45" s="58" t="s">
        <v>837</v>
      </c>
      <c r="DD45" s="58" t="s">
        <v>834</v>
      </c>
      <c r="DE45" s="58" t="s">
        <v>4196</v>
      </c>
      <c r="DF45" s="58" t="s">
        <v>837</v>
      </c>
      <c r="DG45" s="58" t="s">
        <v>834</v>
      </c>
      <c r="DH45" s="58" t="s">
        <v>3370</v>
      </c>
      <c r="DI45" s="58" t="s">
        <v>837</v>
      </c>
      <c r="DJ45" s="58" t="s">
        <v>834</v>
      </c>
      <c r="DK45" s="58" t="s">
        <v>564</v>
      </c>
      <c r="DL45" s="58" t="s">
        <v>837</v>
      </c>
      <c r="DM45" s="58" t="s">
        <v>834</v>
      </c>
      <c r="DN45" s="58" t="s">
        <v>4014</v>
      </c>
      <c r="DO45" s="58" t="s">
        <v>837</v>
      </c>
      <c r="DP45" s="58" t="s">
        <v>834</v>
      </c>
      <c r="DQ45" s="58" t="s">
        <v>5990</v>
      </c>
      <c r="DR45" s="58" t="s">
        <v>837</v>
      </c>
      <c r="DS45" s="58" t="s">
        <v>834</v>
      </c>
      <c r="DT45" s="58" t="s">
        <v>552</v>
      </c>
      <c r="DU45" s="58" t="s">
        <v>837</v>
      </c>
      <c r="DV45" s="58" t="s">
        <v>834</v>
      </c>
      <c r="DW45" s="58" t="s">
        <v>558</v>
      </c>
      <c r="DX45" s="58" t="s">
        <v>837</v>
      </c>
      <c r="DY45" s="5" t="s">
        <v>767</v>
      </c>
      <c r="DZ45" s="5" t="s">
        <v>1401</v>
      </c>
      <c r="EA45" s="27">
        <v>6257</v>
      </c>
      <c r="EB45" s="5" t="s">
        <v>768</v>
      </c>
      <c r="EC45" s="5" t="s">
        <v>1401</v>
      </c>
      <c r="ED45" s="27">
        <v>5203</v>
      </c>
      <c r="EE45" s="27" t="s">
        <v>3317</v>
      </c>
      <c r="EF45" s="5" t="s">
        <v>1401</v>
      </c>
      <c r="EG45" s="27">
        <v>4648</v>
      </c>
      <c r="EH45" s="27" t="s">
        <v>3318</v>
      </c>
      <c r="EI45" s="5" t="s">
        <v>1401</v>
      </c>
      <c r="EJ45" s="27">
        <v>2348</v>
      </c>
      <c r="EK45" s="27" t="s">
        <v>3319</v>
      </c>
      <c r="EL45" s="5" t="s">
        <v>1401</v>
      </c>
      <c r="EM45" s="27">
        <v>1586</v>
      </c>
      <c r="EN45" s="27" t="s">
        <v>3320</v>
      </c>
      <c r="EO45" s="5" t="s">
        <v>1401</v>
      </c>
      <c r="EP45" s="27">
        <v>1264</v>
      </c>
      <c r="EQ45" s="27" t="s">
        <v>3321</v>
      </c>
      <c r="ER45" s="5" t="s">
        <v>1401</v>
      </c>
      <c r="ES45" s="27">
        <v>1262</v>
      </c>
      <c r="ET45" s="27" t="s">
        <v>3313</v>
      </c>
      <c r="EU45" s="5" t="s">
        <v>1401</v>
      </c>
      <c r="EV45" s="5">
        <v>602</v>
      </c>
      <c r="EW45" s="27" t="s">
        <v>3322</v>
      </c>
      <c r="EX45" s="5" t="s">
        <v>1401</v>
      </c>
      <c r="EY45" s="27">
        <v>51</v>
      </c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</row>
    <row r="46" spans="1:264">
      <c r="A46" s="4">
        <v>45</v>
      </c>
      <c r="B46" s="24" t="s">
        <v>916</v>
      </c>
      <c r="C46" s="57">
        <v>39496</v>
      </c>
      <c r="D46" s="4" t="s">
        <v>769</v>
      </c>
      <c r="E46" s="33">
        <v>101272</v>
      </c>
      <c r="F46" s="53">
        <v>34966</v>
      </c>
      <c r="G46" s="54">
        <f t="shared" si="8"/>
        <v>0.34526818864049291</v>
      </c>
      <c r="H46" s="14">
        <f t="shared" si="1"/>
        <v>3.7979751758851453E-2</v>
      </c>
      <c r="I46" s="29" t="str">
        <f t="shared" si="9"/>
        <v>IND</v>
      </c>
      <c r="J46" s="29">
        <f t="shared" si="12"/>
        <v>0.39684264714293888</v>
      </c>
      <c r="K46" s="29" t="str">
        <f t="shared" si="10"/>
        <v>IND</v>
      </c>
      <c r="L46" s="29">
        <f t="shared" si="13"/>
        <v>0.35886289538408739</v>
      </c>
      <c r="M46" s="29" t="str">
        <f t="shared" si="11"/>
        <v>IND</v>
      </c>
      <c r="N46" s="29">
        <f t="shared" si="14"/>
        <v>0.15303437625121546</v>
      </c>
      <c r="O46" s="27" t="s">
        <v>816</v>
      </c>
      <c r="P46" s="27" t="s">
        <v>806</v>
      </c>
      <c r="Q46" s="27" t="s">
        <v>838</v>
      </c>
      <c r="R46" s="5" t="s">
        <v>834</v>
      </c>
      <c r="S46" s="5" t="s">
        <v>1185</v>
      </c>
      <c r="T46" s="5" t="s">
        <v>837</v>
      </c>
      <c r="U46" s="5" t="s">
        <v>695</v>
      </c>
      <c r="V46" s="5" t="s">
        <v>811</v>
      </c>
      <c r="W46" s="5" t="s">
        <v>838</v>
      </c>
      <c r="X46" s="27" t="s">
        <v>834</v>
      </c>
      <c r="Y46" s="5" t="s">
        <v>909</v>
      </c>
      <c r="Z46" s="5" t="s">
        <v>837</v>
      </c>
      <c r="AA46" s="5" t="s">
        <v>834</v>
      </c>
      <c r="AB46" s="5" t="s">
        <v>1194</v>
      </c>
      <c r="AC46" s="5" t="s">
        <v>837</v>
      </c>
      <c r="AD46" s="29" t="s">
        <v>834</v>
      </c>
      <c r="AE46" s="29" t="s">
        <v>1003</v>
      </c>
      <c r="AF46" s="5" t="s">
        <v>837</v>
      </c>
      <c r="AG46" s="58" t="s">
        <v>834</v>
      </c>
      <c r="AH46" s="58" t="s">
        <v>810</v>
      </c>
      <c r="AI46" s="58" t="s">
        <v>837</v>
      </c>
      <c r="AJ46" s="5" t="s">
        <v>834</v>
      </c>
      <c r="AK46" s="5" t="s">
        <v>1424</v>
      </c>
      <c r="AL46" s="5" t="s">
        <v>837</v>
      </c>
      <c r="AM46" s="5" t="s">
        <v>834</v>
      </c>
      <c r="AN46" s="5" t="s">
        <v>3395</v>
      </c>
      <c r="AO46" s="5" t="s">
        <v>837</v>
      </c>
      <c r="AP46" s="5" t="s">
        <v>834</v>
      </c>
      <c r="AQ46" s="5" t="s">
        <v>7501</v>
      </c>
      <c r="AR46" s="5" t="s">
        <v>837</v>
      </c>
      <c r="AS46" s="58" t="s">
        <v>834</v>
      </c>
      <c r="AT46" s="58" t="s">
        <v>812</v>
      </c>
      <c r="AU46" s="58" t="s">
        <v>837</v>
      </c>
      <c r="AV46" s="5" t="s">
        <v>834</v>
      </c>
      <c r="AW46" s="5" t="s">
        <v>3202</v>
      </c>
      <c r="AX46" s="5" t="s">
        <v>837</v>
      </c>
      <c r="AY46" s="5" t="s">
        <v>834</v>
      </c>
      <c r="AZ46" s="5" t="s">
        <v>3764</v>
      </c>
      <c r="BA46" s="5" t="s">
        <v>837</v>
      </c>
      <c r="BB46" s="5" t="s">
        <v>834</v>
      </c>
      <c r="BC46" s="5" t="s">
        <v>3126</v>
      </c>
      <c r="BD46" s="5" t="s">
        <v>837</v>
      </c>
      <c r="BE46" s="5" t="s">
        <v>834</v>
      </c>
      <c r="BF46" s="5" t="s">
        <v>3130</v>
      </c>
      <c r="BG46" s="5" t="s">
        <v>837</v>
      </c>
      <c r="BH46" s="5" t="s">
        <v>834</v>
      </c>
      <c r="BI46" s="5" t="s">
        <v>3608</v>
      </c>
      <c r="BJ46" s="5" t="s">
        <v>837</v>
      </c>
      <c r="BK46" s="5" t="s">
        <v>834</v>
      </c>
      <c r="BL46" s="5" t="s">
        <v>3403</v>
      </c>
      <c r="BM46" s="5" t="s">
        <v>837</v>
      </c>
      <c r="BN46" s="5" t="s">
        <v>834</v>
      </c>
      <c r="BO46" s="5" t="s">
        <v>3539</v>
      </c>
      <c r="BP46" s="5" t="s">
        <v>837</v>
      </c>
      <c r="BQ46" s="5" t="s">
        <v>834</v>
      </c>
      <c r="BR46" s="5" t="s">
        <v>3983</v>
      </c>
      <c r="BS46" s="5" t="s">
        <v>837</v>
      </c>
      <c r="BT46" s="5" t="s">
        <v>834</v>
      </c>
      <c r="BU46" s="5" t="s">
        <v>7505</v>
      </c>
      <c r="BV46" s="5" t="s">
        <v>837</v>
      </c>
      <c r="BW46" s="5" t="s">
        <v>834</v>
      </c>
      <c r="BX46" s="5" t="s">
        <v>1020</v>
      </c>
      <c r="BY46" s="5" t="s">
        <v>837</v>
      </c>
      <c r="BZ46" s="5" t="s">
        <v>834</v>
      </c>
      <c r="CA46" s="5" t="s">
        <v>2873</v>
      </c>
      <c r="CB46" s="5" t="s">
        <v>837</v>
      </c>
      <c r="CC46" s="58" t="s">
        <v>834</v>
      </c>
      <c r="CD46" s="58" t="s">
        <v>814</v>
      </c>
      <c r="CE46" s="58" t="s">
        <v>837</v>
      </c>
      <c r="CF46" s="58" t="s">
        <v>834</v>
      </c>
      <c r="CG46" s="27" t="s">
        <v>817</v>
      </c>
      <c r="CH46" s="58" t="s">
        <v>837</v>
      </c>
      <c r="CI46" s="58" t="s">
        <v>834</v>
      </c>
      <c r="CJ46" s="58" t="s">
        <v>3813</v>
      </c>
      <c r="CK46" s="58" t="s">
        <v>837</v>
      </c>
      <c r="CL46" s="58" t="s">
        <v>834</v>
      </c>
      <c r="CM46" s="58" t="s">
        <v>3196</v>
      </c>
      <c r="CN46" s="58" t="s">
        <v>837</v>
      </c>
      <c r="CO46" s="58" t="s">
        <v>834</v>
      </c>
      <c r="CP46" s="58" t="s">
        <v>3361</v>
      </c>
      <c r="CQ46" s="58" t="s">
        <v>837</v>
      </c>
      <c r="CR46" s="58" t="s">
        <v>834</v>
      </c>
      <c r="CS46" s="58" t="s">
        <v>4541</v>
      </c>
      <c r="CT46" s="58" t="s">
        <v>837</v>
      </c>
      <c r="CU46" s="58" t="s">
        <v>834</v>
      </c>
      <c r="CV46" s="58" t="s">
        <v>4186</v>
      </c>
      <c r="CW46" s="58" t="s">
        <v>837</v>
      </c>
      <c r="CX46" s="58" t="s">
        <v>834</v>
      </c>
      <c r="CY46" s="58" t="s">
        <v>1301</v>
      </c>
      <c r="CZ46" s="58" t="s">
        <v>837</v>
      </c>
      <c r="DA46" s="58" t="s">
        <v>834</v>
      </c>
      <c r="DB46" s="58" t="s">
        <v>1406</v>
      </c>
      <c r="DC46" s="58" t="s">
        <v>837</v>
      </c>
      <c r="DD46" s="58" t="s">
        <v>834</v>
      </c>
      <c r="DE46" s="58" t="s">
        <v>4196</v>
      </c>
      <c r="DF46" s="58" t="s">
        <v>837</v>
      </c>
      <c r="DG46" s="58" t="s">
        <v>834</v>
      </c>
      <c r="DH46" s="58" t="s">
        <v>3370</v>
      </c>
      <c r="DI46" s="58" t="s">
        <v>837</v>
      </c>
      <c r="DJ46" s="58" t="s">
        <v>834</v>
      </c>
      <c r="DK46" s="58" t="s">
        <v>564</v>
      </c>
      <c r="DL46" s="58" t="s">
        <v>837</v>
      </c>
      <c r="DM46" s="58" t="s">
        <v>834</v>
      </c>
      <c r="DN46" s="58" t="s">
        <v>4014</v>
      </c>
      <c r="DO46" s="58" t="s">
        <v>837</v>
      </c>
      <c r="DP46" s="58" t="s">
        <v>834</v>
      </c>
      <c r="DQ46" s="58" t="s">
        <v>5990</v>
      </c>
      <c r="DR46" s="58" t="s">
        <v>837</v>
      </c>
      <c r="DS46" s="58" t="s">
        <v>834</v>
      </c>
      <c r="DT46" s="58" t="s">
        <v>552</v>
      </c>
      <c r="DU46" s="58" t="s">
        <v>837</v>
      </c>
      <c r="DV46" s="58" t="s">
        <v>834</v>
      </c>
      <c r="DW46" s="58" t="s">
        <v>558</v>
      </c>
      <c r="DX46" s="58" t="s">
        <v>837</v>
      </c>
      <c r="DY46" s="5" t="s">
        <v>770</v>
      </c>
      <c r="DZ46" s="5" t="s">
        <v>1401</v>
      </c>
      <c r="EA46" s="27">
        <v>13876</v>
      </c>
      <c r="EB46" s="5" t="s">
        <v>959</v>
      </c>
      <c r="EC46" s="5" t="s">
        <v>1401</v>
      </c>
      <c r="ED46" s="27">
        <v>12548</v>
      </c>
      <c r="EE46" s="27" t="s">
        <v>3484</v>
      </c>
      <c r="EF46" s="5" t="s">
        <v>1401</v>
      </c>
      <c r="EG46" s="27">
        <v>5351</v>
      </c>
      <c r="EH46" s="27" t="s">
        <v>3485</v>
      </c>
      <c r="EI46" s="5" t="s">
        <v>1401</v>
      </c>
      <c r="EJ46" s="27">
        <v>1641</v>
      </c>
      <c r="EK46" s="27" t="s">
        <v>3486</v>
      </c>
      <c r="EL46" s="5" t="s">
        <v>1401</v>
      </c>
      <c r="EM46" s="27">
        <v>796</v>
      </c>
      <c r="EN46" s="27" t="s">
        <v>3487</v>
      </c>
      <c r="EO46" s="5" t="s">
        <v>1401</v>
      </c>
      <c r="EP46" s="5">
        <v>185</v>
      </c>
      <c r="EQ46" s="27" t="s">
        <v>3488</v>
      </c>
      <c r="ER46" s="27" t="s">
        <v>1401</v>
      </c>
      <c r="ES46" s="5">
        <v>180</v>
      </c>
      <c r="ET46" s="27" t="s">
        <v>3489</v>
      </c>
      <c r="EU46" s="5" t="s">
        <v>1401</v>
      </c>
      <c r="EV46" s="5">
        <v>169</v>
      </c>
      <c r="EW46" s="27" t="s">
        <v>3490</v>
      </c>
      <c r="EX46" s="5" t="s">
        <v>1401</v>
      </c>
      <c r="EY46" s="27">
        <v>93</v>
      </c>
      <c r="EZ46" s="27" t="s">
        <v>3348</v>
      </c>
      <c r="FA46" s="5" t="s">
        <v>1401</v>
      </c>
      <c r="FB46" s="27">
        <v>73</v>
      </c>
      <c r="FC46" s="27" t="s">
        <v>4409</v>
      </c>
      <c r="FD46" s="27" t="s">
        <v>1401</v>
      </c>
      <c r="FE46" s="27">
        <v>23</v>
      </c>
      <c r="FF46" s="27" t="s">
        <v>4406</v>
      </c>
      <c r="FG46" s="27" t="s">
        <v>1401</v>
      </c>
      <c r="FH46" s="27">
        <v>18</v>
      </c>
      <c r="FI46" s="27" t="s">
        <v>4568</v>
      </c>
      <c r="FJ46" s="27" t="s">
        <v>1401</v>
      </c>
      <c r="FK46" s="27">
        <v>13</v>
      </c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52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</row>
    <row r="47" spans="1:264">
      <c r="A47" s="4">
        <v>46</v>
      </c>
      <c r="B47" s="24" t="s">
        <v>916</v>
      </c>
      <c r="C47" s="57">
        <v>39496</v>
      </c>
      <c r="D47" s="4" t="s">
        <v>990</v>
      </c>
      <c r="E47" s="33">
        <v>94208</v>
      </c>
      <c r="F47" s="53">
        <v>22248</v>
      </c>
      <c r="G47" s="54">
        <f t="shared" si="8"/>
        <v>0.23615828804347827</v>
      </c>
      <c r="H47" s="14">
        <f t="shared" si="1"/>
        <v>2.8092412801150664E-2</v>
      </c>
      <c r="I47" s="29" t="str">
        <f t="shared" si="9"/>
        <v>IND</v>
      </c>
      <c r="J47" s="29">
        <f t="shared" si="12"/>
        <v>0.25440489032722041</v>
      </c>
      <c r="K47" s="29" t="str">
        <f t="shared" si="10"/>
        <v>IND</v>
      </c>
      <c r="L47" s="29">
        <f t="shared" si="13"/>
        <v>0.22631247752606976</v>
      </c>
      <c r="M47" s="29" t="str">
        <f t="shared" si="11"/>
        <v>IND</v>
      </c>
      <c r="N47" s="29">
        <f t="shared" si="14"/>
        <v>0.15992448759439051</v>
      </c>
      <c r="O47" s="27" t="s">
        <v>816</v>
      </c>
      <c r="P47" s="27" t="s">
        <v>806</v>
      </c>
      <c r="Q47" s="27" t="s">
        <v>838</v>
      </c>
      <c r="R47" s="5" t="s">
        <v>834</v>
      </c>
      <c r="S47" s="5" t="s">
        <v>1185</v>
      </c>
      <c r="T47" s="5" t="s">
        <v>837</v>
      </c>
      <c r="U47" s="5" t="s">
        <v>695</v>
      </c>
      <c r="V47" s="5" t="s">
        <v>811</v>
      </c>
      <c r="W47" s="5" t="s">
        <v>838</v>
      </c>
      <c r="X47" s="27" t="s">
        <v>834</v>
      </c>
      <c r="Y47" s="5" t="s">
        <v>909</v>
      </c>
      <c r="Z47" s="5" t="s">
        <v>837</v>
      </c>
      <c r="AA47" s="5" t="s">
        <v>834</v>
      </c>
      <c r="AB47" s="5" t="s">
        <v>1194</v>
      </c>
      <c r="AC47" s="5" t="s">
        <v>837</v>
      </c>
      <c r="AD47" s="29" t="s">
        <v>834</v>
      </c>
      <c r="AE47" s="29" t="s">
        <v>1003</v>
      </c>
      <c r="AF47" s="5" t="s">
        <v>837</v>
      </c>
      <c r="AG47" s="58" t="s">
        <v>834</v>
      </c>
      <c r="AH47" s="58" t="s">
        <v>810</v>
      </c>
      <c r="AI47" s="58" t="s">
        <v>837</v>
      </c>
      <c r="AJ47" s="5" t="s">
        <v>834</v>
      </c>
      <c r="AK47" s="5" t="s">
        <v>1424</v>
      </c>
      <c r="AL47" s="5" t="s">
        <v>837</v>
      </c>
      <c r="AM47" s="5" t="s">
        <v>834</v>
      </c>
      <c r="AN47" s="5" t="s">
        <v>3395</v>
      </c>
      <c r="AO47" s="5" t="s">
        <v>837</v>
      </c>
      <c r="AP47" s="5" t="s">
        <v>834</v>
      </c>
      <c r="AQ47" s="5" t="s">
        <v>7501</v>
      </c>
      <c r="AR47" s="5" t="s">
        <v>837</v>
      </c>
      <c r="AS47" s="58" t="s">
        <v>834</v>
      </c>
      <c r="AT47" s="58" t="s">
        <v>812</v>
      </c>
      <c r="AU47" s="58" t="s">
        <v>837</v>
      </c>
      <c r="AV47" s="5" t="s">
        <v>834</v>
      </c>
      <c r="AW47" s="5" t="s">
        <v>3202</v>
      </c>
      <c r="AX47" s="5" t="s">
        <v>837</v>
      </c>
      <c r="AY47" s="5" t="s">
        <v>834</v>
      </c>
      <c r="AZ47" s="5" t="s">
        <v>3764</v>
      </c>
      <c r="BA47" s="5" t="s">
        <v>837</v>
      </c>
      <c r="BB47" s="5" t="s">
        <v>834</v>
      </c>
      <c r="BC47" s="5" t="s">
        <v>3126</v>
      </c>
      <c r="BD47" s="5" t="s">
        <v>837</v>
      </c>
      <c r="BE47" s="5" t="s">
        <v>834</v>
      </c>
      <c r="BF47" s="5" t="s">
        <v>3130</v>
      </c>
      <c r="BG47" s="5" t="s">
        <v>837</v>
      </c>
      <c r="BH47" s="5" t="s">
        <v>834</v>
      </c>
      <c r="BI47" s="5" t="s">
        <v>3608</v>
      </c>
      <c r="BJ47" s="5" t="s">
        <v>837</v>
      </c>
      <c r="BK47" s="5" t="s">
        <v>834</v>
      </c>
      <c r="BL47" s="5" t="s">
        <v>3403</v>
      </c>
      <c r="BM47" s="5" t="s">
        <v>837</v>
      </c>
      <c r="BN47" s="5" t="s">
        <v>834</v>
      </c>
      <c r="BO47" s="5" t="s">
        <v>3539</v>
      </c>
      <c r="BP47" s="5" t="s">
        <v>837</v>
      </c>
      <c r="BQ47" s="5" t="s">
        <v>834</v>
      </c>
      <c r="BR47" s="5" t="s">
        <v>3983</v>
      </c>
      <c r="BS47" s="5" t="s">
        <v>837</v>
      </c>
      <c r="BT47" s="5" t="s">
        <v>834</v>
      </c>
      <c r="BU47" s="5" t="s">
        <v>7505</v>
      </c>
      <c r="BV47" s="5" t="s">
        <v>837</v>
      </c>
      <c r="BW47" s="5" t="s">
        <v>834</v>
      </c>
      <c r="BX47" s="5" t="s">
        <v>1020</v>
      </c>
      <c r="BY47" s="5" t="s">
        <v>837</v>
      </c>
      <c r="BZ47" s="5" t="s">
        <v>834</v>
      </c>
      <c r="CA47" s="5" t="s">
        <v>2873</v>
      </c>
      <c r="CB47" s="5" t="s">
        <v>837</v>
      </c>
      <c r="CC47" s="58" t="s">
        <v>834</v>
      </c>
      <c r="CD47" s="58" t="s">
        <v>814</v>
      </c>
      <c r="CE47" s="58" t="s">
        <v>837</v>
      </c>
      <c r="CF47" s="58" t="s">
        <v>834</v>
      </c>
      <c r="CG47" s="27" t="s">
        <v>817</v>
      </c>
      <c r="CH47" s="58" t="s">
        <v>837</v>
      </c>
      <c r="CI47" s="58" t="s">
        <v>834</v>
      </c>
      <c r="CJ47" s="58" t="s">
        <v>3813</v>
      </c>
      <c r="CK47" s="58" t="s">
        <v>837</v>
      </c>
      <c r="CL47" s="58" t="s">
        <v>834</v>
      </c>
      <c r="CM47" s="58" t="s">
        <v>3196</v>
      </c>
      <c r="CN47" s="58" t="s">
        <v>837</v>
      </c>
      <c r="CO47" s="58" t="s">
        <v>834</v>
      </c>
      <c r="CP47" s="58" t="s">
        <v>3361</v>
      </c>
      <c r="CQ47" s="58" t="s">
        <v>837</v>
      </c>
      <c r="CR47" s="58" t="s">
        <v>834</v>
      </c>
      <c r="CS47" s="58" t="s">
        <v>4541</v>
      </c>
      <c r="CT47" s="58" t="s">
        <v>837</v>
      </c>
      <c r="CU47" s="58" t="s">
        <v>834</v>
      </c>
      <c r="CV47" s="58" t="s">
        <v>4186</v>
      </c>
      <c r="CW47" s="58" t="s">
        <v>837</v>
      </c>
      <c r="CX47" s="58" t="s">
        <v>834</v>
      </c>
      <c r="CY47" s="58" t="s">
        <v>1301</v>
      </c>
      <c r="CZ47" s="58" t="s">
        <v>837</v>
      </c>
      <c r="DA47" s="58" t="s">
        <v>834</v>
      </c>
      <c r="DB47" s="58" t="s">
        <v>1406</v>
      </c>
      <c r="DC47" s="58" t="s">
        <v>837</v>
      </c>
      <c r="DD47" s="58" t="s">
        <v>834</v>
      </c>
      <c r="DE47" s="58" t="s">
        <v>4196</v>
      </c>
      <c r="DF47" s="58" t="s">
        <v>837</v>
      </c>
      <c r="DG47" s="58" t="s">
        <v>834</v>
      </c>
      <c r="DH47" s="58" t="s">
        <v>3370</v>
      </c>
      <c r="DI47" s="58" t="s">
        <v>837</v>
      </c>
      <c r="DJ47" s="58" t="s">
        <v>834</v>
      </c>
      <c r="DK47" s="58" t="s">
        <v>564</v>
      </c>
      <c r="DL47" s="58" t="s">
        <v>837</v>
      </c>
      <c r="DM47" s="58" t="s">
        <v>834</v>
      </c>
      <c r="DN47" s="58" t="s">
        <v>4014</v>
      </c>
      <c r="DO47" s="58" t="s">
        <v>837</v>
      </c>
      <c r="DP47" s="58" t="s">
        <v>834</v>
      </c>
      <c r="DQ47" s="58" t="s">
        <v>5990</v>
      </c>
      <c r="DR47" s="58" t="s">
        <v>837</v>
      </c>
      <c r="DS47" s="58" t="s">
        <v>834</v>
      </c>
      <c r="DT47" s="58" t="s">
        <v>552</v>
      </c>
      <c r="DU47" s="58" t="s">
        <v>837</v>
      </c>
      <c r="DV47" s="58" t="s">
        <v>834</v>
      </c>
      <c r="DW47" s="58" t="s">
        <v>558</v>
      </c>
      <c r="DX47" s="58" t="s">
        <v>837</v>
      </c>
      <c r="DY47" s="5" t="s">
        <v>991</v>
      </c>
      <c r="DZ47" s="5" t="s">
        <v>1401</v>
      </c>
      <c r="EA47" s="27">
        <v>5660</v>
      </c>
      <c r="EB47" s="27" t="s">
        <v>3349</v>
      </c>
      <c r="EC47" s="5" t="s">
        <v>1401</v>
      </c>
      <c r="ED47" s="5">
        <v>5035</v>
      </c>
      <c r="EE47" s="27" t="s">
        <v>3351</v>
      </c>
      <c r="EF47" s="5" t="s">
        <v>1401</v>
      </c>
      <c r="EG47" s="5">
        <v>3558</v>
      </c>
      <c r="EH47" s="27" t="s">
        <v>3350</v>
      </c>
      <c r="EI47" s="5" t="s">
        <v>1401</v>
      </c>
      <c r="EJ47" s="27">
        <v>3359</v>
      </c>
      <c r="EK47" s="27" t="s">
        <v>3334</v>
      </c>
      <c r="EL47" s="5" t="s">
        <v>1401</v>
      </c>
      <c r="EM47" s="27">
        <v>1751</v>
      </c>
      <c r="EN47" s="27" t="s">
        <v>3335</v>
      </c>
      <c r="EO47" s="5" t="s">
        <v>1401</v>
      </c>
      <c r="EP47" s="5">
        <v>1183</v>
      </c>
      <c r="EQ47" s="27" t="s">
        <v>3152</v>
      </c>
      <c r="ER47" s="5" t="s">
        <v>1401</v>
      </c>
      <c r="ES47" s="5">
        <v>312</v>
      </c>
      <c r="ET47" s="27" t="s">
        <v>2963</v>
      </c>
      <c r="EU47" s="5" t="s">
        <v>1401</v>
      </c>
      <c r="EV47" s="5">
        <v>250</v>
      </c>
      <c r="EW47" s="27" t="s">
        <v>2964</v>
      </c>
      <c r="EX47" s="5" t="s">
        <v>1401</v>
      </c>
      <c r="EY47" s="5">
        <v>228</v>
      </c>
      <c r="EZ47" s="27" t="s">
        <v>3163</v>
      </c>
      <c r="FA47" s="5" t="s">
        <v>1401</v>
      </c>
      <c r="FB47" s="5">
        <v>174</v>
      </c>
      <c r="FC47" s="27" t="s">
        <v>4569</v>
      </c>
      <c r="FD47" s="5" t="s">
        <v>1401</v>
      </c>
      <c r="FE47" s="5">
        <v>146</v>
      </c>
      <c r="FF47" s="27" t="s">
        <v>4570</v>
      </c>
      <c r="FG47" s="5" t="s">
        <v>1401</v>
      </c>
      <c r="FH47" s="5">
        <v>121</v>
      </c>
      <c r="FI47" s="27" t="s">
        <v>4571</v>
      </c>
      <c r="FJ47" s="5" t="s">
        <v>1401</v>
      </c>
      <c r="FK47" s="5">
        <v>115</v>
      </c>
      <c r="FL47" s="27" t="s">
        <v>4572</v>
      </c>
      <c r="FM47" s="5" t="s">
        <v>1401</v>
      </c>
      <c r="FN47" s="5">
        <v>68</v>
      </c>
      <c r="FO47" s="27" t="s">
        <v>4573</v>
      </c>
      <c r="FP47" s="5" t="s">
        <v>1401</v>
      </c>
      <c r="FQ47" s="5">
        <v>56</v>
      </c>
      <c r="FR47" s="27" t="s">
        <v>4574</v>
      </c>
      <c r="FS47" s="5" t="s">
        <v>1401</v>
      </c>
      <c r="FT47" s="5">
        <v>50</v>
      </c>
      <c r="FU47" s="27" t="s">
        <v>4575</v>
      </c>
      <c r="FV47" s="5" t="s">
        <v>1401</v>
      </c>
      <c r="FW47" s="5">
        <v>40</v>
      </c>
      <c r="FX47" s="27" t="s">
        <v>4401</v>
      </c>
      <c r="FY47" s="5" t="s">
        <v>1401</v>
      </c>
      <c r="FZ47" s="5">
        <v>37</v>
      </c>
      <c r="GA47" s="27" t="s">
        <v>4400</v>
      </c>
      <c r="GB47" s="5" t="s">
        <v>1401</v>
      </c>
      <c r="GC47" s="5">
        <v>36</v>
      </c>
      <c r="GD47" s="27" t="s">
        <v>4402</v>
      </c>
      <c r="GE47" s="5" t="s">
        <v>1401</v>
      </c>
      <c r="GF47" s="5">
        <v>23</v>
      </c>
      <c r="GG47" s="27" t="s">
        <v>4403</v>
      </c>
      <c r="GH47" s="5" t="s">
        <v>1401</v>
      </c>
      <c r="GI47" s="5">
        <v>21</v>
      </c>
      <c r="GJ47" s="27" t="s">
        <v>4404</v>
      </c>
      <c r="GK47" s="5" t="s">
        <v>1401</v>
      </c>
      <c r="GL47" s="5">
        <v>15</v>
      </c>
      <c r="GM47" s="27" t="s">
        <v>4405</v>
      </c>
      <c r="GN47" s="5" t="s">
        <v>1401</v>
      </c>
      <c r="GO47" s="5">
        <v>10</v>
      </c>
      <c r="GP47" s="5"/>
      <c r="GQ47" s="5"/>
      <c r="GR47" s="5"/>
      <c r="GS47" s="52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</row>
    <row r="48" spans="1:264">
      <c r="A48" s="4">
        <v>47</v>
      </c>
      <c r="B48" s="24" t="s">
        <v>916</v>
      </c>
      <c r="C48" s="57">
        <v>39496</v>
      </c>
      <c r="D48" s="4" t="s">
        <v>992</v>
      </c>
      <c r="E48" s="33">
        <v>131222</v>
      </c>
      <c r="F48" s="53">
        <v>47706</v>
      </c>
      <c r="G48" s="54">
        <f t="shared" si="8"/>
        <v>0.36355184344088642</v>
      </c>
      <c r="H48" s="14">
        <f t="shared" si="1"/>
        <v>0.22969857041043054</v>
      </c>
      <c r="I48" s="29" t="str">
        <f t="shared" si="9"/>
        <v>IND</v>
      </c>
      <c r="J48" s="29">
        <f t="shared" si="12"/>
        <v>0.44912589611369641</v>
      </c>
      <c r="K48" s="29" t="str">
        <f t="shared" si="10"/>
        <v>IND</v>
      </c>
      <c r="L48" s="29">
        <f t="shared" si="13"/>
        <v>0.21942732570326584</v>
      </c>
      <c r="M48" s="29" t="str">
        <f t="shared" si="11"/>
        <v>IND</v>
      </c>
      <c r="N48" s="29">
        <f t="shared" si="14"/>
        <v>0.19312036221858886</v>
      </c>
      <c r="O48" s="27" t="s">
        <v>816</v>
      </c>
      <c r="P48" s="27" t="s">
        <v>806</v>
      </c>
      <c r="Q48" s="27" t="s">
        <v>838</v>
      </c>
      <c r="R48" s="5" t="s">
        <v>834</v>
      </c>
      <c r="S48" s="5" t="s">
        <v>1185</v>
      </c>
      <c r="T48" s="5" t="s">
        <v>837</v>
      </c>
      <c r="U48" s="5" t="s">
        <v>695</v>
      </c>
      <c r="V48" s="5" t="s">
        <v>811</v>
      </c>
      <c r="W48" s="5" t="s">
        <v>838</v>
      </c>
      <c r="X48" s="27" t="s">
        <v>834</v>
      </c>
      <c r="Y48" s="5" t="s">
        <v>909</v>
      </c>
      <c r="Z48" s="5" t="s">
        <v>837</v>
      </c>
      <c r="AA48" s="5" t="s">
        <v>834</v>
      </c>
      <c r="AB48" s="5" t="s">
        <v>1194</v>
      </c>
      <c r="AC48" s="5" t="s">
        <v>837</v>
      </c>
      <c r="AD48" s="29" t="s">
        <v>834</v>
      </c>
      <c r="AE48" s="29" t="s">
        <v>1003</v>
      </c>
      <c r="AF48" s="5" t="s">
        <v>837</v>
      </c>
      <c r="AG48" s="58" t="s">
        <v>834</v>
      </c>
      <c r="AH48" s="58" t="s">
        <v>810</v>
      </c>
      <c r="AI48" s="58" t="s">
        <v>837</v>
      </c>
      <c r="AJ48" s="5" t="s">
        <v>834</v>
      </c>
      <c r="AK48" s="5" t="s">
        <v>1424</v>
      </c>
      <c r="AL48" s="5" t="s">
        <v>837</v>
      </c>
      <c r="AM48" s="5" t="s">
        <v>834</v>
      </c>
      <c r="AN48" s="5" t="s">
        <v>3395</v>
      </c>
      <c r="AO48" s="5" t="s">
        <v>837</v>
      </c>
      <c r="AP48" s="5" t="s">
        <v>834</v>
      </c>
      <c r="AQ48" s="5" t="s">
        <v>7501</v>
      </c>
      <c r="AR48" s="5" t="s">
        <v>837</v>
      </c>
      <c r="AS48" s="58" t="s">
        <v>834</v>
      </c>
      <c r="AT48" s="58" t="s">
        <v>812</v>
      </c>
      <c r="AU48" s="58" t="s">
        <v>837</v>
      </c>
      <c r="AV48" s="5" t="s">
        <v>834</v>
      </c>
      <c r="AW48" s="5" t="s">
        <v>3202</v>
      </c>
      <c r="AX48" s="5" t="s">
        <v>837</v>
      </c>
      <c r="AY48" s="5" t="s">
        <v>834</v>
      </c>
      <c r="AZ48" s="5" t="s">
        <v>3764</v>
      </c>
      <c r="BA48" s="5" t="s">
        <v>837</v>
      </c>
      <c r="BB48" s="5" t="s">
        <v>834</v>
      </c>
      <c r="BC48" s="5" t="s">
        <v>3126</v>
      </c>
      <c r="BD48" s="5" t="s">
        <v>837</v>
      </c>
      <c r="BE48" s="5" t="s">
        <v>834</v>
      </c>
      <c r="BF48" s="5" t="s">
        <v>3130</v>
      </c>
      <c r="BG48" s="5" t="s">
        <v>837</v>
      </c>
      <c r="BH48" s="5" t="s">
        <v>834</v>
      </c>
      <c r="BI48" s="5" t="s">
        <v>3608</v>
      </c>
      <c r="BJ48" s="5" t="s">
        <v>837</v>
      </c>
      <c r="BK48" s="5" t="s">
        <v>834</v>
      </c>
      <c r="BL48" s="5" t="s">
        <v>3403</v>
      </c>
      <c r="BM48" s="5" t="s">
        <v>837</v>
      </c>
      <c r="BN48" s="5" t="s">
        <v>834</v>
      </c>
      <c r="BO48" s="5" t="s">
        <v>3539</v>
      </c>
      <c r="BP48" s="5" t="s">
        <v>837</v>
      </c>
      <c r="BQ48" s="5" t="s">
        <v>834</v>
      </c>
      <c r="BR48" s="5" t="s">
        <v>3983</v>
      </c>
      <c r="BS48" s="5" t="s">
        <v>837</v>
      </c>
      <c r="BT48" s="5" t="s">
        <v>834</v>
      </c>
      <c r="BU48" s="5" t="s">
        <v>7505</v>
      </c>
      <c r="BV48" s="5" t="s">
        <v>837</v>
      </c>
      <c r="BW48" s="5" t="s">
        <v>834</v>
      </c>
      <c r="BX48" s="5" t="s">
        <v>1020</v>
      </c>
      <c r="BY48" s="5" t="s">
        <v>837</v>
      </c>
      <c r="BZ48" s="5" t="s">
        <v>834</v>
      </c>
      <c r="CA48" s="5" t="s">
        <v>2873</v>
      </c>
      <c r="CB48" s="5" t="s">
        <v>837</v>
      </c>
      <c r="CC48" s="58" t="s">
        <v>834</v>
      </c>
      <c r="CD48" s="58" t="s">
        <v>814</v>
      </c>
      <c r="CE48" s="58" t="s">
        <v>837</v>
      </c>
      <c r="CF48" s="58" t="s">
        <v>834</v>
      </c>
      <c r="CG48" s="27" t="s">
        <v>817</v>
      </c>
      <c r="CH48" s="58" t="s">
        <v>837</v>
      </c>
      <c r="CI48" s="58" t="s">
        <v>834</v>
      </c>
      <c r="CJ48" s="58" t="s">
        <v>3813</v>
      </c>
      <c r="CK48" s="58" t="s">
        <v>837</v>
      </c>
      <c r="CL48" s="58" t="s">
        <v>834</v>
      </c>
      <c r="CM48" s="58" t="s">
        <v>3196</v>
      </c>
      <c r="CN48" s="58" t="s">
        <v>837</v>
      </c>
      <c r="CO48" s="58" t="s">
        <v>834</v>
      </c>
      <c r="CP48" s="58" t="s">
        <v>3361</v>
      </c>
      <c r="CQ48" s="58" t="s">
        <v>837</v>
      </c>
      <c r="CR48" s="58" t="s">
        <v>834</v>
      </c>
      <c r="CS48" s="58" t="s">
        <v>4541</v>
      </c>
      <c r="CT48" s="58" t="s">
        <v>837</v>
      </c>
      <c r="CU48" s="58" t="s">
        <v>834</v>
      </c>
      <c r="CV48" s="58" t="s">
        <v>4186</v>
      </c>
      <c r="CW48" s="58" t="s">
        <v>837</v>
      </c>
      <c r="CX48" s="58" t="s">
        <v>834</v>
      </c>
      <c r="CY48" s="58" t="s">
        <v>1301</v>
      </c>
      <c r="CZ48" s="58" t="s">
        <v>837</v>
      </c>
      <c r="DA48" s="58" t="s">
        <v>834</v>
      </c>
      <c r="DB48" s="58" t="s">
        <v>1406</v>
      </c>
      <c r="DC48" s="58" t="s">
        <v>837</v>
      </c>
      <c r="DD48" s="58" t="s">
        <v>834</v>
      </c>
      <c r="DE48" s="58" t="s">
        <v>4196</v>
      </c>
      <c r="DF48" s="58" t="s">
        <v>837</v>
      </c>
      <c r="DG48" s="58" t="s">
        <v>834</v>
      </c>
      <c r="DH48" s="58" t="s">
        <v>3370</v>
      </c>
      <c r="DI48" s="58" t="s">
        <v>837</v>
      </c>
      <c r="DJ48" s="58" t="s">
        <v>834</v>
      </c>
      <c r="DK48" s="58" t="s">
        <v>564</v>
      </c>
      <c r="DL48" s="58" t="s">
        <v>837</v>
      </c>
      <c r="DM48" s="58" t="s">
        <v>834</v>
      </c>
      <c r="DN48" s="58" t="s">
        <v>4014</v>
      </c>
      <c r="DO48" s="58" t="s">
        <v>837</v>
      </c>
      <c r="DP48" s="58" t="s">
        <v>834</v>
      </c>
      <c r="DQ48" s="58" t="s">
        <v>5990</v>
      </c>
      <c r="DR48" s="58" t="s">
        <v>837</v>
      </c>
      <c r="DS48" s="58" t="s">
        <v>834</v>
      </c>
      <c r="DT48" s="58" t="s">
        <v>552</v>
      </c>
      <c r="DU48" s="58" t="s">
        <v>837</v>
      </c>
      <c r="DV48" s="58" t="s">
        <v>834</v>
      </c>
      <c r="DW48" s="58" t="s">
        <v>558</v>
      </c>
      <c r="DX48" s="58" t="s">
        <v>837</v>
      </c>
      <c r="DY48" s="5" t="s">
        <v>993</v>
      </c>
      <c r="DZ48" s="5" t="s">
        <v>1401</v>
      </c>
      <c r="EA48" s="27">
        <v>21426</v>
      </c>
      <c r="EB48" s="5" t="s">
        <v>994</v>
      </c>
      <c r="EC48" s="5" t="s">
        <v>1401</v>
      </c>
      <c r="ED48" s="27">
        <v>10468</v>
      </c>
      <c r="EE48" s="27" t="s">
        <v>3164</v>
      </c>
      <c r="EF48" s="5" t="s">
        <v>1401</v>
      </c>
      <c r="EG48" s="27">
        <v>9213</v>
      </c>
      <c r="EH48" s="27" t="s">
        <v>3165</v>
      </c>
      <c r="EI48" s="5" t="s">
        <v>1401</v>
      </c>
      <c r="EJ48" s="5">
        <v>2222</v>
      </c>
      <c r="EK48" s="27" t="s">
        <v>3166</v>
      </c>
      <c r="EL48" s="5" t="s">
        <v>1401</v>
      </c>
      <c r="EM48" s="5">
        <v>2047</v>
      </c>
      <c r="EN48" s="27" t="s">
        <v>3167</v>
      </c>
      <c r="EO48" s="5" t="s">
        <v>1401</v>
      </c>
      <c r="EP48" s="5">
        <v>1950</v>
      </c>
      <c r="EQ48" s="27" t="s">
        <v>3168</v>
      </c>
      <c r="ER48" s="5" t="s">
        <v>1401</v>
      </c>
      <c r="ES48" s="5">
        <v>108</v>
      </c>
      <c r="ET48" s="27" t="s">
        <v>3169</v>
      </c>
      <c r="EU48" s="5" t="s">
        <v>1401</v>
      </c>
      <c r="EV48" s="5">
        <v>54</v>
      </c>
      <c r="EW48" s="27" t="s">
        <v>3170</v>
      </c>
      <c r="EX48" s="5" t="s">
        <v>1401</v>
      </c>
      <c r="EY48" s="27">
        <v>35</v>
      </c>
      <c r="EZ48" s="27" t="s">
        <v>3171</v>
      </c>
      <c r="FA48" s="5" t="s">
        <v>1401</v>
      </c>
      <c r="FB48" s="27">
        <v>34</v>
      </c>
      <c r="FC48" s="27" t="s">
        <v>4583</v>
      </c>
      <c r="FD48" s="27" t="s">
        <v>1401</v>
      </c>
      <c r="FE48" s="27">
        <v>21</v>
      </c>
      <c r="FF48" s="27" t="s">
        <v>4584</v>
      </c>
      <c r="FG48" s="27" t="s">
        <v>1401</v>
      </c>
      <c r="FH48" s="27">
        <v>21</v>
      </c>
      <c r="FI48" s="27" t="s">
        <v>4585</v>
      </c>
      <c r="FJ48" s="27" t="s">
        <v>1401</v>
      </c>
      <c r="FK48" s="27">
        <v>19</v>
      </c>
      <c r="FL48" s="27" t="s">
        <v>4586</v>
      </c>
      <c r="FM48" s="27" t="s">
        <v>1401</v>
      </c>
      <c r="FN48" s="27">
        <v>16</v>
      </c>
      <c r="FO48" s="27" t="s">
        <v>4587</v>
      </c>
      <c r="FP48" s="27" t="s">
        <v>1401</v>
      </c>
      <c r="FQ48" s="27">
        <v>14</v>
      </c>
      <c r="FR48" s="27" t="s">
        <v>4635</v>
      </c>
      <c r="FS48" s="27" t="s">
        <v>1401</v>
      </c>
      <c r="FT48" s="27">
        <v>13</v>
      </c>
      <c r="FU48" s="27" t="s">
        <v>4636</v>
      </c>
      <c r="FV48" s="27" t="s">
        <v>1401</v>
      </c>
      <c r="FW48" s="27">
        <v>12</v>
      </c>
      <c r="FX48" s="27" t="s">
        <v>4637</v>
      </c>
      <c r="FY48" s="27" t="s">
        <v>1401</v>
      </c>
      <c r="FZ48" s="27">
        <v>12</v>
      </c>
      <c r="GA48" s="27" t="s">
        <v>2867</v>
      </c>
      <c r="GB48" s="27" t="s">
        <v>1401</v>
      </c>
      <c r="GC48" s="27">
        <v>11</v>
      </c>
      <c r="GD48" s="27" t="s">
        <v>4638</v>
      </c>
      <c r="GE48" s="27" t="s">
        <v>1401</v>
      </c>
      <c r="GF48" s="27">
        <v>10</v>
      </c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52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</row>
    <row r="49" spans="1:264">
      <c r="A49" s="4">
        <v>48</v>
      </c>
      <c r="B49" s="24" t="s">
        <v>916</v>
      </c>
      <c r="C49" s="57">
        <v>39496</v>
      </c>
      <c r="D49" s="4" t="s">
        <v>995</v>
      </c>
      <c r="E49" s="33">
        <v>239924</v>
      </c>
      <c r="F49" s="53">
        <v>104409</v>
      </c>
      <c r="G49" s="54">
        <f t="shared" si="8"/>
        <v>0.4351753055134126</v>
      </c>
      <c r="H49" s="14">
        <f t="shared" si="1"/>
        <v>0.33517225526535072</v>
      </c>
      <c r="I49" s="29" t="str">
        <f t="shared" si="9"/>
        <v>PML-N</v>
      </c>
      <c r="J49" s="29">
        <f t="shared" si="12"/>
        <v>0.58883812698139049</v>
      </c>
      <c r="K49" s="29" t="str">
        <f t="shared" si="10"/>
        <v>PPPP</v>
      </c>
      <c r="L49" s="29">
        <f t="shared" si="13"/>
        <v>0.25366587171603983</v>
      </c>
      <c r="M49" s="29" t="str">
        <f t="shared" si="11"/>
        <v>PML</v>
      </c>
      <c r="N49" s="29">
        <f t="shared" si="14"/>
        <v>0.10040322194446839</v>
      </c>
      <c r="O49" s="27" t="s">
        <v>4463</v>
      </c>
      <c r="P49" s="27" t="s">
        <v>806</v>
      </c>
      <c r="Q49" s="27">
        <v>62</v>
      </c>
      <c r="R49" s="27" t="s">
        <v>3199</v>
      </c>
      <c r="S49" s="5" t="s">
        <v>1185</v>
      </c>
      <c r="T49" s="5">
        <v>278</v>
      </c>
      <c r="U49" s="27" t="s">
        <v>3197</v>
      </c>
      <c r="V49" s="5" t="s">
        <v>1765</v>
      </c>
      <c r="W49" s="5">
        <v>370</v>
      </c>
      <c r="X49" s="5" t="s">
        <v>3172</v>
      </c>
      <c r="Y49" s="5" t="s">
        <v>909</v>
      </c>
      <c r="Z49" s="27">
        <v>10483</v>
      </c>
      <c r="AA49" s="5" t="s">
        <v>996</v>
      </c>
      <c r="AB49" s="5" t="s">
        <v>1194</v>
      </c>
      <c r="AC49" s="27">
        <v>61480</v>
      </c>
      <c r="AD49" s="5" t="s">
        <v>997</v>
      </c>
      <c r="AE49" s="5" t="s">
        <v>1003</v>
      </c>
      <c r="AF49" s="27">
        <v>26485</v>
      </c>
      <c r="AG49" s="58" t="s">
        <v>834</v>
      </c>
      <c r="AH49" s="58" t="s">
        <v>810</v>
      </c>
      <c r="AI49" s="58" t="s">
        <v>837</v>
      </c>
      <c r="AJ49" s="5" t="s">
        <v>834</v>
      </c>
      <c r="AK49" s="5" t="s">
        <v>1424</v>
      </c>
      <c r="AL49" s="5" t="s">
        <v>837</v>
      </c>
      <c r="AM49" s="5" t="s">
        <v>834</v>
      </c>
      <c r="AN49" s="5" t="s">
        <v>3395</v>
      </c>
      <c r="AO49" s="5" t="s">
        <v>837</v>
      </c>
      <c r="AP49" s="5" t="s">
        <v>834</v>
      </c>
      <c r="AQ49" s="5" t="s">
        <v>7501</v>
      </c>
      <c r="AR49" s="5" t="s">
        <v>837</v>
      </c>
      <c r="AS49" s="58" t="s">
        <v>834</v>
      </c>
      <c r="AT49" s="58" t="s">
        <v>812</v>
      </c>
      <c r="AU49" s="58" t="s">
        <v>837</v>
      </c>
      <c r="AV49" s="27" t="s">
        <v>3201</v>
      </c>
      <c r="AW49" s="27" t="s">
        <v>3202</v>
      </c>
      <c r="AX49" s="5">
        <v>169</v>
      </c>
      <c r="AY49" s="5" t="s">
        <v>834</v>
      </c>
      <c r="AZ49" s="5" t="s">
        <v>3764</v>
      </c>
      <c r="BA49" s="5" t="s">
        <v>837</v>
      </c>
      <c r="BB49" s="5" t="s">
        <v>834</v>
      </c>
      <c r="BC49" s="5" t="s">
        <v>3126</v>
      </c>
      <c r="BD49" s="5" t="s">
        <v>837</v>
      </c>
      <c r="BE49" s="5" t="s">
        <v>834</v>
      </c>
      <c r="BF49" s="5" t="s">
        <v>3130</v>
      </c>
      <c r="BG49" s="5" t="s">
        <v>837</v>
      </c>
      <c r="BH49" s="5" t="s">
        <v>834</v>
      </c>
      <c r="BI49" s="5" t="s">
        <v>3608</v>
      </c>
      <c r="BJ49" s="5" t="s">
        <v>837</v>
      </c>
      <c r="BK49" s="5" t="s">
        <v>834</v>
      </c>
      <c r="BL49" s="5" t="s">
        <v>3403</v>
      </c>
      <c r="BM49" s="5" t="s">
        <v>837</v>
      </c>
      <c r="BN49" s="5" t="s">
        <v>834</v>
      </c>
      <c r="BO49" s="5" t="s">
        <v>3539</v>
      </c>
      <c r="BP49" s="5" t="s">
        <v>837</v>
      </c>
      <c r="BQ49" s="5" t="s">
        <v>834</v>
      </c>
      <c r="BR49" s="5" t="s">
        <v>3983</v>
      </c>
      <c r="BS49" s="5" t="s">
        <v>837</v>
      </c>
      <c r="BT49" s="5" t="s">
        <v>834</v>
      </c>
      <c r="BU49" s="5" t="s">
        <v>7505</v>
      </c>
      <c r="BV49" s="5" t="s">
        <v>837</v>
      </c>
      <c r="BW49" s="5" t="s">
        <v>834</v>
      </c>
      <c r="BX49" s="5" t="s">
        <v>1020</v>
      </c>
      <c r="BY49" s="5" t="s">
        <v>837</v>
      </c>
      <c r="BZ49" s="5" t="s">
        <v>834</v>
      </c>
      <c r="CA49" s="5" t="s">
        <v>2873</v>
      </c>
      <c r="CB49" s="5" t="s">
        <v>837</v>
      </c>
      <c r="CC49" s="58" t="s">
        <v>834</v>
      </c>
      <c r="CD49" s="58" t="s">
        <v>814</v>
      </c>
      <c r="CE49" s="58" t="s">
        <v>837</v>
      </c>
      <c r="CF49" s="58" t="s">
        <v>834</v>
      </c>
      <c r="CG49" s="27" t="s">
        <v>817</v>
      </c>
      <c r="CH49" s="58" t="s">
        <v>837</v>
      </c>
      <c r="CI49" s="58" t="s">
        <v>834</v>
      </c>
      <c r="CJ49" s="58" t="s">
        <v>3813</v>
      </c>
      <c r="CK49" s="58" t="s">
        <v>837</v>
      </c>
      <c r="CL49" s="27" t="s">
        <v>3195</v>
      </c>
      <c r="CM49" s="27" t="s">
        <v>3196</v>
      </c>
      <c r="CN49" s="5">
        <v>1288</v>
      </c>
      <c r="CO49" s="58" t="s">
        <v>834</v>
      </c>
      <c r="CP49" s="58" t="s">
        <v>3361</v>
      </c>
      <c r="CQ49" s="58" t="s">
        <v>837</v>
      </c>
      <c r="CR49" s="58" t="s">
        <v>834</v>
      </c>
      <c r="CS49" s="58" t="s">
        <v>4541</v>
      </c>
      <c r="CT49" s="58" t="s">
        <v>837</v>
      </c>
      <c r="CU49" s="58" t="s">
        <v>834</v>
      </c>
      <c r="CV49" s="58" t="s">
        <v>4186</v>
      </c>
      <c r="CW49" s="58" t="s">
        <v>837</v>
      </c>
      <c r="CX49" s="58" t="s">
        <v>834</v>
      </c>
      <c r="CY49" s="58" t="s">
        <v>1301</v>
      </c>
      <c r="CZ49" s="58" t="s">
        <v>837</v>
      </c>
      <c r="DA49" s="58" t="s">
        <v>834</v>
      </c>
      <c r="DB49" s="58" t="s">
        <v>1406</v>
      </c>
      <c r="DC49" s="58" t="s">
        <v>837</v>
      </c>
      <c r="DD49" s="58" t="s">
        <v>834</v>
      </c>
      <c r="DE49" s="58" t="s">
        <v>4196</v>
      </c>
      <c r="DF49" s="58" t="s">
        <v>837</v>
      </c>
      <c r="DG49" s="58" t="s">
        <v>834</v>
      </c>
      <c r="DH49" s="58" t="s">
        <v>3370</v>
      </c>
      <c r="DI49" s="58" t="s">
        <v>837</v>
      </c>
      <c r="DJ49" s="58" t="s">
        <v>834</v>
      </c>
      <c r="DK49" s="58" t="s">
        <v>564</v>
      </c>
      <c r="DL49" s="58" t="s">
        <v>837</v>
      </c>
      <c r="DM49" s="27" t="s">
        <v>4013</v>
      </c>
      <c r="DN49" s="5" t="s">
        <v>4014</v>
      </c>
      <c r="DO49" s="5">
        <v>9</v>
      </c>
      <c r="DP49" s="58" t="s">
        <v>834</v>
      </c>
      <c r="DQ49" s="58" t="s">
        <v>5990</v>
      </c>
      <c r="DR49" s="58" t="s">
        <v>837</v>
      </c>
      <c r="DS49" s="58" t="s">
        <v>834</v>
      </c>
      <c r="DT49" s="58" t="s">
        <v>552</v>
      </c>
      <c r="DU49" s="58" t="s">
        <v>837</v>
      </c>
      <c r="DV49" s="58" t="s">
        <v>834</v>
      </c>
      <c r="DW49" s="58" t="s">
        <v>558</v>
      </c>
      <c r="DX49" s="58" t="s">
        <v>837</v>
      </c>
      <c r="DY49" s="27" t="s">
        <v>3173</v>
      </c>
      <c r="DZ49" s="5" t="s">
        <v>1401</v>
      </c>
      <c r="EA49" s="5">
        <v>2286</v>
      </c>
      <c r="EB49" s="27" t="s">
        <v>3198</v>
      </c>
      <c r="EC49" s="5" t="s">
        <v>1401</v>
      </c>
      <c r="ED49" s="5">
        <v>691</v>
      </c>
      <c r="EE49" s="27" t="s">
        <v>3200</v>
      </c>
      <c r="EF49" s="5" t="s">
        <v>1401</v>
      </c>
      <c r="EG49" s="5">
        <v>185</v>
      </c>
      <c r="EH49" s="27" t="s">
        <v>4459</v>
      </c>
      <c r="EI49" s="5" t="s">
        <v>1401</v>
      </c>
      <c r="EJ49" s="5">
        <v>148</v>
      </c>
      <c r="EK49" s="27" t="s">
        <v>4460</v>
      </c>
      <c r="EL49" s="5" t="s">
        <v>1401</v>
      </c>
      <c r="EM49" s="5">
        <v>93</v>
      </c>
      <c r="EN49" s="27" t="s">
        <v>4461</v>
      </c>
      <c r="EO49" s="5" t="s">
        <v>1401</v>
      </c>
      <c r="EP49" s="5">
        <v>86</v>
      </c>
      <c r="EQ49" s="27" t="s">
        <v>4462</v>
      </c>
      <c r="ER49" s="5" t="s">
        <v>1401</v>
      </c>
      <c r="ES49" s="5">
        <v>68</v>
      </c>
      <c r="ET49" s="27" t="s">
        <v>4463</v>
      </c>
      <c r="EU49" s="5" t="s">
        <v>1401</v>
      </c>
      <c r="EV49" s="5">
        <v>62</v>
      </c>
      <c r="EW49" s="27" t="s">
        <v>4464</v>
      </c>
      <c r="EX49" s="5" t="s">
        <v>1401</v>
      </c>
      <c r="EY49" s="5">
        <v>54</v>
      </c>
      <c r="EZ49" s="27" t="s">
        <v>4465</v>
      </c>
      <c r="FA49" s="5" t="s">
        <v>1401</v>
      </c>
      <c r="FB49" s="5">
        <v>42</v>
      </c>
      <c r="FC49" s="27" t="s">
        <v>4008</v>
      </c>
      <c r="FD49" s="5" t="s">
        <v>1401</v>
      </c>
      <c r="FE49" s="5">
        <v>40</v>
      </c>
      <c r="FF49" s="27" t="s">
        <v>4009</v>
      </c>
      <c r="FG49" s="5" t="s">
        <v>1401</v>
      </c>
      <c r="FH49" s="5">
        <v>33</v>
      </c>
      <c r="FI49" s="27" t="s">
        <v>4010</v>
      </c>
      <c r="FJ49" s="5" t="s">
        <v>1401</v>
      </c>
      <c r="FK49" s="5">
        <v>29</v>
      </c>
      <c r="FL49" s="27" t="s">
        <v>4011</v>
      </c>
      <c r="FM49" s="5" t="s">
        <v>1401</v>
      </c>
      <c r="FN49" s="5">
        <v>19</v>
      </c>
      <c r="FO49" s="27" t="s">
        <v>4012</v>
      </c>
      <c r="FP49" s="5" t="s">
        <v>1401</v>
      </c>
      <c r="FQ49" s="5">
        <v>11</v>
      </c>
      <c r="FR49" s="52"/>
      <c r="FS49" s="52"/>
      <c r="FT49" s="52"/>
      <c r="FU49" s="52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</row>
    <row r="50" spans="1:264">
      <c r="A50" s="4">
        <v>49</v>
      </c>
      <c r="B50" s="24" t="s">
        <v>916</v>
      </c>
      <c r="C50" s="57">
        <v>39496</v>
      </c>
      <c r="D50" s="4" t="s">
        <v>782</v>
      </c>
      <c r="E50" s="33">
        <v>242877</v>
      </c>
      <c r="F50" s="53">
        <v>135591</v>
      </c>
      <c r="G50" s="54">
        <f t="shared" si="8"/>
        <v>0.55827023555132849</v>
      </c>
      <c r="H50" s="14">
        <f t="shared" si="1"/>
        <v>5.5755913003075423E-3</v>
      </c>
      <c r="I50" s="29" t="str">
        <f t="shared" si="9"/>
        <v>PML-N</v>
      </c>
      <c r="J50" s="29">
        <f t="shared" si="12"/>
        <v>0.33543524275210007</v>
      </c>
      <c r="K50" s="29" t="str">
        <f t="shared" si="10"/>
        <v>PPPP</v>
      </c>
      <c r="L50" s="29">
        <f t="shared" si="13"/>
        <v>0.32985965145179252</v>
      </c>
      <c r="M50" s="29" t="str">
        <f t="shared" si="11"/>
        <v>PML</v>
      </c>
      <c r="N50" s="29">
        <f t="shared" si="14"/>
        <v>0.25478092203759839</v>
      </c>
      <c r="O50" s="27" t="s">
        <v>816</v>
      </c>
      <c r="P50" s="27" t="s">
        <v>806</v>
      </c>
      <c r="Q50" s="27" t="s">
        <v>838</v>
      </c>
      <c r="R50" s="27" t="s">
        <v>3206</v>
      </c>
      <c r="S50" s="5" t="s">
        <v>1185</v>
      </c>
      <c r="T50" s="27">
        <v>979</v>
      </c>
      <c r="U50" s="5" t="s">
        <v>695</v>
      </c>
      <c r="V50" s="5" t="s">
        <v>811</v>
      </c>
      <c r="W50" s="5" t="s">
        <v>838</v>
      </c>
      <c r="X50" s="27" t="s">
        <v>3203</v>
      </c>
      <c r="Y50" s="5" t="s">
        <v>909</v>
      </c>
      <c r="Z50" s="27">
        <v>34546</v>
      </c>
      <c r="AA50" s="5" t="s">
        <v>783</v>
      </c>
      <c r="AB50" s="5" t="s">
        <v>1194</v>
      </c>
      <c r="AC50" s="27">
        <v>45482</v>
      </c>
      <c r="AD50" s="5" t="s">
        <v>784</v>
      </c>
      <c r="AE50" s="5" t="s">
        <v>1003</v>
      </c>
      <c r="AF50" s="27">
        <v>44726</v>
      </c>
      <c r="AG50" s="58" t="s">
        <v>834</v>
      </c>
      <c r="AH50" s="58" t="s">
        <v>810</v>
      </c>
      <c r="AI50" s="58" t="s">
        <v>837</v>
      </c>
      <c r="AJ50" s="5" t="s">
        <v>834</v>
      </c>
      <c r="AK50" s="5" t="s">
        <v>1424</v>
      </c>
      <c r="AL50" s="5" t="s">
        <v>837</v>
      </c>
      <c r="AM50" s="5" t="s">
        <v>834</v>
      </c>
      <c r="AN50" s="5" t="s">
        <v>3395</v>
      </c>
      <c r="AO50" s="5" t="s">
        <v>837</v>
      </c>
      <c r="AP50" s="5" t="s">
        <v>834</v>
      </c>
      <c r="AQ50" s="5" t="s">
        <v>7501</v>
      </c>
      <c r="AR50" s="5" t="s">
        <v>837</v>
      </c>
      <c r="AS50" s="58" t="s">
        <v>834</v>
      </c>
      <c r="AT50" s="58" t="s">
        <v>812</v>
      </c>
      <c r="AU50" s="58" t="s">
        <v>837</v>
      </c>
      <c r="AV50" s="5" t="s">
        <v>834</v>
      </c>
      <c r="AW50" s="5" t="s">
        <v>3202</v>
      </c>
      <c r="AX50" s="5" t="s">
        <v>837</v>
      </c>
      <c r="AY50" s="5" t="s">
        <v>834</v>
      </c>
      <c r="AZ50" s="5" t="s">
        <v>3764</v>
      </c>
      <c r="BA50" s="5" t="s">
        <v>837</v>
      </c>
      <c r="BB50" s="5" t="s">
        <v>834</v>
      </c>
      <c r="BC50" s="5" t="s">
        <v>3126</v>
      </c>
      <c r="BD50" s="5" t="s">
        <v>837</v>
      </c>
      <c r="BE50" s="5" t="s">
        <v>834</v>
      </c>
      <c r="BF50" s="5" t="s">
        <v>3130</v>
      </c>
      <c r="BG50" s="5" t="s">
        <v>837</v>
      </c>
      <c r="BH50" s="5" t="s">
        <v>834</v>
      </c>
      <c r="BI50" s="5" t="s">
        <v>3608</v>
      </c>
      <c r="BJ50" s="5" t="s">
        <v>837</v>
      </c>
      <c r="BK50" s="27" t="s">
        <v>4329</v>
      </c>
      <c r="BL50" s="5" t="s">
        <v>3403</v>
      </c>
      <c r="BM50" s="5">
        <v>58</v>
      </c>
      <c r="BN50" s="5" t="s">
        <v>834</v>
      </c>
      <c r="BO50" s="5" t="s">
        <v>3539</v>
      </c>
      <c r="BP50" s="5" t="s">
        <v>837</v>
      </c>
      <c r="BQ50" s="5" t="s">
        <v>834</v>
      </c>
      <c r="BR50" s="5" t="s">
        <v>3983</v>
      </c>
      <c r="BS50" s="5" t="s">
        <v>837</v>
      </c>
      <c r="BT50" s="5" t="s">
        <v>834</v>
      </c>
      <c r="BU50" s="5" t="s">
        <v>7505</v>
      </c>
      <c r="BV50" s="5" t="s">
        <v>837</v>
      </c>
      <c r="BW50" s="5" t="s">
        <v>834</v>
      </c>
      <c r="BX50" s="5" t="s">
        <v>1020</v>
      </c>
      <c r="BY50" s="5" t="s">
        <v>837</v>
      </c>
      <c r="BZ50" s="27" t="s">
        <v>3205</v>
      </c>
      <c r="CA50" s="27" t="s">
        <v>2873</v>
      </c>
      <c r="CB50" s="5">
        <v>707</v>
      </c>
      <c r="CC50" s="58" t="s">
        <v>834</v>
      </c>
      <c r="CD50" s="58" t="s">
        <v>814</v>
      </c>
      <c r="CE50" s="58" t="s">
        <v>837</v>
      </c>
      <c r="CF50" s="58" t="s">
        <v>834</v>
      </c>
      <c r="CG50" s="27" t="s">
        <v>817</v>
      </c>
      <c r="CH50" s="58" t="s">
        <v>837</v>
      </c>
      <c r="CI50" s="58" t="s">
        <v>834</v>
      </c>
      <c r="CJ50" s="58" t="s">
        <v>3813</v>
      </c>
      <c r="CK50" s="58" t="s">
        <v>837</v>
      </c>
      <c r="CL50" s="58" t="s">
        <v>834</v>
      </c>
      <c r="CM50" s="58" t="s">
        <v>3196</v>
      </c>
      <c r="CN50" s="58" t="s">
        <v>837</v>
      </c>
      <c r="CO50" s="58" t="s">
        <v>834</v>
      </c>
      <c r="CP50" s="58" t="s">
        <v>3361</v>
      </c>
      <c r="CQ50" s="58" t="s">
        <v>837</v>
      </c>
      <c r="CR50" s="58" t="s">
        <v>834</v>
      </c>
      <c r="CS50" s="58" t="s">
        <v>4541</v>
      </c>
      <c r="CT50" s="58" t="s">
        <v>837</v>
      </c>
      <c r="CU50" s="58" t="s">
        <v>834</v>
      </c>
      <c r="CV50" s="58" t="s">
        <v>4186</v>
      </c>
      <c r="CW50" s="58" t="s">
        <v>837</v>
      </c>
      <c r="CX50" s="58" t="s">
        <v>834</v>
      </c>
      <c r="CY50" s="58" t="s">
        <v>1301</v>
      </c>
      <c r="CZ50" s="58" t="s">
        <v>837</v>
      </c>
      <c r="DA50" s="58" t="s">
        <v>834</v>
      </c>
      <c r="DB50" s="58" t="s">
        <v>1406</v>
      </c>
      <c r="DC50" s="58" t="s">
        <v>837</v>
      </c>
      <c r="DD50" s="58" t="s">
        <v>834</v>
      </c>
      <c r="DE50" s="58" t="s">
        <v>4196</v>
      </c>
      <c r="DF50" s="58" t="s">
        <v>837</v>
      </c>
      <c r="DG50" s="58" t="s">
        <v>834</v>
      </c>
      <c r="DH50" s="58" t="s">
        <v>3370</v>
      </c>
      <c r="DI50" s="58" t="s">
        <v>837</v>
      </c>
      <c r="DJ50" s="58" t="s">
        <v>834</v>
      </c>
      <c r="DK50" s="58" t="s">
        <v>564</v>
      </c>
      <c r="DL50" s="58" t="s">
        <v>837</v>
      </c>
      <c r="DM50" s="58" t="s">
        <v>834</v>
      </c>
      <c r="DN50" s="58" t="s">
        <v>4014</v>
      </c>
      <c r="DO50" s="58" t="s">
        <v>837</v>
      </c>
      <c r="DP50" s="58" t="s">
        <v>834</v>
      </c>
      <c r="DQ50" s="58" t="s">
        <v>5990</v>
      </c>
      <c r="DR50" s="58" t="s">
        <v>837</v>
      </c>
      <c r="DS50" s="58" t="s">
        <v>834</v>
      </c>
      <c r="DT50" s="58" t="s">
        <v>552</v>
      </c>
      <c r="DU50" s="58" t="s">
        <v>837</v>
      </c>
      <c r="DV50" s="58" t="s">
        <v>834</v>
      </c>
      <c r="DW50" s="58" t="s">
        <v>558</v>
      </c>
      <c r="DX50" s="58" t="s">
        <v>837</v>
      </c>
      <c r="DY50" s="27" t="s">
        <v>3204</v>
      </c>
      <c r="DZ50" s="5" t="s">
        <v>1401</v>
      </c>
      <c r="EA50" s="5">
        <v>8294</v>
      </c>
      <c r="EB50" s="27" t="s">
        <v>3208</v>
      </c>
      <c r="EC50" s="5" t="s">
        <v>1401</v>
      </c>
      <c r="ED50" s="5">
        <v>325</v>
      </c>
      <c r="EE50" s="27" t="s">
        <v>3207</v>
      </c>
      <c r="EF50" s="5" t="s">
        <v>1401</v>
      </c>
      <c r="EG50" s="5">
        <v>235</v>
      </c>
      <c r="EH50" s="27" t="s">
        <v>3209</v>
      </c>
      <c r="EI50" s="5" t="s">
        <v>1401</v>
      </c>
      <c r="EJ50" s="5">
        <v>121</v>
      </c>
      <c r="EK50" s="27" t="s">
        <v>3210</v>
      </c>
      <c r="EL50" s="5" t="s">
        <v>1401</v>
      </c>
      <c r="EM50" s="5">
        <v>118</v>
      </c>
      <c r="EN50" s="52"/>
      <c r="EO50" s="52"/>
      <c r="EP50" s="52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</row>
    <row r="51" spans="1:264">
      <c r="A51" s="4">
        <v>50</v>
      </c>
      <c r="B51" s="24" t="s">
        <v>1110</v>
      </c>
      <c r="C51" s="57">
        <v>39496</v>
      </c>
      <c r="D51" s="4" t="s">
        <v>785</v>
      </c>
      <c r="E51" s="33">
        <v>403566</v>
      </c>
      <c r="F51" s="53">
        <v>206356</v>
      </c>
      <c r="G51" s="54">
        <f t="shared" si="8"/>
        <v>0.51133147985707417</v>
      </c>
      <c r="H51" s="14">
        <f t="shared" si="1"/>
        <v>0.10666033456744654</v>
      </c>
      <c r="I51" s="29" t="str">
        <f t="shared" si="9"/>
        <v>PML-N</v>
      </c>
      <c r="J51" s="29">
        <f t="shared" si="12"/>
        <v>0.48454127817945686</v>
      </c>
      <c r="K51" s="29" t="str">
        <f t="shared" si="10"/>
        <v>PPPP</v>
      </c>
      <c r="L51" s="29">
        <f t="shared" si="13"/>
        <v>0.3778809436120103</v>
      </c>
      <c r="M51" s="29" t="str">
        <f t="shared" si="11"/>
        <v>PML</v>
      </c>
      <c r="N51" s="29">
        <f t="shared" si="14"/>
        <v>0.13659888735970846</v>
      </c>
      <c r="O51" s="27" t="s">
        <v>816</v>
      </c>
      <c r="P51" s="27" t="s">
        <v>806</v>
      </c>
      <c r="Q51" s="27" t="s">
        <v>838</v>
      </c>
      <c r="R51" s="27" t="s">
        <v>834</v>
      </c>
      <c r="S51" s="5" t="s">
        <v>1185</v>
      </c>
      <c r="T51" s="5" t="s">
        <v>837</v>
      </c>
      <c r="U51" s="5" t="s">
        <v>695</v>
      </c>
      <c r="V51" s="5" t="s">
        <v>811</v>
      </c>
      <c r="W51" s="5" t="s">
        <v>838</v>
      </c>
      <c r="X51" s="27" t="s">
        <v>3211</v>
      </c>
      <c r="Y51" s="5" t="s">
        <v>909</v>
      </c>
      <c r="Z51" s="27">
        <v>28188</v>
      </c>
      <c r="AA51" s="5" t="s">
        <v>786</v>
      </c>
      <c r="AB51" s="5" t="s">
        <v>1194</v>
      </c>
      <c r="AC51" s="27">
        <v>99988</v>
      </c>
      <c r="AD51" s="5" t="s">
        <v>937</v>
      </c>
      <c r="AE51" s="5" t="s">
        <v>1003</v>
      </c>
      <c r="AF51" s="27">
        <v>77978</v>
      </c>
      <c r="AG51" s="58" t="s">
        <v>834</v>
      </c>
      <c r="AH51" s="58" t="s">
        <v>810</v>
      </c>
      <c r="AI51" s="58" t="s">
        <v>837</v>
      </c>
      <c r="AJ51" s="5" t="s">
        <v>834</v>
      </c>
      <c r="AK51" s="5" t="s">
        <v>1424</v>
      </c>
      <c r="AL51" s="5" t="s">
        <v>837</v>
      </c>
      <c r="AM51" s="5" t="s">
        <v>834</v>
      </c>
      <c r="AN51" s="5" t="s">
        <v>3395</v>
      </c>
      <c r="AO51" s="5" t="s">
        <v>837</v>
      </c>
      <c r="AP51" s="5" t="s">
        <v>834</v>
      </c>
      <c r="AQ51" s="5" t="s">
        <v>7501</v>
      </c>
      <c r="AR51" s="5" t="s">
        <v>837</v>
      </c>
      <c r="AS51" s="58" t="s">
        <v>834</v>
      </c>
      <c r="AT51" s="58" t="s">
        <v>812</v>
      </c>
      <c r="AU51" s="58" t="s">
        <v>837</v>
      </c>
      <c r="AV51" s="5" t="s">
        <v>834</v>
      </c>
      <c r="AW51" s="5" t="s">
        <v>3202</v>
      </c>
      <c r="AX51" s="5" t="s">
        <v>837</v>
      </c>
      <c r="AY51" s="5" t="s">
        <v>834</v>
      </c>
      <c r="AZ51" s="5" t="s">
        <v>3764</v>
      </c>
      <c r="BA51" s="5" t="s">
        <v>837</v>
      </c>
      <c r="BB51" s="5" t="s">
        <v>834</v>
      </c>
      <c r="BC51" s="5" t="s">
        <v>3126</v>
      </c>
      <c r="BD51" s="5" t="s">
        <v>837</v>
      </c>
      <c r="BE51" s="5" t="s">
        <v>834</v>
      </c>
      <c r="BF51" s="5" t="s">
        <v>3130</v>
      </c>
      <c r="BG51" s="5" t="s">
        <v>837</v>
      </c>
      <c r="BH51" s="5" t="s">
        <v>834</v>
      </c>
      <c r="BI51" s="5" t="s">
        <v>3608</v>
      </c>
      <c r="BJ51" s="5" t="s">
        <v>837</v>
      </c>
      <c r="BK51" s="5" t="s">
        <v>834</v>
      </c>
      <c r="BL51" s="5" t="s">
        <v>3403</v>
      </c>
      <c r="BM51" s="5" t="s">
        <v>837</v>
      </c>
      <c r="BN51" s="5" t="s">
        <v>834</v>
      </c>
      <c r="BO51" s="5" t="s">
        <v>3539</v>
      </c>
      <c r="BP51" s="5" t="s">
        <v>837</v>
      </c>
      <c r="BQ51" s="5" t="s">
        <v>834</v>
      </c>
      <c r="BR51" s="5" t="s">
        <v>3983</v>
      </c>
      <c r="BS51" s="5" t="s">
        <v>837</v>
      </c>
      <c r="BT51" s="5" t="s">
        <v>834</v>
      </c>
      <c r="BU51" s="5" t="s">
        <v>7505</v>
      </c>
      <c r="BV51" s="5" t="s">
        <v>837</v>
      </c>
      <c r="BW51" s="5" t="s">
        <v>834</v>
      </c>
      <c r="BX51" s="5" t="s">
        <v>1020</v>
      </c>
      <c r="BY51" s="5" t="s">
        <v>837</v>
      </c>
      <c r="BZ51" s="5" t="s">
        <v>834</v>
      </c>
      <c r="CA51" s="5" t="s">
        <v>2873</v>
      </c>
      <c r="CB51" s="5" t="s">
        <v>837</v>
      </c>
      <c r="CC51" s="58" t="s">
        <v>834</v>
      </c>
      <c r="CD51" s="58" t="s">
        <v>814</v>
      </c>
      <c r="CE51" s="58" t="s">
        <v>837</v>
      </c>
      <c r="CF51" s="58" t="s">
        <v>834</v>
      </c>
      <c r="CG51" s="27" t="s">
        <v>817</v>
      </c>
      <c r="CH51" s="58" t="s">
        <v>837</v>
      </c>
      <c r="CI51" s="58" t="s">
        <v>834</v>
      </c>
      <c r="CJ51" s="58" t="s">
        <v>3813</v>
      </c>
      <c r="CK51" s="58" t="s">
        <v>837</v>
      </c>
      <c r="CL51" s="58" t="s">
        <v>834</v>
      </c>
      <c r="CM51" s="58" t="s">
        <v>3196</v>
      </c>
      <c r="CN51" s="58" t="s">
        <v>837</v>
      </c>
      <c r="CO51" s="58" t="s">
        <v>834</v>
      </c>
      <c r="CP51" s="58" t="s">
        <v>3361</v>
      </c>
      <c r="CQ51" s="58" t="s">
        <v>837</v>
      </c>
      <c r="CR51" s="58" t="s">
        <v>834</v>
      </c>
      <c r="CS51" s="58" t="s">
        <v>4541</v>
      </c>
      <c r="CT51" s="58" t="s">
        <v>837</v>
      </c>
      <c r="CU51" s="58" t="s">
        <v>834</v>
      </c>
      <c r="CV51" s="58" t="s">
        <v>4186</v>
      </c>
      <c r="CW51" s="58" t="s">
        <v>837</v>
      </c>
      <c r="CX51" s="58" t="s">
        <v>834</v>
      </c>
      <c r="CY51" s="58" t="s">
        <v>1301</v>
      </c>
      <c r="CZ51" s="58" t="s">
        <v>837</v>
      </c>
      <c r="DA51" s="58" t="s">
        <v>834</v>
      </c>
      <c r="DB51" s="58" t="s">
        <v>1406</v>
      </c>
      <c r="DC51" s="58" t="s">
        <v>837</v>
      </c>
      <c r="DD51" s="58" t="s">
        <v>834</v>
      </c>
      <c r="DE51" s="58" t="s">
        <v>4196</v>
      </c>
      <c r="DF51" s="58" t="s">
        <v>837</v>
      </c>
      <c r="DG51" s="58" t="s">
        <v>834</v>
      </c>
      <c r="DH51" s="58" t="s">
        <v>3370</v>
      </c>
      <c r="DI51" s="58" t="s">
        <v>837</v>
      </c>
      <c r="DJ51" s="58" t="s">
        <v>834</v>
      </c>
      <c r="DK51" s="58" t="s">
        <v>564</v>
      </c>
      <c r="DL51" s="58" t="s">
        <v>837</v>
      </c>
      <c r="DM51" s="58" t="s">
        <v>834</v>
      </c>
      <c r="DN51" s="58" t="s">
        <v>4014</v>
      </c>
      <c r="DO51" s="58" t="s">
        <v>837</v>
      </c>
      <c r="DP51" s="58" t="s">
        <v>834</v>
      </c>
      <c r="DQ51" s="58" t="s">
        <v>5990</v>
      </c>
      <c r="DR51" s="58" t="s">
        <v>837</v>
      </c>
      <c r="DS51" s="58" t="s">
        <v>834</v>
      </c>
      <c r="DT51" s="58" t="s">
        <v>552</v>
      </c>
      <c r="DU51" s="58" t="s">
        <v>837</v>
      </c>
      <c r="DV51" s="58" t="s">
        <v>834</v>
      </c>
      <c r="DW51" s="58" t="s">
        <v>558</v>
      </c>
      <c r="DX51" s="58" t="s">
        <v>837</v>
      </c>
      <c r="DY51" s="27" t="s">
        <v>3212</v>
      </c>
      <c r="DZ51" s="5" t="s">
        <v>1401</v>
      </c>
      <c r="EA51" s="27">
        <v>202</v>
      </c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</row>
    <row r="52" spans="1:264">
      <c r="A52" s="4">
        <v>51</v>
      </c>
      <c r="B52" s="24" t="s">
        <v>1110</v>
      </c>
      <c r="C52" s="57">
        <v>39496</v>
      </c>
      <c r="D52" s="4" t="s">
        <v>1131</v>
      </c>
      <c r="E52" s="33">
        <v>390375</v>
      </c>
      <c r="F52" s="53">
        <v>206717</v>
      </c>
      <c r="G52" s="54">
        <f t="shared" si="8"/>
        <v>0.52953442203009926</v>
      </c>
      <c r="H52" s="14">
        <f t="shared" si="1"/>
        <v>5.1069820092203351E-2</v>
      </c>
      <c r="I52" s="29" t="str">
        <f t="shared" si="9"/>
        <v>PPPP</v>
      </c>
      <c r="J52" s="29">
        <f t="shared" si="12"/>
        <v>0.38819739063550651</v>
      </c>
      <c r="K52" s="29" t="str">
        <f t="shared" si="10"/>
        <v>PML</v>
      </c>
      <c r="L52" s="29">
        <f t="shared" si="13"/>
        <v>0.33712757054330317</v>
      </c>
      <c r="M52" s="29" t="str">
        <f t="shared" si="11"/>
        <v>PML-N</v>
      </c>
      <c r="N52" s="29">
        <f t="shared" si="14"/>
        <v>0.27274486375092516</v>
      </c>
      <c r="O52" s="27" t="s">
        <v>816</v>
      </c>
      <c r="P52" s="27" t="s">
        <v>806</v>
      </c>
      <c r="Q52" s="27" t="s">
        <v>838</v>
      </c>
      <c r="R52" s="5" t="s">
        <v>834</v>
      </c>
      <c r="S52" s="5" t="s">
        <v>1185</v>
      </c>
      <c r="T52" s="5" t="s">
        <v>837</v>
      </c>
      <c r="U52" s="5" t="s">
        <v>695</v>
      </c>
      <c r="V52" s="5" t="s">
        <v>811</v>
      </c>
      <c r="W52" s="5" t="s">
        <v>838</v>
      </c>
      <c r="X52" s="5" t="s">
        <v>1133</v>
      </c>
      <c r="Y52" s="5" t="s">
        <v>909</v>
      </c>
      <c r="Z52" s="27">
        <v>69690</v>
      </c>
      <c r="AA52" s="27" t="s">
        <v>3213</v>
      </c>
      <c r="AB52" s="5" t="s">
        <v>1194</v>
      </c>
      <c r="AC52" s="5">
        <v>56381</v>
      </c>
      <c r="AD52" s="5" t="s">
        <v>1132</v>
      </c>
      <c r="AE52" s="5" t="s">
        <v>1003</v>
      </c>
      <c r="AF52" s="27">
        <v>80247</v>
      </c>
      <c r="AG52" s="58" t="s">
        <v>834</v>
      </c>
      <c r="AH52" s="58" t="s">
        <v>810</v>
      </c>
      <c r="AI52" s="58" t="s">
        <v>837</v>
      </c>
      <c r="AJ52" s="5" t="s">
        <v>834</v>
      </c>
      <c r="AK52" s="5" t="s">
        <v>1424</v>
      </c>
      <c r="AL52" s="5" t="s">
        <v>837</v>
      </c>
      <c r="AM52" s="5" t="s">
        <v>834</v>
      </c>
      <c r="AN52" s="5" t="s">
        <v>3395</v>
      </c>
      <c r="AO52" s="5" t="s">
        <v>837</v>
      </c>
      <c r="AP52" s="5" t="s">
        <v>834</v>
      </c>
      <c r="AQ52" s="5" t="s">
        <v>7501</v>
      </c>
      <c r="AR52" s="5" t="s">
        <v>837</v>
      </c>
      <c r="AS52" s="58" t="s">
        <v>834</v>
      </c>
      <c r="AT52" s="58" t="s">
        <v>812</v>
      </c>
      <c r="AU52" s="58" t="s">
        <v>837</v>
      </c>
      <c r="AV52" s="5" t="s">
        <v>834</v>
      </c>
      <c r="AW52" s="5" t="s">
        <v>3202</v>
      </c>
      <c r="AX52" s="5" t="s">
        <v>837</v>
      </c>
      <c r="AY52" s="5" t="s">
        <v>834</v>
      </c>
      <c r="AZ52" s="5" t="s">
        <v>3764</v>
      </c>
      <c r="BA52" s="5" t="s">
        <v>837</v>
      </c>
      <c r="BB52" s="5" t="s">
        <v>834</v>
      </c>
      <c r="BC52" s="5" t="s">
        <v>3126</v>
      </c>
      <c r="BD52" s="5" t="s">
        <v>837</v>
      </c>
      <c r="BE52" s="5" t="s">
        <v>834</v>
      </c>
      <c r="BF52" s="5" t="s">
        <v>3130</v>
      </c>
      <c r="BG52" s="5" t="s">
        <v>837</v>
      </c>
      <c r="BH52" s="5" t="s">
        <v>834</v>
      </c>
      <c r="BI52" s="5" t="s">
        <v>3608</v>
      </c>
      <c r="BJ52" s="5" t="s">
        <v>837</v>
      </c>
      <c r="BK52" s="5" t="s">
        <v>834</v>
      </c>
      <c r="BL52" s="5" t="s">
        <v>3403</v>
      </c>
      <c r="BM52" s="5" t="s">
        <v>837</v>
      </c>
      <c r="BN52" s="5" t="s">
        <v>834</v>
      </c>
      <c r="BO52" s="5" t="s">
        <v>3539</v>
      </c>
      <c r="BP52" s="5" t="s">
        <v>837</v>
      </c>
      <c r="BQ52" s="5" t="s">
        <v>834</v>
      </c>
      <c r="BR52" s="5" t="s">
        <v>3983</v>
      </c>
      <c r="BS52" s="5" t="s">
        <v>837</v>
      </c>
      <c r="BT52" s="5" t="s">
        <v>834</v>
      </c>
      <c r="BU52" s="5" t="s">
        <v>7505</v>
      </c>
      <c r="BV52" s="5" t="s">
        <v>837</v>
      </c>
      <c r="BW52" s="5" t="s">
        <v>834</v>
      </c>
      <c r="BX52" s="5" t="s">
        <v>1020</v>
      </c>
      <c r="BY52" s="5" t="s">
        <v>837</v>
      </c>
      <c r="BZ52" s="5" t="s">
        <v>834</v>
      </c>
      <c r="CA52" s="5" t="s">
        <v>2873</v>
      </c>
      <c r="CB52" s="5" t="s">
        <v>837</v>
      </c>
      <c r="CC52" s="58" t="s">
        <v>834</v>
      </c>
      <c r="CD52" s="58" t="s">
        <v>814</v>
      </c>
      <c r="CE52" s="58" t="s">
        <v>837</v>
      </c>
      <c r="CF52" s="58" t="s">
        <v>834</v>
      </c>
      <c r="CG52" s="27" t="s">
        <v>817</v>
      </c>
      <c r="CH52" s="58" t="s">
        <v>837</v>
      </c>
      <c r="CI52" s="58" t="s">
        <v>834</v>
      </c>
      <c r="CJ52" s="58" t="s">
        <v>3813</v>
      </c>
      <c r="CK52" s="58" t="s">
        <v>837</v>
      </c>
      <c r="CL52" s="58" t="s">
        <v>834</v>
      </c>
      <c r="CM52" s="58" t="s">
        <v>3196</v>
      </c>
      <c r="CN52" s="58" t="s">
        <v>837</v>
      </c>
      <c r="CO52" s="58" t="s">
        <v>834</v>
      </c>
      <c r="CP52" s="58" t="s">
        <v>3361</v>
      </c>
      <c r="CQ52" s="58" t="s">
        <v>837</v>
      </c>
      <c r="CR52" s="58" t="s">
        <v>834</v>
      </c>
      <c r="CS52" s="58" t="s">
        <v>4541</v>
      </c>
      <c r="CT52" s="58" t="s">
        <v>837</v>
      </c>
      <c r="CU52" s="58" t="s">
        <v>834</v>
      </c>
      <c r="CV52" s="58" t="s">
        <v>4186</v>
      </c>
      <c r="CW52" s="58" t="s">
        <v>837</v>
      </c>
      <c r="CX52" s="58" t="s">
        <v>834</v>
      </c>
      <c r="CY52" s="58" t="s">
        <v>1301</v>
      </c>
      <c r="CZ52" s="58" t="s">
        <v>837</v>
      </c>
      <c r="DA52" s="58" t="s">
        <v>834</v>
      </c>
      <c r="DB52" s="58" t="s">
        <v>1406</v>
      </c>
      <c r="DC52" s="58" t="s">
        <v>837</v>
      </c>
      <c r="DD52" s="58" t="s">
        <v>834</v>
      </c>
      <c r="DE52" s="58" t="s">
        <v>4196</v>
      </c>
      <c r="DF52" s="58" t="s">
        <v>837</v>
      </c>
      <c r="DG52" s="58" t="s">
        <v>834</v>
      </c>
      <c r="DH52" s="58" t="s">
        <v>3370</v>
      </c>
      <c r="DI52" s="58" t="s">
        <v>837</v>
      </c>
      <c r="DJ52" s="58" t="s">
        <v>834</v>
      </c>
      <c r="DK52" s="58" t="s">
        <v>564</v>
      </c>
      <c r="DL52" s="58" t="s">
        <v>837</v>
      </c>
      <c r="DM52" s="58" t="s">
        <v>834</v>
      </c>
      <c r="DN52" s="58" t="s">
        <v>4014</v>
      </c>
      <c r="DO52" s="58" t="s">
        <v>837</v>
      </c>
      <c r="DP52" s="58" t="s">
        <v>834</v>
      </c>
      <c r="DQ52" s="58" t="s">
        <v>5990</v>
      </c>
      <c r="DR52" s="58" t="s">
        <v>837</v>
      </c>
      <c r="DS52" s="58" t="s">
        <v>834</v>
      </c>
      <c r="DT52" s="58" t="s">
        <v>552</v>
      </c>
      <c r="DU52" s="58" t="s">
        <v>837</v>
      </c>
      <c r="DV52" s="58" t="s">
        <v>834</v>
      </c>
      <c r="DW52" s="58" t="s">
        <v>558</v>
      </c>
      <c r="DX52" s="58" t="s">
        <v>837</v>
      </c>
      <c r="DY52" s="27" t="s">
        <v>3214</v>
      </c>
      <c r="DZ52" s="5" t="s">
        <v>1401</v>
      </c>
      <c r="EA52" s="5">
        <v>310</v>
      </c>
      <c r="EB52" s="27" t="s">
        <v>3215</v>
      </c>
      <c r="EC52" s="5" t="s">
        <v>1401</v>
      </c>
      <c r="ED52" s="5">
        <v>89</v>
      </c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</row>
    <row r="53" spans="1:264">
      <c r="A53" s="4">
        <v>52</v>
      </c>
      <c r="B53" s="24" t="s">
        <v>1110</v>
      </c>
      <c r="C53" s="57">
        <v>39496</v>
      </c>
      <c r="D53" s="4" t="s">
        <v>1134</v>
      </c>
      <c r="E53" s="33">
        <v>375934</v>
      </c>
      <c r="F53" s="53">
        <v>189143</v>
      </c>
      <c r="G53" s="54">
        <f t="shared" si="8"/>
        <v>0.50312820867492702</v>
      </c>
      <c r="H53" s="14">
        <f t="shared" si="1"/>
        <v>0.22606704979830075</v>
      </c>
      <c r="I53" s="29" t="str">
        <f t="shared" si="9"/>
        <v>PML-N</v>
      </c>
      <c r="J53" s="29">
        <f t="shared" si="12"/>
        <v>0.51678888460054029</v>
      </c>
      <c r="K53" s="29" t="str">
        <f t="shared" si="10"/>
        <v>PML</v>
      </c>
      <c r="L53" s="29">
        <f t="shared" si="13"/>
        <v>0.29072183480223956</v>
      </c>
      <c r="M53" s="29" t="str">
        <f t="shared" si="11"/>
        <v>PPPP</v>
      </c>
      <c r="N53" s="29">
        <f t="shared" si="14"/>
        <v>0.20118111693269114</v>
      </c>
      <c r="O53" s="27" t="s">
        <v>816</v>
      </c>
      <c r="P53" s="27" t="s">
        <v>806</v>
      </c>
      <c r="Q53" s="27" t="s">
        <v>838</v>
      </c>
      <c r="R53" s="27" t="s">
        <v>541</v>
      </c>
      <c r="S53" s="27" t="s">
        <v>1185</v>
      </c>
      <c r="T53" s="52">
        <v>652</v>
      </c>
      <c r="U53" s="5" t="s">
        <v>695</v>
      </c>
      <c r="V53" s="5" t="s">
        <v>811</v>
      </c>
      <c r="W53" s="5" t="s">
        <v>838</v>
      </c>
      <c r="X53" s="5" t="s">
        <v>970</v>
      </c>
      <c r="Y53" s="5" t="s">
        <v>909</v>
      </c>
      <c r="Z53" s="27">
        <v>54988</v>
      </c>
      <c r="AA53" s="5" t="s">
        <v>539</v>
      </c>
      <c r="AB53" s="5" t="s">
        <v>1194</v>
      </c>
      <c r="AC53" s="27">
        <v>97747</v>
      </c>
      <c r="AD53" s="29" t="s">
        <v>540</v>
      </c>
      <c r="AE53" s="29" t="s">
        <v>1003</v>
      </c>
      <c r="AF53" s="27">
        <v>38052</v>
      </c>
      <c r="AG53" s="58" t="s">
        <v>834</v>
      </c>
      <c r="AH53" s="58" t="s">
        <v>810</v>
      </c>
      <c r="AI53" s="58" t="s">
        <v>837</v>
      </c>
      <c r="AJ53" s="5" t="s">
        <v>834</v>
      </c>
      <c r="AK53" s="5" t="s">
        <v>1424</v>
      </c>
      <c r="AL53" s="5" t="s">
        <v>837</v>
      </c>
      <c r="AM53" s="5" t="s">
        <v>834</v>
      </c>
      <c r="AN53" s="5" t="s">
        <v>3395</v>
      </c>
      <c r="AO53" s="5" t="s">
        <v>837</v>
      </c>
      <c r="AP53" s="5" t="s">
        <v>834</v>
      </c>
      <c r="AQ53" s="5" t="s">
        <v>7501</v>
      </c>
      <c r="AR53" s="5" t="s">
        <v>837</v>
      </c>
      <c r="AS53" s="58" t="s">
        <v>834</v>
      </c>
      <c r="AT53" s="58" t="s">
        <v>812</v>
      </c>
      <c r="AU53" s="58" t="s">
        <v>837</v>
      </c>
      <c r="AV53" s="5" t="s">
        <v>834</v>
      </c>
      <c r="AW53" s="5" t="s">
        <v>3202</v>
      </c>
      <c r="AX53" s="5" t="s">
        <v>837</v>
      </c>
      <c r="AY53" s="5" t="s">
        <v>834</v>
      </c>
      <c r="AZ53" s="5" t="s">
        <v>3764</v>
      </c>
      <c r="BA53" s="5" t="s">
        <v>837</v>
      </c>
      <c r="BB53" s="5" t="s">
        <v>834</v>
      </c>
      <c r="BC53" s="5" t="s">
        <v>3126</v>
      </c>
      <c r="BD53" s="5" t="s">
        <v>837</v>
      </c>
      <c r="BE53" s="5" t="s">
        <v>834</v>
      </c>
      <c r="BF53" s="5" t="s">
        <v>3130</v>
      </c>
      <c r="BG53" s="5" t="s">
        <v>837</v>
      </c>
      <c r="BH53" s="5" t="s">
        <v>834</v>
      </c>
      <c r="BI53" s="5" t="s">
        <v>3608</v>
      </c>
      <c r="BJ53" s="5" t="s">
        <v>837</v>
      </c>
      <c r="BK53" s="5" t="s">
        <v>834</v>
      </c>
      <c r="BL53" s="5" t="s">
        <v>3403</v>
      </c>
      <c r="BM53" s="5" t="s">
        <v>837</v>
      </c>
      <c r="BN53" s="5" t="s">
        <v>834</v>
      </c>
      <c r="BO53" s="5" t="s">
        <v>3539</v>
      </c>
      <c r="BP53" s="5" t="s">
        <v>837</v>
      </c>
      <c r="BQ53" s="5" t="s">
        <v>834</v>
      </c>
      <c r="BR53" s="5" t="s">
        <v>3983</v>
      </c>
      <c r="BS53" s="5" t="s">
        <v>837</v>
      </c>
      <c r="BT53" s="5" t="s">
        <v>834</v>
      </c>
      <c r="BU53" s="5" t="s">
        <v>7505</v>
      </c>
      <c r="BV53" s="5" t="s">
        <v>837</v>
      </c>
      <c r="BW53" s="5" t="s">
        <v>834</v>
      </c>
      <c r="BX53" s="5" t="s">
        <v>1020</v>
      </c>
      <c r="BY53" s="5" t="s">
        <v>837</v>
      </c>
      <c r="BZ53" s="5" t="s">
        <v>834</v>
      </c>
      <c r="CA53" s="5" t="s">
        <v>2873</v>
      </c>
      <c r="CB53" s="5" t="s">
        <v>837</v>
      </c>
      <c r="CC53" s="58" t="s">
        <v>834</v>
      </c>
      <c r="CD53" s="58" t="s">
        <v>814</v>
      </c>
      <c r="CE53" s="58" t="s">
        <v>837</v>
      </c>
      <c r="CF53" s="58" t="s">
        <v>834</v>
      </c>
      <c r="CG53" s="27" t="s">
        <v>817</v>
      </c>
      <c r="CH53" s="58" t="s">
        <v>837</v>
      </c>
      <c r="CI53" s="58" t="s">
        <v>834</v>
      </c>
      <c r="CJ53" s="58" t="s">
        <v>3813</v>
      </c>
      <c r="CK53" s="58" t="s">
        <v>837</v>
      </c>
      <c r="CL53" s="52" t="s">
        <v>542</v>
      </c>
      <c r="CM53" s="52" t="s">
        <v>3196</v>
      </c>
      <c r="CN53" s="52">
        <v>382</v>
      </c>
      <c r="CO53" s="58" t="s">
        <v>834</v>
      </c>
      <c r="CP53" s="58" t="s">
        <v>3361</v>
      </c>
      <c r="CQ53" s="58" t="s">
        <v>837</v>
      </c>
      <c r="CR53" s="58" t="s">
        <v>834</v>
      </c>
      <c r="CS53" s="58" t="s">
        <v>4541</v>
      </c>
      <c r="CT53" s="58" t="s">
        <v>837</v>
      </c>
      <c r="CU53" s="58" t="s">
        <v>834</v>
      </c>
      <c r="CV53" s="58" t="s">
        <v>4186</v>
      </c>
      <c r="CW53" s="58" t="s">
        <v>837</v>
      </c>
      <c r="CX53" s="58" t="s">
        <v>834</v>
      </c>
      <c r="CY53" s="58" t="s">
        <v>1301</v>
      </c>
      <c r="CZ53" s="58" t="s">
        <v>837</v>
      </c>
      <c r="DA53" s="58" t="s">
        <v>834</v>
      </c>
      <c r="DB53" s="58" t="s">
        <v>1406</v>
      </c>
      <c r="DC53" s="58" t="s">
        <v>837</v>
      </c>
      <c r="DD53" s="58" t="s">
        <v>834</v>
      </c>
      <c r="DE53" s="58" t="s">
        <v>4196</v>
      </c>
      <c r="DF53" s="58" t="s">
        <v>837</v>
      </c>
      <c r="DG53" s="58" t="s">
        <v>834</v>
      </c>
      <c r="DH53" s="58" t="s">
        <v>3370</v>
      </c>
      <c r="DI53" s="58" t="s">
        <v>837</v>
      </c>
      <c r="DJ53" s="58" t="s">
        <v>834</v>
      </c>
      <c r="DK53" s="58" t="s">
        <v>564</v>
      </c>
      <c r="DL53" s="58" t="s">
        <v>837</v>
      </c>
      <c r="DM53" s="58" t="s">
        <v>834</v>
      </c>
      <c r="DN53" s="58" t="s">
        <v>4014</v>
      </c>
      <c r="DO53" s="58" t="s">
        <v>837</v>
      </c>
      <c r="DP53" s="58" t="s">
        <v>834</v>
      </c>
      <c r="DQ53" s="58" t="s">
        <v>5990</v>
      </c>
      <c r="DR53" s="58" t="s">
        <v>837</v>
      </c>
      <c r="DS53" s="58" t="s">
        <v>834</v>
      </c>
      <c r="DT53" s="58" t="s">
        <v>552</v>
      </c>
      <c r="DU53" s="58" t="s">
        <v>837</v>
      </c>
      <c r="DV53" s="58" t="s">
        <v>834</v>
      </c>
      <c r="DW53" s="58" t="s">
        <v>558</v>
      </c>
      <c r="DX53" s="58" t="s">
        <v>837</v>
      </c>
      <c r="DY53" s="27" t="s">
        <v>543</v>
      </c>
      <c r="DZ53" s="5" t="s">
        <v>1401</v>
      </c>
      <c r="EA53" s="27">
        <v>616</v>
      </c>
      <c r="EB53" s="27" t="s">
        <v>6179</v>
      </c>
      <c r="EC53" s="5" t="s">
        <v>1401</v>
      </c>
      <c r="ED53" s="27">
        <v>337</v>
      </c>
      <c r="EE53" s="27" t="s">
        <v>1840</v>
      </c>
      <c r="EF53" s="5" t="s">
        <v>1401</v>
      </c>
      <c r="EG53" s="5">
        <v>217</v>
      </c>
      <c r="EH53" s="27" t="s">
        <v>544</v>
      </c>
      <c r="EI53" s="5" t="s">
        <v>1401</v>
      </c>
      <c r="EJ53" s="5">
        <v>147</v>
      </c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</row>
    <row r="54" spans="1:264">
      <c r="A54" s="4">
        <v>53</v>
      </c>
      <c r="B54" s="24" t="s">
        <v>1110</v>
      </c>
      <c r="C54" s="57">
        <v>39496</v>
      </c>
      <c r="D54" s="4" t="s">
        <v>971</v>
      </c>
      <c r="E54" s="33">
        <v>343853</v>
      </c>
      <c r="F54" s="53">
        <v>175409</v>
      </c>
      <c r="G54" s="54">
        <f t="shared" si="8"/>
        <v>0.51012787441144913</v>
      </c>
      <c r="H54" s="14">
        <f t="shared" si="1"/>
        <v>0.13219960207286968</v>
      </c>
      <c r="I54" s="29" t="str">
        <f t="shared" si="9"/>
        <v>PML-N</v>
      </c>
      <c r="J54" s="29">
        <f t="shared" si="12"/>
        <v>0.41193439333215515</v>
      </c>
      <c r="K54" s="29" t="str">
        <f t="shared" si="10"/>
        <v>PML</v>
      </c>
      <c r="L54" s="29">
        <f t="shared" si="13"/>
        <v>0.27973479125928546</v>
      </c>
      <c r="M54" s="29" t="str">
        <f t="shared" si="11"/>
        <v>IND</v>
      </c>
      <c r="N54" s="29">
        <f t="shared" si="14"/>
        <v>0.12378498252655223</v>
      </c>
      <c r="O54" s="27" t="s">
        <v>816</v>
      </c>
      <c r="P54" s="27" t="s">
        <v>806</v>
      </c>
      <c r="Q54" s="27" t="s">
        <v>838</v>
      </c>
      <c r="R54" s="5" t="s">
        <v>834</v>
      </c>
      <c r="S54" s="5" t="s">
        <v>1185</v>
      </c>
      <c r="T54" s="5" t="s">
        <v>837</v>
      </c>
      <c r="U54" s="27" t="s">
        <v>3392</v>
      </c>
      <c r="V54" s="5" t="s">
        <v>1765</v>
      </c>
      <c r="W54" s="5">
        <v>238</v>
      </c>
      <c r="X54" s="5" t="s">
        <v>972</v>
      </c>
      <c r="Y54" s="5" t="s">
        <v>909</v>
      </c>
      <c r="Z54" s="27">
        <v>49068</v>
      </c>
      <c r="AA54" s="5" t="s">
        <v>539</v>
      </c>
      <c r="AB54" s="5" t="s">
        <v>1194</v>
      </c>
      <c r="AC54" s="27">
        <v>72257</v>
      </c>
      <c r="AD54" s="27" t="s">
        <v>3390</v>
      </c>
      <c r="AE54" s="5" t="s">
        <v>1003</v>
      </c>
      <c r="AF54" s="5">
        <v>18388</v>
      </c>
      <c r="AG54" s="58" t="s">
        <v>834</v>
      </c>
      <c r="AH54" s="58" t="s">
        <v>810</v>
      </c>
      <c r="AI54" s="58" t="s">
        <v>837</v>
      </c>
      <c r="AJ54" s="5" t="s">
        <v>834</v>
      </c>
      <c r="AK54" s="5" t="s">
        <v>1424</v>
      </c>
      <c r="AL54" s="5" t="s">
        <v>837</v>
      </c>
      <c r="AM54" s="5" t="s">
        <v>834</v>
      </c>
      <c r="AN54" s="5" t="s">
        <v>3395</v>
      </c>
      <c r="AO54" s="5" t="s">
        <v>837</v>
      </c>
      <c r="AP54" s="5" t="s">
        <v>834</v>
      </c>
      <c r="AQ54" s="5" t="s">
        <v>7501</v>
      </c>
      <c r="AR54" s="5" t="s">
        <v>837</v>
      </c>
      <c r="AS54" s="58" t="s">
        <v>834</v>
      </c>
      <c r="AT54" s="58" t="s">
        <v>812</v>
      </c>
      <c r="AU54" s="58" t="s">
        <v>837</v>
      </c>
      <c r="AV54" s="5" t="s">
        <v>834</v>
      </c>
      <c r="AW54" s="5" t="s">
        <v>3202</v>
      </c>
      <c r="AX54" s="5" t="s">
        <v>837</v>
      </c>
      <c r="AY54" s="5" t="s">
        <v>834</v>
      </c>
      <c r="AZ54" s="5" t="s">
        <v>3764</v>
      </c>
      <c r="BA54" s="5" t="s">
        <v>837</v>
      </c>
      <c r="BB54" s="5" t="s">
        <v>834</v>
      </c>
      <c r="BC54" s="5" t="s">
        <v>3126</v>
      </c>
      <c r="BD54" s="5" t="s">
        <v>837</v>
      </c>
      <c r="BE54" s="5" t="s">
        <v>834</v>
      </c>
      <c r="BF54" s="5" t="s">
        <v>3130</v>
      </c>
      <c r="BG54" s="5" t="s">
        <v>837</v>
      </c>
      <c r="BH54" s="5" t="s">
        <v>834</v>
      </c>
      <c r="BI54" s="5" t="s">
        <v>3608</v>
      </c>
      <c r="BJ54" s="5" t="s">
        <v>837</v>
      </c>
      <c r="BK54" s="5" t="s">
        <v>834</v>
      </c>
      <c r="BL54" s="5" t="s">
        <v>3403</v>
      </c>
      <c r="BM54" s="5" t="s">
        <v>837</v>
      </c>
      <c r="BN54" s="5" t="s">
        <v>834</v>
      </c>
      <c r="BO54" s="5" t="s">
        <v>3539</v>
      </c>
      <c r="BP54" s="5" t="s">
        <v>837</v>
      </c>
      <c r="BQ54" s="5" t="s">
        <v>834</v>
      </c>
      <c r="BR54" s="5" t="s">
        <v>3983</v>
      </c>
      <c r="BS54" s="5" t="s">
        <v>837</v>
      </c>
      <c r="BT54" s="5" t="s">
        <v>834</v>
      </c>
      <c r="BU54" s="5" t="s">
        <v>7505</v>
      </c>
      <c r="BV54" s="5" t="s">
        <v>837</v>
      </c>
      <c r="BW54" s="5" t="s">
        <v>834</v>
      </c>
      <c r="BX54" s="5" t="s">
        <v>1020</v>
      </c>
      <c r="BY54" s="5" t="s">
        <v>837</v>
      </c>
      <c r="BZ54" s="5" t="s">
        <v>834</v>
      </c>
      <c r="CA54" s="5" t="s">
        <v>2873</v>
      </c>
      <c r="CB54" s="5" t="s">
        <v>837</v>
      </c>
      <c r="CC54" s="58" t="s">
        <v>834</v>
      </c>
      <c r="CD54" s="58" t="s">
        <v>814</v>
      </c>
      <c r="CE54" s="58" t="s">
        <v>837</v>
      </c>
      <c r="CF54" s="58" t="s">
        <v>834</v>
      </c>
      <c r="CG54" s="27" t="s">
        <v>817</v>
      </c>
      <c r="CH54" s="58" t="s">
        <v>837</v>
      </c>
      <c r="CI54" s="58" t="s">
        <v>834</v>
      </c>
      <c r="CJ54" s="58" t="s">
        <v>3813</v>
      </c>
      <c r="CK54" s="58" t="s">
        <v>837</v>
      </c>
      <c r="CL54" s="58" t="s">
        <v>834</v>
      </c>
      <c r="CM54" s="58" t="s">
        <v>3196</v>
      </c>
      <c r="CN54" s="58" t="s">
        <v>837</v>
      </c>
      <c r="CO54" s="58" t="s">
        <v>834</v>
      </c>
      <c r="CP54" s="58" t="s">
        <v>3361</v>
      </c>
      <c r="CQ54" s="58" t="s">
        <v>837</v>
      </c>
      <c r="CR54" s="58" t="s">
        <v>834</v>
      </c>
      <c r="CS54" s="58" t="s">
        <v>4541</v>
      </c>
      <c r="CT54" s="58" t="s">
        <v>837</v>
      </c>
      <c r="CU54" s="58" t="s">
        <v>834</v>
      </c>
      <c r="CV54" s="58" t="s">
        <v>4186</v>
      </c>
      <c r="CW54" s="58" t="s">
        <v>837</v>
      </c>
      <c r="CX54" s="58" t="s">
        <v>834</v>
      </c>
      <c r="CY54" s="58" t="s">
        <v>1301</v>
      </c>
      <c r="CZ54" s="58" t="s">
        <v>837</v>
      </c>
      <c r="DA54" s="58" t="s">
        <v>834</v>
      </c>
      <c r="DB54" s="58" t="s">
        <v>1406</v>
      </c>
      <c r="DC54" s="58" t="s">
        <v>837</v>
      </c>
      <c r="DD54" s="58" t="s">
        <v>834</v>
      </c>
      <c r="DE54" s="58" t="s">
        <v>4196</v>
      </c>
      <c r="DF54" s="58" t="s">
        <v>837</v>
      </c>
      <c r="DG54" s="58" t="s">
        <v>834</v>
      </c>
      <c r="DH54" s="58" t="s">
        <v>3370</v>
      </c>
      <c r="DI54" s="58" t="s">
        <v>837</v>
      </c>
      <c r="DJ54" s="58" t="s">
        <v>834</v>
      </c>
      <c r="DK54" s="58" t="s">
        <v>564</v>
      </c>
      <c r="DL54" s="58" t="s">
        <v>837</v>
      </c>
      <c r="DM54" s="58" t="s">
        <v>834</v>
      </c>
      <c r="DN54" s="58" t="s">
        <v>4014</v>
      </c>
      <c r="DO54" s="58" t="s">
        <v>837</v>
      </c>
      <c r="DP54" s="58" t="s">
        <v>834</v>
      </c>
      <c r="DQ54" s="58" t="s">
        <v>5990</v>
      </c>
      <c r="DR54" s="58" t="s">
        <v>837</v>
      </c>
      <c r="DS54" s="58" t="s">
        <v>834</v>
      </c>
      <c r="DT54" s="58" t="s">
        <v>552</v>
      </c>
      <c r="DU54" s="58" t="s">
        <v>837</v>
      </c>
      <c r="DV54" s="58" t="s">
        <v>834</v>
      </c>
      <c r="DW54" s="58" t="s">
        <v>558</v>
      </c>
      <c r="DX54" s="58" t="s">
        <v>837</v>
      </c>
      <c r="DY54" s="27" t="s">
        <v>3389</v>
      </c>
      <c r="DZ54" s="5" t="s">
        <v>1401</v>
      </c>
      <c r="EA54" s="5">
        <v>21713</v>
      </c>
      <c r="EB54" s="27" t="s">
        <v>3545</v>
      </c>
      <c r="EC54" s="5" t="s">
        <v>1401</v>
      </c>
      <c r="ED54" s="5">
        <v>13390</v>
      </c>
      <c r="EE54" s="27" t="s">
        <v>3391</v>
      </c>
      <c r="EF54" s="5" t="s">
        <v>1401</v>
      </c>
      <c r="EG54" s="5">
        <v>355</v>
      </c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</row>
    <row r="55" spans="1:264">
      <c r="A55" s="4">
        <v>54</v>
      </c>
      <c r="B55" s="24" t="s">
        <v>1110</v>
      </c>
      <c r="C55" s="57">
        <v>39496</v>
      </c>
      <c r="D55" s="4" t="s">
        <v>947</v>
      </c>
      <c r="E55" s="33">
        <v>271396</v>
      </c>
      <c r="F55" s="53">
        <v>104501</v>
      </c>
      <c r="G55" s="54">
        <f t="shared" si="8"/>
        <v>0.38504989019734998</v>
      </c>
      <c r="H55" s="14">
        <f t="shared" si="1"/>
        <v>0.23424656223385423</v>
      </c>
      <c r="I55" s="29" t="str">
        <f t="shared" si="9"/>
        <v>PML-N</v>
      </c>
      <c r="J55" s="29">
        <f t="shared" si="12"/>
        <v>0.55720040956545869</v>
      </c>
      <c r="K55" s="29" t="str">
        <f t="shared" si="10"/>
        <v>PPPP</v>
      </c>
      <c r="L55" s="29">
        <f t="shared" si="13"/>
        <v>0.32295384733160448</v>
      </c>
      <c r="M55" s="29" t="str">
        <f t="shared" si="11"/>
        <v>PML</v>
      </c>
      <c r="N55" s="29">
        <f t="shared" si="14"/>
        <v>9.9520578750442582E-2</v>
      </c>
      <c r="O55" s="27" t="s">
        <v>3553</v>
      </c>
      <c r="P55" s="5" t="s">
        <v>1002</v>
      </c>
      <c r="Q55" s="5">
        <v>62</v>
      </c>
      <c r="R55" s="5" t="s">
        <v>834</v>
      </c>
      <c r="S55" s="5" t="s">
        <v>1185</v>
      </c>
      <c r="T55" s="5" t="s">
        <v>837</v>
      </c>
      <c r="U55" s="27" t="s">
        <v>3550</v>
      </c>
      <c r="V55" s="5" t="s">
        <v>1765</v>
      </c>
      <c r="W55" s="5">
        <v>92</v>
      </c>
      <c r="X55" s="27" t="s">
        <v>1841</v>
      </c>
      <c r="Y55" s="5" t="s">
        <v>909</v>
      </c>
      <c r="Z55" s="27">
        <v>10400</v>
      </c>
      <c r="AA55" s="5" t="s">
        <v>948</v>
      </c>
      <c r="AB55" s="5" t="s">
        <v>1194</v>
      </c>
      <c r="AC55" s="27">
        <v>58228</v>
      </c>
      <c r="AD55" s="5" t="s">
        <v>949</v>
      </c>
      <c r="AE55" s="5" t="s">
        <v>1003</v>
      </c>
      <c r="AF55" s="27">
        <v>33749</v>
      </c>
      <c r="AG55" s="58" t="s">
        <v>834</v>
      </c>
      <c r="AH55" s="58" t="s">
        <v>810</v>
      </c>
      <c r="AI55" s="58" t="s">
        <v>837</v>
      </c>
      <c r="AJ55" s="5" t="s">
        <v>834</v>
      </c>
      <c r="AK55" s="5" t="s">
        <v>1424</v>
      </c>
      <c r="AL55" s="5" t="s">
        <v>837</v>
      </c>
      <c r="AM55" s="27" t="s">
        <v>3394</v>
      </c>
      <c r="AN55" s="5" t="s">
        <v>3395</v>
      </c>
      <c r="AO55" s="5">
        <v>246</v>
      </c>
      <c r="AP55" s="5" t="s">
        <v>834</v>
      </c>
      <c r="AQ55" s="5" t="s">
        <v>7501</v>
      </c>
      <c r="AR55" s="5" t="s">
        <v>837</v>
      </c>
      <c r="AS55" s="58" t="s">
        <v>834</v>
      </c>
      <c r="AT55" s="58" t="s">
        <v>812</v>
      </c>
      <c r="AU55" s="58" t="s">
        <v>837</v>
      </c>
      <c r="AV55" s="5" t="s">
        <v>834</v>
      </c>
      <c r="AW55" s="5" t="s">
        <v>3202</v>
      </c>
      <c r="AX55" s="5" t="s">
        <v>837</v>
      </c>
      <c r="AY55" s="5" t="s">
        <v>834</v>
      </c>
      <c r="AZ55" s="5" t="s">
        <v>3764</v>
      </c>
      <c r="BA55" s="5" t="s">
        <v>837</v>
      </c>
      <c r="BB55" s="5" t="s">
        <v>834</v>
      </c>
      <c r="BC55" s="5" t="s">
        <v>3126</v>
      </c>
      <c r="BD55" s="5" t="s">
        <v>837</v>
      </c>
      <c r="BE55" s="5" t="s">
        <v>834</v>
      </c>
      <c r="BF55" s="5" t="s">
        <v>3130</v>
      </c>
      <c r="BG55" s="5" t="s">
        <v>837</v>
      </c>
      <c r="BH55" s="5" t="s">
        <v>834</v>
      </c>
      <c r="BI55" s="5" t="s">
        <v>3608</v>
      </c>
      <c r="BJ55" s="5" t="s">
        <v>837</v>
      </c>
      <c r="BK55" s="5" t="s">
        <v>834</v>
      </c>
      <c r="BL55" s="5" t="s">
        <v>3403</v>
      </c>
      <c r="BM55" s="5" t="s">
        <v>837</v>
      </c>
      <c r="BN55" s="5" t="s">
        <v>834</v>
      </c>
      <c r="BO55" s="5" t="s">
        <v>3539</v>
      </c>
      <c r="BP55" s="5" t="s">
        <v>837</v>
      </c>
      <c r="BQ55" s="5" t="s">
        <v>834</v>
      </c>
      <c r="BR55" s="5" t="s">
        <v>3983</v>
      </c>
      <c r="BS55" s="5" t="s">
        <v>837</v>
      </c>
      <c r="BT55" s="5" t="s">
        <v>834</v>
      </c>
      <c r="BU55" s="5" t="s">
        <v>7505</v>
      </c>
      <c r="BV55" s="5" t="s">
        <v>837</v>
      </c>
      <c r="BW55" s="5" t="s">
        <v>834</v>
      </c>
      <c r="BX55" s="5" t="s">
        <v>1020</v>
      </c>
      <c r="BY55" s="5" t="s">
        <v>837</v>
      </c>
      <c r="BZ55" s="5" t="s">
        <v>834</v>
      </c>
      <c r="CA55" s="5" t="s">
        <v>2873</v>
      </c>
      <c r="CB55" s="5" t="s">
        <v>837</v>
      </c>
      <c r="CC55" s="58" t="s">
        <v>834</v>
      </c>
      <c r="CD55" s="58" t="s">
        <v>814</v>
      </c>
      <c r="CE55" s="58" t="s">
        <v>837</v>
      </c>
      <c r="CF55" s="58" t="s">
        <v>834</v>
      </c>
      <c r="CG55" s="27" t="s">
        <v>817</v>
      </c>
      <c r="CH55" s="58" t="s">
        <v>837</v>
      </c>
      <c r="CI55" s="58" t="s">
        <v>834</v>
      </c>
      <c r="CJ55" s="58" t="s">
        <v>3813</v>
      </c>
      <c r="CK55" s="58" t="s">
        <v>837</v>
      </c>
      <c r="CL55" s="58" t="s">
        <v>834</v>
      </c>
      <c r="CM55" s="58" t="s">
        <v>3196</v>
      </c>
      <c r="CN55" s="58" t="s">
        <v>837</v>
      </c>
      <c r="CO55" s="58" t="s">
        <v>834</v>
      </c>
      <c r="CP55" s="58" t="s">
        <v>3361</v>
      </c>
      <c r="CQ55" s="58" t="s">
        <v>837</v>
      </c>
      <c r="CR55" s="58" t="s">
        <v>834</v>
      </c>
      <c r="CS55" s="58" t="s">
        <v>4541</v>
      </c>
      <c r="CT55" s="58" t="s">
        <v>837</v>
      </c>
      <c r="CU55" s="58" t="s">
        <v>834</v>
      </c>
      <c r="CV55" s="58" t="s">
        <v>4186</v>
      </c>
      <c r="CW55" s="58" t="s">
        <v>837</v>
      </c>
      <c r="CX55" s="58" t="s">
        <v>834</v>
      </c>
      <c r="CY55" s="58" t="s">
        <v>1301</v>
      </c>
      <c r="CZ55" s="58" t="s">
        <v>837</v>
      </c>
      <c r="DA55" s="58" t="s">
        <v>834</v>
      </c>
      <c r="DB55" s="58" t="s">
        <v>1406</v>
      </c>
      <c r="DC55" s="58" t="s">
        <v>837</v>
      </c>
      <c r="DD55" s="58" t="s">
        <v>834</v>
      </c>
      <c r="DE55" s="58" t="s">
        <v>4196</v>
      </c>
      <c r="DF55" s="58" t="s">
        <v>837</v>
      </c>
      <c r="DG55" s="58" t="s">
        <v>834</v>
      </c>
      <c r="DH55" s="58" t="s">
        <v>3370</v>
      </c>
      <c r="DI55" s="58" t="s">
        <v>837</v>
      </c>
      <c r="DJ55" s="58" t="s">
        <v>834</v>
      </c>
      <c r="DK55" s="58" t="s">
        <v>564</v>
      </c>
      <c r="DL55" s="58" t="s">
        <v>837</v>
      </c>
      <c r="DM55" s="58" t="s">
        <v>834</v>
      </c>
      <c r="DN55" s="58" t="s">
        <v>4014</v>
      </c>
      <c r="DO55" s="58" t="s">
        <v>837</v>
      </c>
      <c r="DP55" s="58" t="s">
        <v>834</v>
      </c>
      <c r="DQ55" s="58" t="s">
        <v>5990</v>
      </c>
      <c r="DR55" s="58" t="s">
        <v>837</v>
      </c>
      <c r="DS55" s="58" t="s">
        <v>834</v>
      </c>
      <c r="DT55" s="58" t="s">
        <v>552</v>
      </c>
      <c r="DU55" s="58" t="s">
        <v>837</v>
      </c>
      <c r="DV55" s="58" t="s">
        <v>834</v>
      </c>
      <c r="DW55" s="58" t="s">
        <v>558</v>
      </c>
      <c r="DX55" s="58" t="s">
        <v>837</v>
      </c>
      <c r="DY55" s="27" t="s">
        <v>3393</v>
      </c>
      <c r="DZ55" s="5" t="s">
        <v>1401</v>
      </c>
      <c r="EA55" s="27">
        <v>261</v>
      </c>
      <c r="EB55" s="27" t="s">
        <v>3551</v>
      </c>
      <c r="EC55" s="5" t="s">
        <v>1401</v>
      </c>
      <c r="ED55" s="5">
        <v>85</v>
      </c>
      <c r="EE55" s="27" t="s">
        <v>3552</v>
      </c>
      <c r="EF55" s="5" t="s">
        <v>1401</v>
      </c>
      <c r="EG55" s="5">
        <v>64</v>
      </c>
      <c r="EH55" s="27" t="s">
        <v>3554</v>
      </c>
      <c r="EI55" s="5" t="s">
        <v>1401</v>
      </c>
      <c r="EJ55" s="5">
        <v>38</v>
      </c>
      <c r="EK55" s="27" t="s">
        <v>4328</v>
      </c>
      <c r="EL55" s="5" t="s">
        <v>1401</v>
      </c>
      <c r="EM55" s="5">
        <v>31</v>
      </c>
      <c r="EN55" s="27" t="s">
        <v>4166</v>
      </c>
      <c r="EO55" s="5" t="s">
        <v>1401</v>
      </c>
      <c r="EP55" s="5">
        <v>23</v>
      </c>
      <c r="EQ55" s="27" t="s">
        <v>4167</v>
      </c>
      <c r="ER55" s="5" t="s">
        <v>1401</v>
      </c>
      <c r="ES55" s="5">
        <v>8</v>
      </c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</row>
    <row r="56" spans="1:264">
      <c r="A56" s="4">
        <v>55</v>
      </c>
      <c r="B56" s="24" t="s">
        <v>1110</v>
      </c>
      <c r="C56" s="57">
        <v>39496</v>
      </c>
      <c r="D56" s="4" t="s">
        <v>950</v>
      </c>
      <c r="E56" s="33">
        <v>333928</v>
      </c>
      <c r="F56" s="53">
        <v>131676</v>
      </c>
      <c r="G56" s="54">
        <f t="shared" si="8"/>
        <v>0.39432452504731558</v>
      </c>
      <c r="H56" s="14">
        <f t="shared" si="1"/>
        <v>0.30060907074941523</v>
      </c>
      <c r="I56" s="29" t="str">
        <f t="shared" si="9"/>
        <v>PML-N</v>
      </c>
      <c r="J56" s="29">
        <f t="shared" si="12"/>
        <v>0.58461678665816097</v>
      </c>
      <c r="K56" s="29" t="str">
        <f t="shared" si="10"/>
        <v>PPPP</v>
      </c>
      <c r="L56" s="29">
        <f t="shared" si="13"/>
        <v>0.28400771590874568</v>
      </c>
      <c r="M56" s="29" t="str">
        <f t="shared" si="11"/>
        <v>PML</v>
      </c>
      <c r="N56" s="29">
        <f t="shared" si="14"/>
        <v>0.1198396063063884</v>
      </c>
      <c r="O56" s="27" t="s">
        <v>834</v>
      </c>
      <c r="P56" s="5" t="s">
        <v>1002</v>
      </c>
      <c r="Q56" s="5" t="s">
        <v>837</v>
      </c>
      <c r="R56" s="5" t="s">
        <v>321</v>
      </c>
      <c r="S56" s="5" t="s">
        <v>1185</v>
      </c>
      <c r="T56" s="5">
        <v>748</v>
      </c>
      <c r="U56" s="5" t="s">
        <v>322</v>
      </c>
      <c r="V56" s="5" t="s">
        <v>811</v>
      </c>
      <c r="W56" s="5">
        <v>270</v>
      </c>
      <c r="X56" s="27" t="s">
        <v>323</v>
      </c>
      <c r="Y56" s="5" t="s">
        <v>909</v>
      </c>
      <c r="Z56" s="5">
        <v>15780</v>
      </c>
      <c r="AA56" s="5" t="s">
        <v>447</v>
      </c>
      <c r="AB56" s="5" t="s">
        <v>1194</v>
      </c>
      <c r="AC56" s="27">
        <v>76980</v>
      </c>
      <c r="AD56" s="5" t="s">
        <v>324</v>
      </c>
      <c r="AE56" s="5" t="s">
        <v>1003</v>
      </c>
      <c r="AF56" s="27">
        <v>37397</v>
      </c>
      <c r="AG56" s="58" t="s">
        <v>834</v>
      </c>
      <c r="AH56" s="58" t="s">
        <v>810</v>
      </c>
      <c r="AI56" s="58" t="s">
        <v>837</v>
      </c>
      <c r="AJ56" s="5" t="s">
        <v>834</v>
      </c>
      <c r="AK56" s="5" t="s">
        <v>1424</v>
      </c>
      <c r="AL56" s="5" t="s">
        <v>837</v>
      </c>
      <c r="AM56" s="27" t="s">
        <v>834</v>
      </c>
      <c r="AN56" s="5" t="s">
        <v>3395</v>
      </c>
      <c r="AO56" s="5" t="s">
        <v>837</v>
      </c>
      <c r="AP56" s="5" t="s">
        <v>834</v>
      </c>
      <c r="AQ56" s="5" t="s">
        <v>7501</v>
      </c>
      <c r="AR56" s="5" t="s">
        <v>837</v>
      </c>
      <c r="AS56" s="58" t="s">
        <v>834</v>
      </c>
      <c r="AT56" s="58" t="s">
        <v>812</v>
      </c>
      <c r="AU56" s="58" t="s">
        <v>837</v>
      </c>
      <c r="AV56" s="5" t="s">
        <v>834</v>
      </c>
      <c r="AW56" s="5" t="s">
        <v>3202</v>
      </c>
      <c r="AX56" s="5" t="s">
        <v>837</v>
      </c>
      <c r="AY56" s="5" t="s">
        <v>834</v>
      </c>
      <c r="AZ56" s="5" t="s">
        <v>3764</v>
      </c>
      <c r="BA56" s="5" t="s">
        <v>837</v>
      </c>
      <c r="BB56" s="5" t="s">
        <v>834</v>
      </c>
      <c r="BC56" s="5" t="s">
        <v>3126</v>
      </c>
      <c r="BD56" s="5" t="s">
        <v>837</v>
      </c>
      <c r="BE56" s="5" t="s">
        <v>834</v>
      </c>
      <c r="BF56" s="5" t="s">
        <v>3130</v>
      </c>
      <c r="BG56" s="5" t="s">
        <v>837</v>
      </c>
      <c r="BH56" s="5" t="s">
        <v>834</v>
      </c>
      <c r="BI56" s="5" t="s">
        <v>3608</v>
      </c>
      <c r="BJ56" s="5" t="s">
        <v>837</v>
      </c>
      <c r="BK56" s="27" t="s">
        <v>834</v>
      </c>
      <c r="BL56" s="5" t="s">
        <v>3403</v>
      </c>
      <c r="BM56" s="5" t="s">
        <v>837</v>
      </c>
      <c r="BN56" s="5" t="s">
        <v>834</v>
      </c>
      <c r="BO56" s="5" t="s">
        <v>3539</v>
      </c>
      <c r="BP56" s="5" t="s">
        <v>837</v>
      </c>
      <c r="BQ56" s="5" t="s">
        <v>834</v>
      </c>
      <c r="BR56" s="5" t="s">
        <v>3983</v>
      </c>
      <c r="BS56" s="5" t="s">
        <v>837</v>
      </c>
      <c r="BT56" s="5" t="s">
        <v>834</v>
      </c>
      <c r="BU56" s="5" t="s">
        <v>7505</v>
      </c>
      <c r="BV56" s="5" t="s">
        <v>837</v>
      </c>
      <c r="BW56" s="5" t="s">
        <v>834</v>
      </c>
      <c r="BX56" s="5" t="s">
        <v>1020</v>
      </c>
      <c r="BY56" s="5" t="s">
        <v>837</v>
      </c>
      <c r="BZ56" s="5" t="s">
        <v>834</v>
      </c>
      <c r="CA56" s="5" t="s">
        <v>2873</v>
      </c>
      <c r="CB56" s="5" t="s">
        <v>837</v>
      </c>
      <c r="CC56" s="58" t="s">
        <v>834</v>
      </c>
      <c r="CD56" s="58" t="s">
        <v>814</v>
      </c>
      <c r="CE56" s="58" t="s">
        <v>837</v>
      </c>
      <c r="CF56" s="27" t="s">
        <v>834</v>
      </c>
      <c r="CG56" s="5" t="s">
        <v>4498</v>
      </c>
      <c r="CH56" s="5" t="s">
        <v>837</v>
      </c>
      <c r="CI56" s="58" t="s">
        <v>834</v>
      </c>
      <c r="CJ56" s="58" t="s">
        <v>3813</v>
      </c>
      <c r="CK56" s="58" t="s">
        <v>837</v>
      </c>
      <c r="CL56" s="58" t="s">
        <v>834</v>
      </c>
      <c r="CM56" s="58" t="s">
        <v>3196</v>
      </c>
      <c r="CN56" s="58" t="s">
        <v>837</v>
      </c>
      <c r="CO56" s="58" t="s">
        <v>834</v>
      </c>
      <c r="CP56" s="58" t="s">
        <v>3361</v>
      </c>
      <c r="CQ56" s="58" t="s">
        <v>837</v>
      </c>
      <c r="CR56" s="58" t="s">
        <v>834</v>
      </c>
      <c r="CS56" s="58" t="s">
        <v>4541</v>
      </c>
      <c r="CT56" s="58" t="s">
        <v>837</v>
      </c>
      <c r="CU56" s="58" t="s">
        <v>834</v>
      </c>
      <c r="CV56" s="58" t="s">
        <v>4186</v>
      </c>
      <c r="CW56" s="58" t="s">
        <v>837</v>
      </c>
      <c r="CX56" s="58" t="s">
        <v>834</v>
      </c>
      <c r="CY56" s="58" t="s">
        <v>1301</v>
      </c>
      <c r="CZ56" s="58" t="s">
        <v>837</v>
      </c>
      <c r="DA56" s="58" t="s">
        <v>834</v>
      </c>
      <c r="DB56" s="58" t="s">
        <v>1406</v>
      </c>
      <c r="DC56" s="58" t="s">
        <v>837</v>
      </c>
      <c r="DD56" s="58" t="s">
        <v>834</v>
      </c>
      <c r="DE56" s="58" t="s">
        <v>4196</v>
      </c>
      <c r="DF56" s="58" t="s">
        <v>837</v>
      </c>
      <c r="DG56" s="58" t="s">
        <v>834</v>
      </c>
      <c r="DH56" s="58" t="s">
        <v>3370</v>
      </c>
      <c r="DI56" s="58" t="s">
        <v>837</v>
      </c>
      <c r="DJ56" s="58" t="s">
        <v>834</v>
      </c>
      <c r="DK56" s="58" t="s">
        <v>564</v>
      </c>
      <c r="DL56" s="58" t="s">
        <v>837</v>
      </c>
      <c r="DM56" s="27" t="s">
        <v>834</v>
      </c>
      <c r="DN56" s="5" t="s">
        <v>4014</v>
      </c>
      <c r="DO56" s="5" t="s">
        <v>837</v>
      </c>
      <c r="DP56" s="58" t="s">
        <v>834</v>
      </c>
      <c r="DQ56" s="58" t="s">
        <v>5990</v>
      </c>
      <c r="DR56" s="58" t="s">
        <v>837</v>
      </c>
      <c r="DS56" s="58" t="s">
        <v>834</v>
      </c>
      <c r="DT56" s="58" t="s">
        <v>552</v>
      </c>
      <c r="DU56" s="58" t="s">
        <v>837</v>
      </c>
      <c r="DV56" s="58" t="s">
        <v>834</v>
      </c>
      <c r="DW56" s="58" t="s">
        <v>558</v>
      </c>
      <c r="DX56" s="58" t="s">
        <v>837</v>
      </c>
      <c r="DY56" s="27" t="s">
        <v>325</v>
      </c>
      <c r="DZ56" s="5" t="s">
        <v>1401</v>
      </c>
      <c r="EA56" s="27">
        <v>336</v>
      </c>
      <c r="EB56" s="27" t="s">
        <v>326</v>
      </c>
      <c r="EC56" s="5" t="s">
        <v>1401</v>
      </c>
      <c r="ED56" s="5">
        <v>143</v>
      </c>
      <c r="EE56" s="27" t="s">
        <v>327</v>
      </c>
      <c r="EF56" s="5" t="s">
        <v>1401</v>
      </c>
      <c r="EG56" s="5">
        <v>22</v>
      </c>
      <c r="EH56" s="27" t="s">
        <v>3404</v>
      </c>
      <c r="EI56" s="5" t="s">
        <v>1401</v>
      </c>
      <c r="EJ56" s="5">
        <v>60</v>
      </c>
      <c r="EK56" s="27" t="s">
        <v>3405</v>
      </c>
      <c r="EL56" s="5" t="s">
        <v>1401</v>
      </c>
      <c r="EM56" s="5">
        <v>38</v>
      </c>
      <c r="EN56" s="27" t="s">
        <v>4168</v>
      </c>
      <c r="EO56" s="5" t="s">
        <v>1401</v>
      </c>
      <c r="EP56" s="5">
        <v>37</v>
      </c>
      <c r="EQ56" s="27" t="s">
        <v>4169</v>
      </c>
      <c r="ER56" s="5" t="s">
        <v>1401</v>
      </c>
      <c r="ES56" s="5">
        <v>35</v>
      </c>
      <c r="ET56" s="27" t="s">
        <v>4170</v>
      </c>
      <c r="EU56" s="5" t="s">
        <v>1401</v>
      </c>
      <c r="EV56" s="5">
        <v>29</v>
      </c>
      <c r="EW56" s="27" t="s">
        <v>4171</v>
      </c>
      <c r="EX56" s="5" t="s">
        <v>1401</v>
      </c>
      <c r="EY56" s="5">
        <v>25</v>
      </c>
      <c r="EZ56" s="27" t="s">
        <v>4172</v>
      </c>
      <c r="FA56" s="5" t="s">
        <v>1401</v>
      </c>
      <c r="FB56" s="5">
        <v>19</v>
      </c>
      <c r="FC56" s="27" t="s">
        <v>4499</v>
      </c>
      <c r="FD56" s="5" t="s">
        <v>1401</v>
      </c>
      <c r="FE56" s="5">
        <v>9</v>
      </c>
      <c r="FF56" s="27" t="s">
        <v>4500</v>
      </c>
      <c r="FG56" s="5" t="s">
        <v>1401</v>
      </c>
      <c r="FH56" s="5">
        <v>6</v>
      </c>
      <c r="FI56" s="27" t="s">
        <v>4501</v>
      </c>
      <c r="FJ56" s="5" t="s">
        <v>1401</v>
      </c>
      <c r="FK56" s="5">
        <v>4</v>
      </c>
      <c r="FL56" s="52"/>
      <c r="FM56" s="52"/>
      <c r="FN56" s="52"/>
      <c r="FO56" s="52"/>
      <c r="FP56" s="52"/>
      <c r="FQ56" s="52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</row>
    <row r="57" spans="1:264">
      <c r="A57" s="4">
        <v>56</v>
      </c>
      <c r="B57" s="24" t="s">
        <v>1110</v>
      </c>
      <c r="C57" s="57">
        <v>39496</v>
      </c>
      <c r="D57" s="4" t="s">
        <v>1399</v>
      </c>
      <c r="E57" s="33">
        <v>312220</v>
      </c>
      <c r="F57" s="53">
        <v>107633</v>
      </c>
      <c r="G57" s="54">
        <f t="shared" si="8"/>
        <v>0.34473448209595797</v>
      </c>
      <c r="H57" s="14">
        <f t="shared" si="1"/>
        <v>0.47116590636700639</v>
      </c>
      <c r="I57" s="29" t="str">
        <f t="shared" si="9"/>
        <v>PML-N</v>
      </c>
      <c r="J57" s="29">
        <f t="shared" si="12"/>
        <v>0.68225358393801161</v>
      </c>
      <c r="K57" s="29" t="str">
        <f t="shared" si="10"/>
        <v>PPPP</v>
      </c>
      <c r="L57" s="29">
        <f t="shared" si="13"/>
        <v>0.21108767757100516</v>
      </c>
      <c r="M57" s="29" t="str">
        <f t="shared" si="11"/>
        <v>PML</v>
      </c>
      <c r="N57" s="29">
        <f t="shared" si="14"/>
        <v>0.10186466975741641</v>
      </c>
      <c r="O57" s="27" t="s">
        <v>816</v>
      </c>
      <c r="P57" s="27" t="s">
        <v>806</v>
      </c>
      <c r="Q57" s="27" t="s">
        <v>838</v>
      </c>
      <c r="R57" s="27" t="s">
        <v>3407</v>
      </c>
      <c r="S57" s="5" t="s">
        <v>1185</v>
      </c>
      <c r="T57" s="5">
        <v>213</v>
      </c>
      <c r="U57" s="27" t="s">
        <v>3408</v>
      </c>
      <c r="V57" s="5" t="s">
        <v>1765</v>
      </c>
      <c r="W57" s="5">
        <v>180</v>
      </c>
      <c r="X57" s="27" t="s">
        <v>3406</v>
      </c>
      <c r="Y57" s="5" t="s">
        <v>909</v>
      </c>
      <c r="Z57" s="27">
        <v>10964</v>
      </c>
      <c r="AA57" s="5" t="s">
        <v>979</v>
      </c>
      <c r="AB57" s="5" t="s">
        <v>1194</v>
      </c>
      <c r="AC57" s="27">
        <v>73433</v>
      </c>
      <c r="AD57" s="5" t="s">
        <v>980</v>
      </c>
      <c r="AE57" s="5" t="s">
        <v>1003</v>
      </c>
      <c r="AF57" s="27">
        <v>22720</v>
      </c>
      <c r="AG57" s="58" t="s">
        <v>834</v>
      </c>
      <c r="AH57" s="58" t="s">
        <v>810</v>
      </c>
      <c r="AI57" s="58" t="s">
        <v>837</v>
      </c>
      <c r="AJ57" s="5" t="s">
        <v>834</v>
      </c>
      <c r="AK57" s="5" t="s">
        <v>1424</v>
      </c>
      <c r="AL57" s="5" t="s">
        <v>837</v>
      </c>
      <c r="AM57" s="5" t="s">
        <v>834</v>
      </c>
      <c r="AN57" s="5" t="s">
        <v>3395</v>
      </c>
      <c r="AO57" s="5" t="s">
        <v>837</v>
      </c>
      <c r="AP57" s="5" t="s">
        <v>834</v>
      </c>
      <c r="AQ57" s="5" t="s">
        <v>7501</v>
      </c>
      <c r="AR57" s="5" t="s">
        <v>837</v>
      </c>
      <c r="AS57" s="58" t="s">
        <v>834</v>
      </c>
      <c r="AT57" s="58" t="s">
        <v>812</v>
      </c>
      <c r="AU57" s="58" t="s">
        <v>837</v>
      </c>
      <c r="AV57" s="5" t="s">
        <v>834</v>
      </c>
      <c r="AW57" s="5" t="s">
        <v>3202</v>
      </c>
      <c r="AX57" s="5" t="s">
        <v>837</v>
      </c>
      <c r="AY57" s="5" t="s">
        <v>834</v>
      </c>
      <c r="AZ57" s="5" t="s">
        <v>3764</v>
      </c>
      <c r="BA57" s="5" t="s">
        <v>837</v>
      </c>
      <c r="BB57" s="5" t="s">
        <v>834</v>
      </c>
      <c r="BC57" s="5" t="s">
        <v>3126</v>
      </c>
      <c r="BD57" s="5" t="s">
        <v>837</v>
      </c>
      <c r="BE57" s="5" t="s">
        <v>834</v>
      </c>
      <c r="BF57" s="5" t="s">
        <v>3130</v>
      </c>
      <c r="BG57" s="5" t="s">
        <v>837</v>
      </c>
      <c r="BH57" s="5" t="s">
        <v>834</v>
      </c>
      <c r="BI57" s="5" t="s">
        <v>3608</v>
      </c>
      <c r="BJ57" s="5" t="s">
        <v>837</v>
      </c>
      <c r="BK57" s="27" t="s">
        <v>3409</v>
      </c>
      <c r="BL57" s="5" t="s">
        <v>3403</v>
      </c>
      <c r="BM57" s="5">
        <v>123</v>
      </c>
      <c r="BN57" s="5" t="s">
        <v>834</v>
      </c>
      <c r="BO57" s="5" t="s">
        <v>3539</v>
      </c>
      <c r="BP57" s="5" t="s">
        <v>837</v>
      </c>
      <c r="BQ57" s="5" t="s">
        <v>834</v>
      </c>
      <c r="BR57" s="5" t="s">
        <v>3983</v>
      </c>
      <c r="BS57" s="5" t="s">
        <v>837</v>
      </c>
      <c r="BT57" s="5" t="s">
        <v>834</v>
      </c>
      <c r="BU57" s="5" t="s">
        <v>7505</v>
      </c>
      <c r="BV57" s="5" t="s">
        <v>837</v>
      </c>
      <c r="BW57" s="5" t="s">
        <v>834</v>
      </c>
      <c r="BX57" s="5" t="s">
        <v>1020</v>
      </c>
      <c r="BY57" s="5" t="s">
        <v>837</v>
      </c>
      <c r="BZ57" s="5" t="s">
        <v>834</v>
      </c>
      <c r="CA57" s="5" t="s">
        <v>2873</v>
      </c>
      <c r="CB57" s="5" t="s">
        <v>837</v>
      </c>
      <c r="CC57" s="58" t="s">
        <v>834</v>
      </c>
      <c r="CD57" s="58" t="s">
        <v>814</v>
      </c>
      <c r="CE57" s="58" t="s">
        <v>837</v>
      </c>
      <c r="CF57" s="58" t="s">
        <v>834</v>
      </c>
      <c r="CG57" s="27" t="s">
        <v>817</v>
      </c>
      <c r="CH57" s="58" t="s">
        <v>837</v>
      </c>
      <c r="CI57" s="58" t="s">
        <v>834</v>
      </c>
      <c r="CJ57" s="58" t="s">
        <v>3813</v>
      </c>
      <c r="CK57" s="58" t="s">
        <v>837</v>
      </c>
      <c r="CL57" s="58" t="s">
        <v>834</v>
      </c>
      <c r="CM57" s="58" t="s">
        <v>3196</v>
      </c>
      <c r="CN57" s="58" t="s">
        <v>837</v>
      </c>
      <c r="CO57" s="58" t="s">
        <v>834</v>
      </c>
      <c r="CP57" s="58" t="s">
        <v>3361</v>
      </c>
      <c r="CQ57" s="58" t="s">
        <v>837</v>
      </c>
      <c r="CR57" s="58" t="s">
        <v>834</v>
      </c>
      <c r="CS57" s="58" t="s">
        <v>4541</v>
      </c>
      <c r="CT57" s="58" t="s">
        <v>837</v>
      </c>
      <c r="CU57" s="58" t="s">
        <v>834</v>
      </c>
      <c r="CV57" s="58" t="s">
        <v>4186</v>
      </c>
      <c r="CW57" s="58" t="s">
        <v>837</v>
      </c>
      <c r="CX57" s="58" t="s">
        <v>834</v>
      </c>
      <c r="CY57" s="58" t="s">
        <v>1301</v>
      </c>
      <c r="CZ57" s="58" t="s">
        <v>837</v>
      </c>
      <c r="DA57" s="58" t="s">
        <v>834</v>
      </c>
      <c r="DB57" s="58" t="s">
        <v>1406</v>
      </c>
      <c r="DC57" s="58" t="s">
        <v>837</v>
      </c>
      <c r="DD57" s="58" t="s">
        <v>834</v>
      </c>
      <c r="DE57" s="58" t="s">
        <v>4196</v>
      </c>
      <c r="DF57" s="58" t="s">
        <v>837</v>
      </c>
      <c r="DG57" s="58" t="s">
        <v>834</v>
      </c>
      <c r="DH57" s="58" t="s">
        <v>3370</v>
      </c>
      <c r="DI57" s="58" t="s">
        <v>837</v>
      </c>
      <c r="DJ57" s="58" t="s">
        <v>834</v>
      </c>
      <c r="DK57" s="58" t="s">
        <v>564</v>
      </c>
      <c r="DL57" s="58" t="s">
        <v>837</v>
      </c>
      <c r="DM57" s="58" t="s">
        <v>834</v>
      </c>
      <c r="DN57" s="58" t="s">
        <v>4014</v>
      </c>
      <c r="DO57" s="58" t="s">
        <v>837</v>
      </c>
      <c r="DP57" s="58" t="s">
        <v>834</v>
      </c>
      <c r="DQ57" s="58" t="s">
        <v>5990</v>
      </c>
      <c r="DR57" s="58" t="s">
        <v>837</v>
      </c>
      <c r="DS57" s="58" t="s">
        <v>834</v>
      </c>
      <c r="DT57" s="58" t="s">
        <v>552</v>
      </c>
      <c r="DU57" s="58" t="s">
        <v>837</v>
      </c>
      <c r="DV57" s="58" t="s">
        <v>834</v>
      </c>
      <c r="DW57" s="58" t="s">
        <v>558</v>
      </c>
      <c r="DX57" s="58" t="s">
        <v>837</v>
      </c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</row>
    <row r="58" spans="1:264">
      <c r="A58" s="4">
        <v>57</v>
      </c>
      <c r="B58" s="24" t="s">
        <v>1110</v>
      </c>
      <c r="C58" s="57">
        <v>39496</v>
      </c>
      <c r="D58" s="4" t="s">
        <v>981</v>
      </c>
      <c r="E58" s="33">
        <v>275468</v>
      </c>
      <c r="F58" s="53">
        <v>127533</v>
      </c>
      <c r="G58" s="54">
        <f t="shared" si="8"/>
        <v>0.46296847546720488</v>
      </c>
      <c r="H58" s="14">
        <f t="shared" si="1"/>
        <v>2.8463221283902989E-3</v>
      </c>
      <c r="I58" s="29" t="str">
        <f t="shared" si="9"/>
        <v>PML-N</v>
      </c>
      <c r="J58" s="29">
        <f t="shared" si="12"/>
        <v>0.30388213246767504</v>
      </c>
      <c r="K58" s="29" t="str">
        <f t="shared" si="10"/>
        <v>IND</v>
      </c>
      <c r="L58" s="29">
        <f t="shared" si="13"/>
        <v>0.30103581033928473</v>
      </c>
      <c r="M58" s="29" t="str">
        <f t="shared" si="11"/>
        <v>IND</v>
      </c>
      <c r="N58" s="29">
        <f t="shared" si="14"/>
        <v>0.2664016372233069</v>
      </c>
      <c r="O58" s="27" t="s">
        <v>816</v>
      </c>
      <c r="P58" s="27" t="s">
        <v>806</v>
      </c>
      <c r="Q58" s="27" t="s">
        <v>838</v>
      </c>
      <c r="R58" s="5" t="s">
        <v>3423</v>
      </c>
      <c r="S58" s="5" t="s">
        <v>1185</v>
      </c>
      <c r="T58" s="5">
        <v>1824</v>
      </c>
      <c r="U58" s="5" t="s">
        <v>3424</v>
      </c>
      <c r="V58" s="5" t="s">
        <v>1765</v>
      </c>
      <c r="W58" s="5">
        <v>409</v>
      </c>
      <c r="X58" s="27" t="s">
        <v>834</v>
      </c>
      <c r="Y58" s="5" t="s">
        <v>909</v>
      </c>
      <c r="Z58" s="5" t="s">
        <v>837</v>
      </c>
      <c r="AA58" s="5" t="s">
        <v>982</v>
      </c>
      <c r="AB58" s="5" t="s">
        <v>1194</v>
      </c>
      <c r="AC58" s="27">
        <v>38755</v>
      </c>
      <c r="AD58" s="5" t="s">
        <v>3562</v>
      </c>
      <c r="AE58" s="5" t="s">
        <v>1003</v>
      </c>
      <c r="AF58" s="27">
        <v>13554</v>
      </c>
      <c r="AG58" s="58" t="s">
        <v>834</v>
      </c>
      <c r="AH58" s="58" t="s">
        <v>810</v>
      </c>
      <c r="AI58" s="58" t="s">
        <v>837</v>
      </c>
      <c r="AJ58" s="5" t="s">
        <v>834</v>
      </c>
      <c r="AK58" s="5" t="s">
        <v>1424</v>
      </c>
      <c r="AL58" s="5" t="s">
        <v>837</v>
      </c>
      <c r="AM58" s="5" t="s">
        <v>834</v>
      </c>
      <c r="AN58" s="5" t="s">
        <v>3395</v>
      </c>
      <c r="AO58" s="5" t="s">
        <v>837</v>
      </c>
      <c r="AP58" s="5" t="s">
        <v>834</v>
      </c>
      <c r="AQ58" s="5" t="s">
        <v>7501</v>
      </c>
      <c r="AR58" s="5" t="s">
        <v>837</v>
      </c>
      <c r="AS58" s="58" t="s">
        <v>834</v>
      </c>
      <c r="AT58" s="58" t="s">
        <v>812</v>
      </c>
      <c r="AU58" s="58" t="s">
        <v>837</v>
      </c>
      <c r="AV58" s="5" t="s">
        <v>834</v>
      </c>
      <c r="AW58" s="5" t="s">
        <v>3202</v>
      </c>
      <c r="AX58" s="5" t="s">
        <v>837</v>
      </c>
      <c r="AY58" s="5" t="s">
        <v>834</v>
      </c>
      <c r="AZ58" s="5" t="s">
        <v>3764</v>
      </c>
      <c r="BA58" s="5" t="s">
        <v>837</v>
      </c>
      <c r="BB58" s="5" t="s">
        <v>834</v>
      </c>
      <c r="BC58" s="5" t="s">
        <v>3126</v>
      </c>
      <c r="BD58" s="5" t="s">
        <v>837</v>
      </c>
      <c r="BE58" s="5" t="s">
        <v>834</v>
      </c>
      <c r="BF58" s="5" t="s">
        <v>3130</v>
      </c>
      <c r="BG58" s="5" t="s">
        <v>837</v>
      </c>
      <c r="BH58" s="5" t="s">
        <v>834</v>
      </c>
      <c r="BI58" s="5" t="s">
        <v>3608</v>
      </c>
      <c r="BJ58" s="5" t="s">
        <v>837</v>
      </c>
      <c r="BK58" s="5" t="s">
        <v>834</v>
      </c>
      <c r="BL58" s="5" t="s">
        <v>3403</v>
      </c>
      <c r="BM58" s="5" t="s">
        <v>837</v>
      </c>
      <c r="BN58" s="5" t="s">
        <v>834</v>
      </c>
      <c r="BO58" s="5" t="s">
        <v>3539</v>
      </c>
      <c r="BP58" s="5" t="s">
        <v>837</v>
      </c>
      <c r="BQ58" s="5" t="s">
        <v>834</v>
      </c>
      <c r="BR58" s="5" t="s">
        <v>3983</v>
      </c>
      <c r="BS58" s="5" t="s">
        <v>837</v>
      </c>
      <c r="BT58" s="5" t="s">
        <v>834</v>
      </c>
      <c r="BU58" s="5" t="s">
        <v>7505</v>
      </c>
      <c r="BV58" s="5" t="s">
        <v>837</v>
      </c>
      <c r="BW58" s="5" t="s">
        <v>834</v>
      </c>
      <c r="BX58" s="5" t="s">
        <v>1020</v>
      </c>
      <c r="BY58" s="5" t="s">
        <v>837</v>
      </c>
      <c r="BZ58" s="5" t="s">
        <v>834</v>
      </c>
      <c r="CA58" s="5" t="s">
        <v>2873</v>
      </c>
      <c r="CB58" s="5" t="s">
        <v>837</v>
      </c>
      <c r="CC58" s="58" t="s">
        <v>834</v>
      </c>
      <c r="CD58" s="58" t="s">
        <v>814</v>
      </c>
      <c r="CE58" s="58" t="s">
        <v>837</v>
      </c>
      <c r="CF58" s="58" t="s">
        <v>834</v>
      </c>
      <c r="CG58" s="27" t="s">
        <v>817</v>
      </c>
      <c r="CH58" s="58" t="s">
        <v>837</v>
      </c>
      <c r="CI58" s="58" t="s">
        <v>834</v>
      </c>
      <c r="CJ58" s="58" t="s">
        <v>3813</v>
      </c>
      <c r="CK58" s="58" t="s">
        <v>837</v>
      </c>
      <c r="CL58" s="58" t="s">
        <v>834</v>
      </c>
      <c r="CM58" s="58" t="s">
        <v>3196</v>
      </c>
      <c r="CN58" s="58" t="s">
        <v>837</v>
      </c>
      <c r="CO58" s="58" t="s">
        <v>834</v>
      </c>
      <c r="CP58" s="58" t="s">
        <v>3361</v>
      </c>
      <c r="CQ58" s="58" t="s">
        <v>837</v>
      </c>
      <c r="CR58" s="58" t="s">
        <v>834</v>
      </c>
      <c r="CS58" s="58" t="s">
        <v>4541</v>
      </c>
      <c r="CT58" s="58" t="s">
        <v>837</v>
      </c>
      <c r="CU58" s="58" t="s">
        <v>834</v>
      </c>
      <c r="CV58" s="58" t="s">
        <v>4186</v>
      </c>
      <c r="CW58" s="58" t="s">
        <v>837</v>
      </c>
      <c r="CX58" s="58" t="s">
        <v>834</v>
      </c>
      <c r="CY58" s="58" t="s">
        <v>1301</v>
      </c>
      <c r="CZ58" s="58" t="s">
        <v>837</v>
      </c>
      <c r="DA58" s="58" t="s">
        <v>834</v>
      </c>
      <c r="DB58" s="58" t="s">
        <v>1406</v>
      </c>
      <c r="DC58" s="58" t="s">
        <v>837</v>
      </c>
      <c r="DD58" s="58" t="s">
        <v>834</v>
      </c>
      <c r="DE58" s="58" t="s">
        <v>4196</v>
      </c>
      <c r="DF58" s="58" t="s">
        <v>837</v>
      </c>
      <c r="DG58" s="58" t="s">
        <v>834</v>
      </c>
      <c r="DH58" s="58" t="s">
        <v>3370</v>
      </c>
      <c r="DI58" s="58" t="s">
        <v>837</v>
      </c>
      <c r="DJ58" s="58" t="s">
        <v>834</v>
      </c>
      <c r="DK58" s="58" t="s">
        <v>564</v>
      </c>
      <c r="DL58" s="58" t="s">
        <v>837</v>
      </c>
      <c r="DM58" s="58" t="s">
        <v>834</v>
      </c>
      <c r="DN58" s="58" t="s">
        <v>4014</v>
      </c>
      <c r="DO58" s="58" t="s">
        <v>837</v>
      </c>
      <c r="DP58" s="58" t="s">
        <v>834</v>
      </c>
      <c r="DQ58" s="58" t="s">
        <v>5990</v>
      </c>
      <c r="DR58" s="58" t="s">
        <v>837</v>
      </c>
      <c r="DS58" s="58" t="s">
        <v>834</v>
      </c>
      <c r="DT58" s="58" t="s">
        <v>552</v>
      </c>
      <c r="DU58" s="58" t="s">
        <v>837</v>
      </c>
      <c r="DV58" s="58" t="s">
        <v>834</v>
      </c>
      <c r="DW58" s="58" t="s">
        <v>558</v>
      </c>
      <c r="DX58" s="58" t="s">
        <v>837</v>
      </c>
      <c r="DY58" s="5" t="s">
        <v>983</v>
      </c>
      <c r="DZ58" s="5" t="s">
        <v>1401</v>
      </c>
      <c r="EA58" s="27">
        <v>38392</v>
      </c>
      <c r="EB58" s="5" t="s">
        <v>3561</v>
      </c>
      <c r="EC58" s="5" t="s">
        <v>1401</v>
      </c>
      <c r="ED58" s="27">
        <v>33975</v>
      </c>
      <c r="EE58" s="5" t="s">
        <v>3425</v>
      </c>
      <c r="EF58" s="5" t="s">
        <v>1401</v>
      </c>
      <c r="EG58" s="5">
        <v>331</v>
      </c>
      <c r="EH58" s="5" t="s">
        <v>3426</v>
      </c>
      <c r="EI58" s="5" t="s">
        <v>1401</v>
      </c>
      <c r="EJ58" s="5">
        <v>293</v>
      </c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</row>
    <row r="59" spans="1:264">
      <c r="A59" s="4">
        <v>58</v>
      </c>
      <c r="B59" s="24" t="s">
        <v>1110</v>
      </c>
      <c r="C59" s="57">
        <v>39496</v>
      </c>
      <c r="D59" s="4" t="s">
        <v>984</v>
      </c>
      <c r="E59" s="33">
        <v>315556</v>
      </c>
      <c r="F59" s="53">
        <v>181330</v>
      </c>
      <c r="G59" s="54">
        <f t="shared" si="8"/>
        <v>0.57463651459645837</v>
      </c>
      <c r="H59" s="14">
        <f t="shared" si="1"/>
        <v>6.0756631555727129E-2</v>
      </c>
      <c r="I59" s="29" t="str">
        <f t="shared" si="9"/>
        <v>PML</v>
      </c>
      <c r="J59" s="29">
        <f t="shared" si="12"/>
        <v>0.39013400981635693</v>
      </c>
      <c r="K59" s="29" t="str">
        <f t="shared" si="10"/>
        <v>PML-N</v>
      </c>
      <c r="L59" s="29">
        <f t="shared" si="13"/>
        <v>0.32937737826062979</v>
      </c>
      <c r="M59" s="29" t="str">
        <f t="shared" si="11"/>
        <v>PPPP</v>
      </c>
      <c r="N59" s="29">
        <f t="shared" si="14"/>
        <v>0.27769260464346773</v>
      </c>
      <c r="O59" s="27" t="s">
        <v>816</v>
      </c>
      <c r="P59" s="27" t="s">
        <v>806</v>
      </c>
      <c r="Q59" s="27" t="s">
        <v>838</v>
      </c>
      <c r="R59" s="27" t="s">
        <v>3428</v>
      </c>
      <c r="S59" s="5" t="s">
        <v>1185</v>
      </c>
      <c r="T59" s="5">
        <v>326</v>
      </c>
      <c r="U59" s="5" t="s">
        <v>695</v>
      </c>
      <c r="V59" s="5" t="s">
        <v>811</v>
      </c>
      <c r="W59" s="5" t="s">
        <v>838</v>
      </c>
      <c r="X59" s="5" t="s">
        <v>985</v>
      </c>
      <c r="Y59" s="5" t="s">
        <v>909</v>
      </c>
      <c r="Z59" s="27">
        <v>70743</v>
      </c>
      <c r="AA59" s="5" t="s">
        <v>986</v>
      </c>
      <c r="AB59" s="5" t="s">
        <v>1194</v>
      </c>
      <c r="AC59" s="27">
        <v>59726</v>
      </c>
      <c r="AD59" s="27" t="s">
        <v>3427</v>
      </c>
      <c r="AE59" s="5" t="s">
        <v>1003</v>
      </c>
      <c r="AF59" s="27">
        <v>50354</v>
      </c>
      <c r="AG59" s="58" t="s">
        <v>834</v>
      </c>
      <c r="AH59" s="58" t="s">
        <v>810</v>
      </c>
      <c r="AI59" s="58" t="s">
        <v>837</v>
      </c>
      <c r="AJ59" s="5" t="s">
        <v>834</v>
      </c>
      <c r="AK59" s="5" t="s">
        <v>1424</v>
      </c>
      <c r="AL59" s="5" t="s">
        <v>837</v>
      </c>
      <c r="AM59" s="5" t="s">
        <v>834</v>
      </c>
      <c r="AN59" s="5" t="s">
        <v>3395</v>
      </c>
      <c r="AO59" s="5" t="s">
        <v>837</v>
      </c>
      <c r="AP59" s="5" t="s">
        <v>834</v>
      </c>
      <c r="AQ59" s="5" t="s">
        <v>7501</v>
      </c>
      <c r="AR59" s="5" t="s">
        <v>837</v>
      </c>
      <c r="AS59" s="58" t="s">
        <v>834</v>
      </c>
      <c r="AT59" s="58" t="s">
        <v>812</v>
      </c>
      <c r="AU59" s="58" t="s">
        <v>837</v>
      </c>
      <c r="AV59" s="5" t="s">
        <v>834</v>
      </c>
      <c r="AW59" s="5" t="s">
        <v>3202</v>
      </c>
      <c r="AX59" s="5" t="s">
        <v>837</v>
      </c>
      <c r="AY59" s="5" t="s">
        <v>834</v>
      </c>
      <c r="AZ59" s="5" t="s">
        <v>3764</v>
      </c>
      <c r="BA59" s="5" t="s">
        <v>837</v>
      </c>
      <c r="BB59" s="5" t="s">
        <v>834</v>
      </c>
      <c r="BC59" s="5" t="s">
        <v>3126</v>
      </c>
      <c r="BD59" s="5" t="s">
        <v>837</v>
      </c>
      <c r="BE59" s="5" t="s">
        <v>834</v>
      </c>
      <c r="BF59" s="5" t="s">
        <v>3130</v>
      </c>
      <c r="BG59" s="5" t="s">
        <v>837</v>
      </c>
      <c r="BH59" s="5" t="s">
        <v>834</v>
      </c>
      <c r="BI59" s="5" t="s">
        <v>3608</v>
      </c>
      <c r="BJ59" s="5" t="s">
        <v>837</v>
      </c>
      <c r="BK59" s="5" t="s">
        <v>834</v>
      </c>
      <c r="BL59" s="5" t="s">
        <v>3403</v>
      </c>
      <c r="BM59" s="5" t="s">
        <v>837</v>
      </c>
      <c r="BN59" s="5" t="s">
        <v>834</v>
      </c>
      <c r="BO59" s="5" t="s">
        <v>3539</v>
      </c>
      <c r="BP59" s="5" t="s">
        <v>837</v>
      </c>
      <c r="BQ59" s="5" t="s">
        <v>834</v>
      </c>
      <c r="BR59" s="5" t="s">
        <v>3983</v>
      </c>
      <c r="BS59" s="5" t="s">
        <v>837</v>
      </c>
      <c r="BT59" s="5" t="s">
        <v>834</v>
      </c>
      <c r="BU59" s="5" t="s">
        <v>7505</v>
      </c>
      <c r="BV59" s="5" t="s">
        <v>837</v>
      </c>
      <c r="BW59" s="5" t="s">
        <v>834</v>
      </c>
      <c r="BX59" s="5" t="s">
        <v>1020</v>
      </c>
      <c r="BY59" s="5" t="s">
        <v>837</v>
      </c>
      <c r="BZ59" s="5" t="s">
        <v>834</v>
      </c>
      <c r="CA59" s="5" t="s">
        <v>2873</v>
      </c>
      <c r="CB59" s="5" t="s">
        <v>837</v>
      </c>
      <c r="CC59" s="58" t="s">
        <v>834</v>
      </c>
      <c r="CD59" s="58" t="s">
        <v>814</v>
      </c>
      <c r="CE59" s="58" t="s">
        <v>837</v>
      </c>
      <c r="CF59" s="58" t="s">
        <v>834</v>
      </c>
      <c r="CG59" s="27" t="s">
        <v>817</v>
      </c>
      <c r="CH59" s="58" t="s">
        <v>837</v>
      </c>
      <c r="CI59" s="58" t="s">
        <v>834</v>
      </c>
      <c r="CJ59" s="58" t="s">
        <v>3813</v>
      </c>
      <c r="CK59" s="58" t="s">
        <v>837</v>
      </c>
      <c r="CL59" s="58" t="s">
        <v>834</v>
      </c>
      <c r="CM59" s="58" t="s">
        <v>3196</v>
      </c>
      <c r="CN59" s="58" t="s">
        <v>837</v>
      </c>
      <c r="CO59" s="58" t="s">
        <v>834</v>
      </c>
      <c r="CP59" s="58" t="s">
        <v>3361</v>
      </c>
      <c r="CQ59" s="58" t="s">
        <v>837</v>
      </c>
      <c r="CR59" s="58" t="s">
        <v>834</v>
      </c>
      <c r="CS59" s="58" t="s">
        <v>4541</v>
      </c>
      <c r="CT59" s="58" t="s">
        <v>837</v>
      </c>
      <c r="CU59" s="58" t="s">
        <v>834</v>
      </c>
      <c r="CV59" s="58" t="s">
        <v>4186</v>
      </c>
      <c r="CW59" s="58" t="s">
        <v>837</v>
      </c>
      <c r="CX59" s="58" t="s">
        <v>834</v>
      </c>
      <c r="CY59" s="58" t="s">
        <v>1301</v>
      </c>
      <c r="CZ59" s="58" t="s">
        <v>837</v>
      </c>
      <c r="DA59" s="58" t="s">
        <v>834</v>
      </c>
      <c r="DB59" s="58" t="s">
        <v>1406</v>
      </c>
      <c r="DC59" s="58" t="s">
        <v>837</v>
      </c>
      <c r="DD59" s="58" t="s">
        <v>834</v>
      </c>
      <c r="DE59" s="58" t="s">
        <v>4196</v>
      </c>
      <c r="DF59" s="58" t="s">
        <v>837</v>
      </c>
      <c r="DG59" s="58" t="s">
        <v>834</v>
      </c>
      <c r="DH59" s="58" t="s">
        <v>3370</v>
      </c>
      <c r="DI59" s="58" t="s">
        <v>837</v>
      </c>
      <c r="DJ59" s="58" t="s">
        <v>834</v>
      </c>
      <c r="DK59" s="58" t="s">
        <v>564</v>
      </c>
      <c r="DL59" s="58" t="s">
        <v>837</v>
      </c>
      <c r="DM59" s="58" t="s">
        <v>834</v>
      </c>
      <c r="DN59" s="58" t="s">
        <v>4014</v>
      </c>
      <c r="DO59" s="58" t="s">
        <v>837</v>
      </c>
      <c r="DP59" s="58" t="s">
        <v>834</v>
      </c>
      <c r="DQ59" s="58" t="s">
        <v>5990</v>
      </c>
      <c r="DR59" s="58" t="s">
        <v>837</v>
      </c>
      <c r="DS59" s="58" t="s">
        <v>834</v>
      </c>
      <c r="DT59" s="58" t="s">
        <v>552</v>
      </c>
      <c r="DU59" s="58" t="s">
        <v>837</v>
      </c>
      <c r="DV59" s="58" t="s">
        <v>834</v>
      </c>
      <c r="DW59" s="58" t="s">
        <v>558</v>
      </c>
      <c r="DX59" s="58" t="s">
        <v>837</v>
      </c>
      <c r="DY59" s="27" t="s">
        <v>3429</v>
      </c>
      <c r="DZ59" s="5" t="s">
        <v>1401</v>
      </c>
      <c r="EA59" s="5">
        <v>181</v>
      </c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</row>
    <row r="60" spans="1:264">
      <c r="A60" s="4">
        <v>59</v>
      </c>
      <c r="B60" s="24" t="s">
        <v>1110</v>
      </c>
      <c r="C60" s="57">
        <v>39496</v>
      </c>
      <c r="D60" s="4" t="s">
        <v>1178</v>
      </c>
      <c r="E60" s="33">
        <v>263849</v>
      </c>
      <c r="F60" s="53">
        <v>156228</v>
      </c>
      <c r="G60" s="54">
        <f t="shared" si="8"/>
        <v>0.59211139704906979</v>
      </c>
      <c r="H60" s="14">
        <f t="shared" si="1"/>
        <v>8.0139283611132442E-2</v>
      </c>
      <c r="I60" s="29" t="str">
        <f t="shared" si="9"/>
        <v>PPPP</v>
      </c>
      <c r="J60" s="29">
        <f t="shared" si="12"/>
        <v>0.45702434902834321</v>
      </c>
      <c r="K60" s="29" t="str">
        <f t="shared" si="10"/>
        <v>PML</v>
      </c>
      <c r="L60" s="29">
        <f t="shared" si="13"/>
        <v>0.37688506541721073</v>
      </c>
      <c r="M60" s="29" t="str">
        <f t="shared" si="11"/>
        <v>PML-N</v>
      </c>
      <c r="N60" s="29">
        <f t="shared" si="14"/>
        <v>0.1513173054766111</v>
      </c>
      <c r="O60" s="27" t="s">
        <v>816</v>
      </c>
      <c r="P60" s="27" t="s">
        <v>806</v>
      </c>
      <c r="Q60" s="27" t="s">
        <v>838</v>
      </c>
      <c r="R60" s="5" t="s">
        <v>834</v>
      </c>
      <c r="S60" s="5" t="s">
        <v>1185</v>
      </c>
      <c r="T60" s="5" t="s">
        <v>837</v>
      </c>
      <c r="U60" s="5" t="s">
        <v>695</v>
      </c>
      <c r="V60" s="5" t="s">
        <v>811</v>
      </c>
      <c r="W60" s="5" t="s">
        <v>838</v>
      </c>
      <c r="X60" s="5" t="s">
        <v>1180</v>
      </c>
      <c r="Y60" s="5" t="s">
        <v>909</v>
      </c>
      <c r="Z60" s="27">
        <v>58880</v>
      </c>
      <c r="AA60" s="5" t="s">
        <v>3422</v>
      </c>
      <c r="AB60" s="5" t="s">
        <v>1194</v>
      </c>
      <c r="AC60" s="27">
        <v>23640</v>
      </c>
      <c r="AD60" s="5" t="s">
        <v>1179</v>
      </c>
      <c r="AE60" s="5" t="s">
        <v>1003</v>
      </c>
      <c r="AF60" s="27">
        <v>71400</v>
      </c>
      <c r="AG60" s="58" t="s">
        <v>834</v>
      </c>
      <c r="AH60" s="58" t="s">
        <v>810</v>
      </c>
      <c r="AI60" s="58" t="s">
        <v>837</v>
      </c>
      <c r="AJ60" s="5" t="s">
        <v>834</v>
      </c>
      <c r="AK60" s="5" t="s">
        <v>1424</v>
      </c>
      <c r="AL60" s="5" t="s">
        <v>837</v>
      </c>
      <c r="AM60" s="5" t="s">
        <v>834</v>
      </c>
      <c r="AN60" s="5" t="s">
        <v>3395</v>
      </c>
      <c r="AO60" s="5" t="s">
        <v>837</v>
      </c>
      <c r="AP60" s="5" t="s">
        <v>834</v>
      </c>
      <c r="AQ60" s="5" t="s">
        <v>7501</v>
      </c>
      <c r="AR60" s="5" t="s">
        <v>837</v>
      </c>
      <c r="AS60" s="58" t="s">
        <v>834</v>
      </c>
      <c r="AT60" s="58" t="s">
        <v>812</v>
      </c>
      <c r="AU60" s="58" t="s">
        <v>837</v>
      </c>
      <c r="AV60" s="5" t="s">
        <v>834</v>
      </c>
      <c r="AW60" s="5" t="s">
        <v>3202</v>
      </c>
      <c r="AX60" s="5" t="s">
        <v>837</v>
      </c>
      <c r="AY60" s="5" t="s">
        <v>834</v>
      </c>
      <c r="AZ60" s="5" t="s">
        <v>3764</v>
      </c>
      <c r="BA60" s="5" t="s">
        <v>837</v>
      </c>
      <c r="BB60" s="5" t="s">
        <v>834</v>
      </c>
      <c r="BC60" s="5" t="s">
        <v>3126</v>
      </c>
      <c r="BD60" s="5" t="s">
        <v>837</v>
      </c>
      <c r="BE60" s="5" t="s">
        <v>834</v>
      </c>
      <c r="BF60" s="5" t="s">
        <v>3130</v>
      </c>
      <c r="BG60" s="5" t="s">
        <v>837</v>
      </c>
      <c r="BH60" s="5" t="s">
        <v>834</v>
      </c>
      <c r="BI60" s="5" t="s">
        <v>3608</v>
      </c>
      <c r="BJ60" s="5" t="s">
        <v>837</v>
      </c>
      <c r="BK60" s="5" t="s">
        <v>834</v>
      </c>
      <c r="BL60" s="5" t="s">
        <v>3403</v>
      </c>
      <c r="BM60" s="5" t="s">
        <v>837</v>
      </c>
      <c r="BN60" s="5" t="s">
        <v>834</v>
      </c>
      <c r="BO60" s="5" t="s">
        <v>3539</v>
      </c>
      <c r="BP60" s="5" t="s">
        <v>837</v>
      </c>
      <c r="BQ60" s="5" t="s">
        <v>834</v>
      </c>
      <c r="BR60" s="5" t="s">
        <v>3983</v>
      </c>
      <c r="BS60" s="5" t="s">
        <v>837</v>
      </c>
      <c r="BT60" s="5" t="s">
        <v>834</v>
      </c>
      <c r="BU60" s="5" t="s">
        <v>7505</v>
      </c>
      <c r="BV60" s="5" t="s">
        <v>837</v>
      </c>
      <c r="BW60" s="5" t="s">
        <v>834</v>
      </c>
      <c r="BX60" s="5" t="s">
        <v>1020</v>
      </c>
      <c r="BY60" s="5" t="s">
        <v>837</v>
      </c>
      <c r="BZ60" s="5" t="s">
        <v>834</v>
      </c>
      <c r="CA60" s="5" t="s">
        <v>2873</v>
      </c>
      <c r="CB60" s="5" t="s">
        <v>837</v>
      </c>
      <c r="CC60" s="58" t="s">
        <v>834</v>
      </c>
      <c r="CD60" s="58" t="s">
        <v>814</v>
      </c>
      <c r="CE60" s="58" t="s">
        <v>837</v>
      </c>
      <c r="CF60" s="58" t="s">
        <v>834</v>
      </c>
      <c r="CG60" s="27" t="s">
        <v>817</v>
      </c>
      <c r="CH60" s="58" t="s">
        <v>837</v>
      </c>
      <c r="CI60" s="58" t="s">
        <v>834</v>
      </c>
      <c r="CJ60" s="58" t="s">
        <v>3813</v>
      </c>
      <c r="CK60" s="58" t="s">
        <v>837</v>
      </c>
      <c r="CL60" s="58" t="s">
        <v>834</v>
      </c>
      <c r="CM60" s="58" t="s">
        <v>3196</v>
      </c>
      <c r="CN60" s="58" t="s">
        <v>837</v>
      </c>
      <c r="CO60" s="58" t="s">
        <v>834</v>
      </c>
      <c r="CP60" s="58" t="s">
        <v>3361</v>
      </c>
      <c r="CQ60" s="58" t="s">
        <v>837</v>
      </c>
      <c r="CR60" s="58" t="s">
        <v>834</v>
      </c>
      <c r="CS60" s="58" t="s">
        <v>4541</v>
      </c>
      <c r="CT60" s="58" t="s">
        <v>837</v>
      </c>
      <c r="CU60" s="58" t="s">
        <v>834</v>
      </c>
      <c r="CV60" s="58" t="s">
        <v>4186</v>
      </c>
      <c r="CW60" s="58" t="s">
        <v>837</v>
      </c>
      <c r="CX60" s="58" t="s">
        <v>834</v>
      </c>
      <c r="CY60" s="58" t="s">
        <v>1301</v>
      </c>
      <c r="CZ60" s="58" t="s">
        <v>837</v>
      </c>
      <c r="DA60" s="58" t="s">
        <v>834</v>
      </c>
      <c r="DB60" s="58" t="s">
        <v>1406</v>
      </c>
      <c r="DC60" s="58" t="s">
        <v>837</v>
      </c>
      <c r="DD60" s="58" t="s">
        <v>834</v>
      </c>
      <c r="DE60" s="58" t="s">
        <v>4196</v>
      </c>
      <c r="DF60" s="58" t="s">
        <v>837</v>
      </c>
      <c r="DG60" s="58" t="s">
        <v>834</v>
      </c>
      <c r="DH60" s="58" t="s">
        <v>3370</v>
      </c>
      <c r="DI60" s="58" t="s">
        <v>837</v>
      </c>
      <c r="DJ60" s="58" t="s">
        <v>834</v>
      </c>
      <c r="DK60" s="58" t="s">
        <v>564</v>
      </c>
      <c r="DL60" s="58" t="s">
        <v>837</v>
      </c>
      <c r="DM60" s="58" t="s">
        <v>834</v>
      </c>
      <c r="DN60" s="58" t="s">
        <v>4014</v>
      </c>
      <c r="DO60" s="58" t="s">
        <v>837</v>
      </c>
      <c r="DP60" s="58" t="s">
        <v>834</v>
      </c>
      <c r="DQ60" s="58" t="s">
        <v>5990</v>
      </c>
      <c r="DR60" s="58" t="s">
        <v>837</v>
      </c>
      <c r="DS60" s="58" t="s">
        <v>834</v>
      </c>
      <c r="DT60" s="58" t="s">
        <v>552</v>
      </c>
      <c r="DU60" s="58" t="s">
        <v>837</v>
      </c>
      <c r="DV60" s="58" t="s">
        <v>834</v>
      </c>
      <c r="DW60" s="58" t="s">
        <v>558</v>
      </c>
      <c r="DX60" s="58" t="s">
        <v>837</v>
      </c>
      <c r="DY60" s="5" t="s">
        <v>3273</v>
      </c>
      <c r="DZ60" s="5" t="s">
        <v>1401</v>
      </c>
      <c r="EA60" s="27">
        <v>2308</v>
      </c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</row>
    <row r="61" spans="1:264">
      <c r="A61" s="4">
        <v>60</v>
      </c>
      <c r="B61" s="24" t="s">
        <v>1110</v>
      </c>
      <c r="C61" s="57">
        <v>39496</v>
      </c>
      <c r="D61" s="4" t="s">
        <v>1181</v>
      </c>
      <c r="E61" s="33">
        <v>433391</v>
      </c>
      <c r="F61" s="53">
        <v>242256</v>
      </c>
      <c r="G61" s="54">
        <f t="shared" si="8"/>
        <v>0.55897792063056229</v>
      </c>
      <c r="H61" s="14">
        <f t="shared" si="1"/>
        <v>0.14109867247870023</v>
      </c>
      <c r="I61" s="29" t="str">
        <f t="shared" si="9"/>
        <v>PML-N</v>
      </c>
      <c r="J61" s="29">
        <f t="shared" si="12"/>
        <v>0.51778696915659472</v>
      </c>
      <c r="K61" s="29" t="str">
        <f t="shared" si="10"/>
        <v>PML</v>
      </c>
      <c r="L61" s="29">
        <f t="shared" si="13"/>
        <v>0.37668829667789444</v>
      </c>
      <c r="M61" s="29" t="str">
        <f t="shared" si="11"/>
        <v>PPPP</v>
      </c>
      <c r="N61" s="29">
        <f t="shared" si="14"/>
        <v>0.1013225678620963</v>
      </c>
      <c r="O61" s="27" t="s">
        <v>816</v>
      </c>
      <c r="P61" s="27" t="s">
        <v>806</v>
      </c>
      <c r="Q61" s="27" t="s">
        <v>838</v>
      </c>
      <c r="R61" s="5" t="s">
        <v>834</v>
      </c>
      <c r="S61" s="5" t="s">
        <v>1185</v>
      </c>
      <c r="T61" s="5" t="s">
        <v>837</v>
      </c>
      <c r="U61" s="5" t="s">
        <v>695</v>
      </c>
      <c r="V61" s="5" t="s">
        <v>811</v>
      </c>
      <c r="W61" s="5" t="s">
        <v>838</v>
      </c>
      <c r="X61" s="5" t="s">
        <v>1183</v>
      </c>
      <c r="Y61" s="5" t="s">
        <v>909</v>
      </c>
      <c r="Z61" s="27">
        <v>91255</v>
      </c>
      <c r="AA61" s="5" t="s">
        <v>1182</v>
      </c>
      <c r="AB61" s="5" t="s">
        <v>1194</v>
      </c>
      <c r="AC61" s="27">
        <v>125437</v>
      </c>
      <c r="AD61" s="5" t="s">
        <v>3274</v>
      </c>
      <c r="AE61" s="5" t="s">
        <v>1003</v>
      </c>
      <c r="AF61" s="27">
        <v>24546</v>
      </c>
      <c r="AG61" s="58" t="s">
        <v>834</v>
      </c>
      <c r="AH61" s="58" t="s">
        <v>810</v>
      </c>
      <c r="AI61" s="58" t="s">
        <v>837</v>
      </c>
      <c r="AJ61" s="5" t="s">
        <v>834</v>
      </c>
      <c r="AK61" s="5" t="s">
        <v>1424</v>
      </c>
      <c r="AL61" s="5" t="s">
        <v>837</v>
      </c>
      <c r="AM61" s="5" t="s">
        <v>834</v>
      </c>
      <c r="AN61" s="5" t="s">
        <v>3395</v>
      </c>
      <c r="AO61" s="5" t="s">
        <v>837</v>
      </c>
      <c r="AP61" s="5" t="s">
        <v>834</v>
      </c>
      <c r="AQ61" s="5" t="s">
        <v>7501</v>
      </c>
      <c r="AR61" s="5" t="s">
        <v>837</v>
      </c>
      <c r="AS61" s="58" t="s">
        <v>834</v>
      </c>
      <c r="AT61" s="58" t="s">
        <v>812</v>
      </c>
      <c r="AU61" s="58" t="s">
        <v>837</v>
      </c>
      <c r="AV61" s="5" t="s">
        <v>834</v>
      </c>
      <c r="AW61" s="5" t="s">
        <v>3202</v>
      </c>
      <c r="AX61" s="5" t="s">
        <v>837</v>
      </c>
      <c r="AY61" s="5" t="s">
        <v>834</v>
      </c>
      <c r="AZ61" s="5" t="s">
        <v>3764</v>
      </c>
      <c r="BA61" s="5" t="s">
        <v>837</v>
      </c>
      <c r="BB61" s="5" t="s">
        <v>834</v>
      </c>
      <c r="BC61" s="5" t="s">
        <v>3126</v>
      </c>
      <c r="BD61" s="5" t="s">
        <v>837</v>
      </c>
      <c r="BE61" s="5" t="s">
        <v>834</v>
      </c>
      <c r="BF61" s="5" t="s">
        <v>3130</v>
      </c>
      <c r="BG61" s="5" t="s">
        <v>837</v>
      </c>
      <c r="BH61" s="5" t="s">
        <v>834</v>
      </c>
      <c r="BI61" s="5" t="s">
        <v>3608</v>
      </c>
      <c r="BJ61" s="5" t="s">
        <v>837</v>
      </c>
      <c r="BK61" s="5" t="s">
        <v>834</v>
      </c>
      <c r="BL61" s="5" t="s">
        <v>3403</v>
      </c>
      <c r="BM61" s="5" t="s">
        <v>837</v>
      </c>
      <c r="BN61" s="5" t="s">
        <v>834</v>
      </c>
      <c r="BO61" s="5" t="s">
        <v>3539</v>
      </c>
      <c r="BP61" s="5" t="s">
        <v>837</v>
      </c>
      <c r="BQ61" s="5" t="s">
        <v>834</v>
      </c>
      <c r="BR61" s="5" t="s">
        <v>3983</v>
      </c>
      <c r="BS61" s="5" t="s">
        <v>837</v>
      </c>
      <c r="BT61" s="5" t="s">
        <v>834</v>
      </c>
      <c r="BU61" s="5" t="s">
        <v>7505</v>
      </c>
      <c r="BV61" s="5" t="s">
        <v>837</v>
      </c>
      <c r="BW61" s="5" t="s">
        <v>834</v>
      </c>
      <c r="BX61" s="5" t="s">
        <v>1020</v>
      </c>
      <c r="BY61" s="5" t="s">
        <v>837</v>
      </c>
      <c r="BZ61" s="5" t="s">
        <v>834</v>
      </c>
      <c r="CA61" s="5" t="s">
        <v>2873</v>
      </c>
      <c r="CB61" s="5" t="s">
        <v>837</v>
      </c>
      <c r="CC61" s="58" t="s">
        <v>834</v>
      </c>
      <c r="CD61" s="58" t="s">
        <v>814</v>
      </c>
      <c r="CE61" s="58" t="s">
        <v>837</v>
      </c>
      <c r="CF61" s="58" t="s">
        <v>834</v>
      </c>
      <c r="CG61" s="27" t="s">
        <v>817</v>
      </c>
      <c r="CH61" s="58" t="s">
        <v>837</v>
      </c>
      <c r="CI61" s="58" t="s">
        <v>834</v>
      </c>
      <c r="CJ61" s="58" t="s">
        <v>3813</v>
      </c>
      <c r="CK61" s="58" t="s">
        <v>837</v>
      </c>
      <c r="CL61" s="58" t="s">
        <v>834</v>
      </c>
      <c r="CM61" s="58" t="s">
        <v>3196</v>
      </c>
      <c r="CN61" s="58" t="s">
        <v>837</v>
      </c>
      <c r="CO61" s="58" t="s">
        <v>834</v>
      </c>
      <c r="CP61" s="58" t="s">
        <v>3361</v>
      </c>
      <c r="CQ61" s="58" t="s">
        <v>837</v>
      </c>
      <c r="CR61" s="58" t="s">
        <v>834</v>
      </c>
      <c r="CS61" s="58" t="s">
        <v>4541</v>
      </c>
      <c r="CT61" s="58" t="s">
        <v>837</v>
      </c>
      <c r="CU61" s="58" t="s">
        <v>834</v>
      </c>
      <c r="CV61" s="58" t="s">
        <v>4186</v>
      </c>
      <c r="CW61" s="58" t="s">
        <v>837</v>
      </c>
      <c r="CX61" s="58" t="s">
        <v>834</v>
      </c>
      <c r="CY61" s="58" t="s">
        <v>1301</v>
      </c>
      <c r="CZ61" s="58" t="s">
        <v>837</v>
      </c>
      <c r="DA61" s="58" t="s">
        <v>834</v>
      </c>
      <c r="DB61" s="58" t="s">
        <v>1406</v>
      </c>
      <c r="DC61" s="58" t="s">
        <v>837</v>
      </c>
      <c r="DD61" s="58" t="s">
        <v>834</v>
      </c>
      <c r="DE61" s="58" t="s">
        <v>4196</v>
      </c>
      <c r="DF61" s="58" t="s">
        <v>837</v>
      </c>
      <c r="DG61" s="58" t="s">
        <v>834</v>
      </c>
      <c r="DH61" s="58" t="s">
        <v>3370</v>
      </c>
      <c r="DI61" s="58" t="s">
        <v>837</v>
      </c>
      <c r="DJ61" s="58" t="s">
        <v>834</v>
      </c>
      <c r="DK61" s="58" t="s">
        <v>564</v>
      </c>
      <c r="DL61" s="58" t="s">
        <v>837</v>
      </c>
      <c r="DM61" s="58" t="s">
        <v>834</v>
      </c>
      <c r="DN61" s="58" t="s">
        <v>4014</v>
      </c>
      <c r="DO61" s="58" t="s">
        <v>837</v>
      </c>
      <c r="DP61" s="58" t="s">
        <v>834</v>
      </c>
      <c r="DQ61" s="58" t="s">
        <v>5990</v>
      </c>
      <c r="DR61" s="58" t="s">
        <v>837</v>
      </c>
      <c r="DS61" s="58" t="s">
        <v>834</v>
      </c>
      <c r="DT61" s="58" t="s">
        <v>552</v>
      </c>
      <c r="DU61" s="58" t="s">
        <v>837</v>
      </c>
      <c r="DV61" s="58" t="s">
        <v>834</v>
      </c>
      <c r="DW61" s="58" t="s">
        <v>558</v>
      </c>
      <c r="DX61" s="58" t="s">
        <v>837</v>
      </c>
      <c r="DY61" s="5" t="s">
        <v>3241</v>
      </c>
      <c r="DZ61" s="5" t="s">
        <v>1401</v>
      </c>
      <c r="EA61" s="27">
        <v>1018</v>
      </c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</row>
    <row r="62" spans="1:264">
      <c r="A62" s="4">
        <v>61</v>
      </c>
      <c r="B62" s="24" t="s">
        <v>1110</v>
      </c>
      <c r="C62" s="57">
        <v>39496</v>
      </c>
      <c r="D62" s="4" t="s">
        <v>1223</v>
      </c>
      <c r="E62" s="33">
        <v>394663</v>
      </c>
      <c r="F62" s="53">
        <v>215697</v>
      </c>
      <c r="G62" s="54">
        <f t="shared" si="8"/>
        <v>0.54653463841302574</v>
      </c>
      <c r="H62" s="14">
        <f t="shared" si="1"/>
        <v>2.00280949665503E-3</v>
      </c>
      <c r="I62" s="29" t="str">
        <f t="shared" si="9"/>
        <v>PML-N</v>
      </c>
      <c r="J62" s="29">
        <f t="shared" si="12"/>
        <v>0.42745610740993151</v>
      </c>
      <c r="K62" s="29" t="str">
        <f t="shared" si="10"/>
        <v>PML</v>
      </c>
      <c r="L62" s="29">
        <f t="shared" si="13"/>
        <v>0.42545329791327652</v>
      </c>
      <c r="M62" s="29" t="str">
        <f t="shared" si="11"/>
        <v>PPPP</v>
      </c>
      <c r="N62" s="29">
        <f t="shared" si="14"/>
        <v>0.13355308604199409</v>
      </c>
      <c r="O62" s="27" t="s">
        <v>834</v>
      </c>
      <c r="P62" s="5" t="s">
        <v>1002</v>
      </c>
      <c r="Q62" s="27" t="s">
        <v>837</v>
      </c>
      <c r="R62" s="5" t="s">
        <v>834</v>
      </c>
      <c r="S62" s="5" t="s">
        <v>1185</v>
      </c>
      <c r="T62" s="5" t="s">
        <v>837</v>
      </c>
      <c r="U62" s="5" t="s">
        <v>695</v>
      </c>
      <c r="V62" s="5" t="s">
        <v>811</v>
      </c>
      <c r="W62" s="5" t="s">
        <v>838</v>
      </c>
      <c r="X62" s="27" t="s">
        <v>561</v>
      </c>
      <c r="Y62" s="5" t="s">
        <v>909</v>
      </c>
      <c r="Z62" s="5">
        <v>91769</v>
      </c>
      <c r="AA62" s="5" t="s">
        <v>439</v>
      </c>
      <c r="AB62" s="5" t="s">
        <v>1194</v>
      </c>
      <c r="AC62" s="27">
        <v>92201</v>
      </c>
      <c r="AD62" s="5" t="s">
        <v>1225</v>
      </c>
      <c r="AE62" s="5" t="s">
        <v>1003</v>
      </c>
      <c r="AF62" s="27">
        <v>28807</v>
      </c>
      <c r="AG62" s="58" t="s">
        <v>834</v>
      </c>
      <c r="AH62" s="58" t="s">
        <v>810</v>
      </c>
      <c r="AI62" s="58" t="s">
        <v>837</v>
      </c>
      <c r="AJ62" s="5" t="s">
        <v>834</v>
      </c>
      <c r="AK62" s="5" t="s">
        <v>1424</v>
      </c>
      <c r="AL62" s="5" t="s">
        <v>837</v>
      </c>
      <c r="AM62" s="5" t="s">
        <v>834</v>
      </c>
      <c r="AN62" s="5" t="s">
        <v>3395</v>
      </c>
      <c r="AO62" s="5" t="s">
        <v>837</v>
      </c>
      <c r="AP62" s="5" t="s">
        <v>834</v>
      </c>
      <c r="AQ62" s="5" t="s">
        <v>7501</v>
      </c>
      <c r="AR62" s="5" t="s">
        <v>837</v>
      </c>
      <c r="AS62" s="58" t="s">
        <v>834</v>
      </c>
      <c r="AT62" s="58" t="s">
        <v>812</v>
      </c>
      <c r="AU62" s="58" t="s">
        <v>837</v>
      </c>
      <c r="AV62" s="5" t="s">
        <v>834</v>
      </c>
      <c r="AW62" s="5" t="s">
        <v>3202</v>
      </c>
      <c r="AX62" s="5" t="s">
        <v>837</v>
      </c>
      <c r="AY62" s="5" t="s">
        <v>834</v>
      </c>
      <c r="AZ62" s="5" t="s">
        <v>3764</v>
      </c>
      <c r="BA62" s="5" t="s">
        <v>837</v>
      </c>
      <c r="BB62" s="5" t="s">
        <v>834</v>
      </c>
      <c r="BC62" s="5" t="s">
        <v>3126</v>
      </c>
      <c r="BD62" s="5" t="s">
        <v>837</v>
      </c>
      <c r="BE62" s="5" t="s">
        <v>834</v>
      </c>
      <c r="BF62" s="5" t="s">
        <v>3130</v>
      </c>
      <c r="BG62" s="5" t="s">
        <v>837</v>
      </c>
      <c r="BH62" s="5" t="s">
        <v>834</v>
      </c>
      <c r="BI62" s="5" t="s">
        <v>3608</v>
      </c>
      <c r="BJ62" s="5" t="s">
        <v>837</v>
      </c>
      <c r="BK62" s="5" t="s">
        <v>834</v>
      </c>
      <c r="BL62" s="5" t="s">
        <v>3403</v>
      </c>
      <c r="BM62" s="5" t="s">
        <v>837</v>
      </c>
      <c r="BN62" s="5" t="s">
        <v>834</v>
      </c>
      <c r="BO62" s="5" t="s">
        <v>3539</v>
      </c>
      <c r="BP62" s="5" t="s">
        <v>837</v>
      </c>
      <c r="BQ62" s="5" t="s">
        <v>834</v>
      </c>
      <c r="BR62" s="5" t="s">
        <v>3983</v>
      </c>
      <c r="BS62" s="5" t="s">
        <v>837</v>
      </c>
      <c r="BT62" s="5" t="s">
        <v>834</v>
      </c>
      <c r="BU62" s="5" t="s">
        <v>7505</v>
      </c>
      <c r="BV62" s="5" t="s">
        <v>837</v>
      </c>
      <c r="BW62" s="5" t="s">
        <v>834</v>
      </c>
      <c r="BX62" s="5" t="s">
        <v>1020</v>
      </c>
      <c r="BY62" s="5" t="s">
        <v>837</v>
      </c>
      <c r="BZ62" s="5" t="s">
        <v>834</v>
      </c>
      <c r="CA62" s="5" t="s">
        <v>2873</v>
      </c>
      <c r="CB62" s="5" t="s">
        <v>837</v>
      </c>
      <c r="CC62" s="58" t="s">
        <v>834</v>
      </c>
      <c r="CD62" s="58" t="s">
        <v>814</v>
      </c>
      <c r="CE62" s="58" t="s">
        <v>837</v>
      </c>
      <c r="CF62" s="58" t="s">
        <v>834</v>
      </c>
      <c r="CG62" s="27" t="s">
        <v>817</v>
      </c>
      <c r="CH62" s="58" t="s">
        <v>837</v>
      </c>
      <c r="CI62" s="58" t="s">
        <v>834</v>
      </c>
      <c r="CJ62" s="58" t="s">
        <v>3813</v>
      </c>
      <c r="CK62" s="58" t="s">
        <v>837</v>
      </c>
      <c r="CL62" s="58" t="s">
        <v>834</v>
      </c>
      <c r="CM62" s="58" t="s">
        <v>3196</v>
      </c>
      <c r="CN62" s="58" t="s">
        <v>837</v>
      </c>
      <c r="CO62" s="58" t="s">
        <v>834</v>
      </c>
      <c r="CP62" s="58" t="s">
        <v>3361</v>
      </c>
      <c r="CQ62" s="58" t="s">
        <v>837</v>
      </c>
      <c r="CR62" s="58" t="s">
        <v>834</v>
      </c>
      <c r="CS62" s="58" t="s">
        <v>4541</v>
      </c>
      <c r="CT62" s="58" t="s">
        <v>837</v>
      </c>
      <c r="CU62" s="58" t="s">
        <v>834</v>
      </c>
      <c r="CV62" s="58" t="s">
        <v>4186</v>
      </c>
      <c r="CW62" s="58" t="s">
        <v>837</v>
      </c>
      <c r="CX62" s="58" t="s">
        <v>834</v>
      </c>
      <c r="CY62" s="58" t="s">
        <v>1301</v>
      </c>
      <c r="CZ62" s="58" t="s">
        <v>837</v>
      </c>
      <c r="DA62" s="58" t="s">
        <v>834</v>
      </c>
      <c r="DB62" s="58" t="s">
        <v>1406</v>
      </c>
      <c r="DC62" s="58" t="s">
        <v>837</v>
      </c>
      <c r="DD62" s="58" t="s">
        <v>834</v>
      </c>
      <c r="DE62" s="58" t="s">
        <v>4196</v>
      </c>
      <c r="DF62" s="58" t="s">
        <v>837</v>
      </c>
      <c r="DG62" s="58" t="s">
        <v>834</v>
      </c>
      <c r="DH62" s="58" t="s">
        <v>3370</v>
      </c>
      <c r="DI62" s="58" t="s">
        <v>837</v>
      </c>
      <c r="DJ62" s="58" t="s">
        <v>834</v>
      </c>
      <c r="DK62" s="58" t="s">
        <v>564</v>
      </c>
      <c r="DL62" s="58" t="s">
        <v>837</v>
      </c>
      <c r="DM62" s="58" t="s">
        <v>834</v>
      </c>
      <c r="DN62" s="58" t="s">
        <v>4014</v>
      </c>
      <c r="DO62" s="58" t="s">
        <v>837</v>
      </c>
      <c r="DP62" s="58" t="s">
        <v>834</v>
      </c>
      <c r="DQ62" s="58" t="s">
        <v>5990</v>
      </c>
      <c r="DR62" s="58" t="s">
        <v>837</v>
      </c>
      <c r="DS62" s="58" t="s">
        <v>834</v>
      </c>
      <c r="DT62" s="58" t="s">
        <v>552</v>
      </c>
      <c r="DU62" s="58" t="s">
        <v>837</v>
      </c>
      <c r="DV62" s="58" t="s">
        <v>834</v>
      </c>
      <c r="DW62" s="58" t="s">
        <v>558</v>
      </c>
      <c r="DX62" s="58" t="s">
        <v>837</v>
      </c>
      <c r="DY62" s="27" t="s">
        <v>440</v>
      </c>
      <c r="DZ62" s="5" t="s">
        <v>1401</v>
      </c>
      <c r="EA62" s="27">
        <v>2920</v>
      </c>
      <c r="EB62" s="27"/>
      <c r="EC62" s="5"/>
      <c r="ED62" s="27"/>
      <c r="EE62" s="27"/>
      <c r="EF62" s="5"/>
      <c r="EG62" s="5"/>
      <c r="EH62" s="27"/>
      <c r="EI62" s="5"/>
      <c r="EJ62" s="5"/>
      <c r="EK62" s="27"/>
      <c r="EL62" s="5"/>
      <c r="EM62" s="5"/>
      <c r="EN62" s="27"/>
      <c r="EO62" s="5"/>
      <c r="EP62" s="5"/>
      <c r="EQ62" s="27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</row>
    <row r="63" spans="1:264">
      <c r="A63" s="4">
        <v>62</v>
      </c>
      <c r="B63" s="24" t="s">
        <v>1110</v>
      </c>
      <c r="C63" s="57">
        <v>39496</v>
      </c>
      <c r="D63" s="4" t="s">
        <v>1226</v>
      </c>
      <c r="E63" s="33">
        <v>370090</v>
      </c>
      <c r="F63" s="53">
        <v>180242</v>
      </c>
      <c r="G63" s="54">
        <f t="shared" si="8"/>
        <v>0.48702207571131345</v>
      </c>
      <c r="H63" s="14">
        <f t="shared" si="1"/>
        <v>0.17174132555120339</v>
      </c>
      <c r="I63" s="29" t="str">
        <f t="shared" si="9"/>
        <v>PML-N</v>
      </c>
      <c r="J63" s="29">
        <f t="shared" si="12"/>
        <v>0.51308241142464017</v>
      </c>
      <c r="K63" s="29" t="str">
        <f t="shared" si="10"/>
        <v>PML</v>
      </c>
      <c r="L63" s="29">
        <f t="shared" si="13"/>
        <v>0.34134108587343681</v>
      </c>
      <c r="M63" s="29" t="str">
        <f t="shared" si="11"/>
        <v>PPPP</v>
      </c>
      <c r="N63" s="29">
        <f t="shared" si="14"/>
        <v>0.11140577667802178</v>
      </c>
      <c r="O63" s="27" t="s">
        <v>816</v>
      </c>
      <c r="P63" s="27" t="s">
        <v>806</v>
      </c>
      <c r="Q63" s="27" t="s">
        <v>838</v>
      </c>
      <c r="R63" s="5" t="s">
        <v>834</v>
      </c>
      <c r="S63" s="5" t="s">
        <v>1185</v>
      </c>
      <c r="T63" s="5" t="s">
        <v>837</v>
      </c>
      <c r="U63" s="5" t="s">
        <v>695</v>
      </c>
      <c r="V63" s="5" t="s">
        <v>811</v>
      </c>
      <c r="W63" s="5" t="s">
        <v>838</v>
      </c>
      <c r="X63" s="5" t="s">
        <v>1228</v>
      </c>
      <c r="Y63" s="5" t="s">
        <v>909</v>
      </c>
      <c r="Z63" s="27">
        <v>61524</v>
      </c>
      <c r="AA63" s="5" t="s">
        <v>1227</v>
      </c>
      <c r="AB63" s="5" t="s">
        <v>1194</v>
      </c>
      <c r="AC63" s="27">
        <v>92479</v>
      </c>
      <c r="AD63" s="27" t="s">
        <v>1228</v>
      </c>
      <c r="AE63" s="5" t="s">
        <v>1003</v>
      </c>
      <c r="AF63" s="5">
        <v>20080</v>
      </c>
      <c r="AG63" s="27" t="s">
        <v>3254</v>
      </c>
      <c r="AH63" s="5" t="s">
        <v>3118</v>
      </c>
      <c r="AI63" s="5">
        <v>418</v>
      </c>
      <c r="AJ63" s="5" t="s">
        <v>834</v>
      </c>
      <c r="AK63" s="5" t="s">
        <v>1424</v>
      </c>
      <c r="AL63" s="5" t="s">
        <v>837</v>
      </c>
      <c r="AM63" s="5" t="s">
        <v>834</v>
      </c>
      <c r="AN63" s="5" t="s">
        <v>3395</v>
      </c>
      <c r="AO63" s="5" t="s">
        <v>837</v>
      </c>
      <c r="AP63" s="5" t="s">
        <v>834</v>
      </c>
      <c r="AQ63" s="5" t="s">
        <v>7501</v>
      </c>
      <c r="AR63" s="5" t="s">
        <v>837</v>
      </c>
      <c r="AS63" s="58" t="s">
        <v>834</v>
      </c>
      <c r="AT63" s="58" t="s">
        <v>812</v>
      </c>
      <c r="AU63" s="58" t="s">
        <v>837</v>
      </c>
      <c r="AV63" s="5" t="s">
        <v>834</v>
      </c>
      <c r="AW63" s="5" t="s">
        <v>3202</v>
      </c>
      <c r="AX63" s="5" t="s">
        <v>837</v>
      </c>
      <c r="AY63" s="5" t="s">
        <v>834</v>
      </c>
      <c r="AZ63" s="5" t="s">
        <v>3764</v>
      </c>
      <c r="BA63" s="5" t="s">
        <v>837</v>
      </c>
      <c r="BB63" s="5" t="s">
        <v>834</v>
      </c>
      <c r="BC63" s="5" t="s">
        <v>3126</v>
      </c>
      <c r="BD63" s="5" t="s">
        <v>837</v>
      </c>
      <c r="BE63" s="5" t="s">
        <v>834</v>
      </c>
      <c r="BF63" s="5" t="s">
        <v>3130</v>
      </c>
      <c r="BG63" s="5" t="s">
        <v>837</v>
      </c>
      <c r="BH63" s="5" t="s">
        <v>834</v>
      </c>
      <c r="BI63" s="5" t="s">
        <v>3608</v>
      </c>
      <c r="BJ63" s="5" t="s">
        <v>837</v>
      </c>
      <c r="BK63" s="5" t="s">
        <v>834</v>
      </c>
      <c r="BL63" s="5" t="s">
        <v>3403</v>
      </c>
      <c r="BM63" s="5" t="s">
        <v>837</v>
      </c>
      <c r="BN63" s="5" t="s">
        <v>834</v>
      </c>
      <c r="BO63" s="5" t="s">
        <v>3539</v>
      </c>
      <c r="BP63" s="5" t="s">
        <v>837</v>
      </c>
      <c r="BQ63" s="5" t="s">
        <v>834</v>
      </c>
      <c r="BR63" s="5" t="s">
        <v>3983</v>
      </c>
      <c r="BS63" s="5" t="s">
        <v>837</v>
      </c>
      <c r="BT63" s="5" t="s">
        <v>834</v>
      </c>
      <c r="BU63" s="5" t="s">
        <v>7505</v>
      </c>
      <c r="BV63" s="5" t="s">
        <v>837</v>
      </c>
      <c r="BW63" s="5" t="s">
        <v>834</v>
      </c>
      <c r="BX63" s="5" t="s">
        <v>1020</v>
      </c>
      <c r="BY63" s="5" t="s">
        <v>837</v>
      </c>
      <c r="BZ63" s="5" t="s">
        <v>834</v>
      </c>
      <c r="CA63" s="5" t="s">
        <v>2873</v>
      </c>
      <c r="CB63" s="5" t="s">
        <v>837</v>
      </c>
      <c r="CC63" s="58" t="s">
        <v>834</v>
      </c>
      <c r="CD63" s="58" t="s">
        <v>814</v>
      </c>
      <c r="CE63" s="58" t="s">
        <v>837</v>
      </c>
      <c r="CF63" s="58" t="s">
        <v>834</v>
      </c>
      <c r="CG63" s="27" t="s">
        <v>817</v>
      </c>
      <c r="CH63" s="58" t="s">
        <v>837</v>
      </c>
      <c r="CI63" s="58" t="s">
        <v>834</v>
      </c>
      <c r="CJ63" s="58" t="s">
        <v>3813</v>
      </c>
      <c r="CK63" s="58" t="s">
        <v>837</v>
      </c>
      <c r="CL63" s="58" t="s">
        <v>834</v>
      </c>
      <c r="CM63" s="58" t="s">
        <v>3196</v>
      </c>
      <c r="CN63" s="58" t="s">
        <v>837</v>
      </c>
      <c r="CO63" s="58" t="s">
        <v>834</v>
      </c>
      <c r="CP63" s="58" t="s">
        <v>3361</v>
      </c>
      <c r="CQ63" s="58" t="s">
        <v>837</v>
      </c>
      <c r="CR63" s="58" t="s">
        <v>834</v>
      </c>
      <c r="CS63" s="58" t="s">
        <v>4541</v>
      </c>
      <c r="CT63" s="58" t="s">
        <v>837</v>
      </c>
      <c r="CU63" s="58" t="s">
        <v>834</v>
      </c>
      <c r="CV63" s="58" t="s">
        <v>4186</v>
      </c>
      <c r="CW63" s="58" t="s">
        <v>837</v>
      </c>
      <c r="CX63" s="58" t="s">
        <v>834</v>
      </c>
      <c r="CY63" s="58" t="s">
        <v>1301</v>
      </c>
      <c r="CZ63" s="58" t="s">
        <v>837</v>
      </c>
      <c r="DA63" s="58" t="s">
        <v>834</v>
      </c>
      <c r="DB63" s="58" t="s">
        <v>1406</v>
      </c>
      <c r="DC63" s="58" t="s">
        <v>837</v>
      </c>
      <c r="DD63" s="58" t="s">
        <v>834</v>
      </c>
      <c r="DE63" s="58" t="s">
        <v>4196</v>
      </c>
      <c r="DF63" s="58" t="s">
        <v>837</v>
      </c>
      <c r="DG63" s="58" t="s">
        <v>834</v>
      </c>
      <c r="DH63" s="58" t="s">
        <v>3370</v>
      </c>
      <c r="DI63" s="58" t="s">
        <v>837</v>
      </c>
      <c r="DJ63" s="58" t="s">
        <v>834</v>
      </c>
      <c r="DK63" s="58" t="s">
        <v>564</v>
      </c>
      <c r="DL63" s="58" t="s">
        <v>837</v>
      </c>
      <c r="DM63" s="58" t="s">
        <v>834</v>
      </c>
      <c r="DN63" s="58" t="s">
        <v>4014</v>
      </c>
      <c r="DO63" s="58" t="s">
        <v>837</v>
      </c>
      <c r="DP63" s="58" t="s">
        <v>834</v>
      </c>
      <c r="DQ63" s="58" t="s">
        <v>5990</v>
      </c>
      <c r="DR63" s="58" t="s">
        <v>837</v>
      </c>
      <c r="DS63" s="58" t="s">
        <v>834</v>
      </c>
      <c r="DT63" s="58" t="s">
        <v>552</v>
      </c>
      <c r="DU63" s="58" t="s">
        <v>837</v>
      </c>
      <c r="DV63" s="58" t="s">
        <v>834</v>
      </c>
      <c r="DW63" s="58" t="s">
        <v>558</v>
      </c>
      <c r="DX63" s="58" t="s">
        <v>837</v>
      </c>
      <c r="DY63" s="27" t="s">
        <v>3253</v>
      </c>
      <c r="DZ63" s="5" t="s">
        <v>1401</v>
      </c>
      <c r="EA63" s="5">
        <v>5741</v>
      </c>
      <c r="EB63" s="52"/>
      <c r="EC63" s="52"/>
      <c r="ED63" s="52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</row>
    <row r="64" spans="1:264">
      <c r="A64" s="4">
        <v>63</v>
      </c>
      <c r="B64" s="24" t="s">
        <v>1110</v>
      </c>
      <c r="C64" s="57">
        <v>39496</v>
      </c>
      <c r="D64" s="4" t="s">
        <v>1229</v>
      </c>
      <c r="E64" s="33">
        <v>378616</v>
      </c>
      <c r="F64" s="53">
        <v>158985</v>
      </c>
      <c r="G64" s="54">
        <f t="shared" si="8"/>
        <v>0.41991093878758423</v>
      </c>
      <c r="H64" s="14">
        <f t="shared" si="1"/>
        <v>0.17609208415888292</v>
      </c>
      <c r="I64" s="29" t="str">
        <f t="shared" si="9"/>
        <v>PML-N</v>
      </c>
      <c r="J64" s="29">
        <f t="shared" si="12"/>
        <v>0.50106613831493541</v>
      </c>
      <c r="K64" s="29" t="str">
        <f t="shared" si="10"/>
        <v>PML</v>
      </c>
      <c r="L64" s="29">
        <f t="shared" si="13"/>
        <v>0.32497405415605246</v>
      </c>
      <c r="M64" s="29" t="str">
        <f t="shared" si="11"/>
        <v xml:space="preserve">PPPP </v>
      </c>
      <c r="N64" s="29">
        <f t="shared" si="14"/>
        <v>0.15395163065698023</v>
      </c>
      <c r="O64" s="27" t="s">
        <v>816</v>
      </c>
      <c r="P64" s="27" t="s">
        <v>806</v>
      </c>
      <c r="Q64" s="27" t="s">
        <v>838</v>
      </c>
      <c r="R64" s="5" t="s">
        <v>834</v>
      </c>
      <c r="S64" s="5" t="s">
        <v>1185</v>
      </c>
      <c r="T64" s="5" t="s">
        <v>837</v>
      </c>
      <c r="U64" s="5" t="s">
        <v>695</v>
      </c>
      <c r="V64" s="5" t="s">
        <v>811</v>
      </c>
      <c r="W64" s="5" t="s">
        <v>838</v>
      </c>
      <c r="X64" s="5" t="s">
        <v>1231</v>
      </c>
      <c r="Y64" s="5" t="s">
        <v>909</v>
      </c>
      <c r="Z64" s="27">
        <v>51666</v>
      </c>
      <c r="AA64" s="5" t="s">
        <v>1230</v>
      </c>
      <c r="AB64" s="5" t="s">
        <v>1194</v>
      </c>
      <c r="AC64" s="27">
        <v>79662</v>
      </c>
      <c r="AD64" s="27" t="s">
        <v>3255</v>
      </c>
      <c r="AE64" s="5" t="s">
        <v>3256</v>
      </c>
      <c r="AF64" s="27">
        <v>24476</v>
      </c>
      <c r="AG64" s="58" t="s">
        <v>834</v>
      </c>
      <c r="AH64" s="58" t="s">
        <v>810</v>
      </c>
      <c r="AI64" s="58" t="s">
        <v>837</v>
      </c>
      <c r="AJ64" s="5" t="s">
        <v>834</v>
      </c>
      <c r="AK64" s="5" t="s">
        <v>1424</v>
      </c>
      <c r="AL64" s="5" t="s">
        <v>837</v>
      </c>
      <c r="AM64" s="5" t="s">
        <v>834</v>
      </c>
      <c r="AN64" s="5" t="s">
        <v>3395</v>
      </c>
      <c r="AO64" s="5" t="s">
        <v>837</v>
      </c>
      <c r="AP64" s="5" t="s">
        <v>834</v>
      </c>
      <c r="AQ64" s="5" t="s">
        <v>7501</v>
      </c>
      <c r="AR64" s="5" t="s">
        <v>837</v>
      </c>
      <c r="AS64" s="58" t="s">
        <v>834</v>
      </c>
      <c r="AT64" s="58" t="s">
        <v>812</v>
      </c>
      <c r="AU64" s="58" t="s">
        <v>837</v>
      </c>
      <c r="AV64" s="5" t="s">
        <v>834</v>
      </c>
      <c r="AW64" s="5" t="s">
        <v>3202</v>
      </c>
      <c r="AX64" s="5" t="s">
        <v>837</v>
      </c>
      <c r="AY64" s="5" t="s">
        <v>834</v>
      </c>
      <c r="AZ64" s="5" t="s">
        <v>3764</v>
      </c>
      <c r="BA64" s="5" t="s">
        <v>837</v>
      </c>
      <c r="BB64" s="5" t="s">
        <v>834</v>
      </c>
      <c r="BC64" s="5" t="s">
        <v>3126</v>
      </c>
      <c r="BD64" s="5" t="s">
        <v>837</v>
      </c>
      <c r="BE64" s="5" t="s">
        <v>834</v>
      </c>
      <c r="BF64" s="5" t="s">
        <v>3130</v>
      </c>
      <c r="BG64" s="5" t="s">
        <v>837</v>
      </c>
      <c r="BH64" s="5" t="s">
        <v>834</v>
      </c>
      <c r="BI64" s="5" t="s">
        <v>3608</v>
      </c>
      <c r="BJ64" s="5" t="s">
        <v>837</v>
      </c>
      <c r="BK64" s="5" t="s">
        <v>834</v>
      </c>
      <c r="BL64" s="5" t="s">
        <v>3403</v>
      </c>
      <c r="BM64" s="5" t="s">
        <v>837</v>
      </c>
      <c r="BN64" s="5" t="s">
        <v>834</v>
      </c>
      <c r="BO64" s="5" t="s">
        <v>3539</v>
      </c>
      <c r="BP64" s="5" t="s">
        <v>837</v>
      </c>
      <c r="BQ64" s="5" t="s">
        <v>834</v>
      </c>
      <c r="BR64" s="5" t="s">
        <v>3983</v>
      </c>
      <c r="BS64" s="5" t="s">
        <v>837</v>
      </c>
      <c r="BT64" s="5" t="s">
        <v>834</v>
      </c>
      <c r="BU64" s="5" t="s">
        <v>7505</v>
      </c>
      <c r="BV64" s="5" t="s">
        <v>837</v>
      </c>
      <c r="BW64" s="5" t="s">
        <v>834</v>
      </c>
      <c r="BX64" s="5" t="s">
        <v>1020</v>
      </c>
      <c r="BY64" s="5" t="s">
        <v>837</v>
      </c>
      <c r="BZ64" s="5" t="s">
        <v>834</v>
      </c>
      <c r="CA64" s="5" t="s">
        <v>2873</v>
      </c>
      <c r="CB64" s="5" t="s">
        <v>837</v>
      </c>
      <c r="CC64" s="58" t="s">
        <v>834</v>
      </c>
      <c r="CD64" s="58" t="s">
        <v>814</v>
      </c>
      <c r="CE64" s="58" t="s">
        <v>837</v>
      </c>
      <c r="CF64" s="58" t="s">
        <v>834</v>
      </c>
      <c r="CG64" s="27" t="s">
        <v>817</v>
      </c>
      <c r="CH64" s="58" t="s">
        <v>837</v>
      </c>
      <c r="CI64" s="58" t="s">
        <v>834</v>
      </c>
      <c r="CJ64" s="58" t="s">
        <v>3813</v>
      </c>
      <c r="CK64" s="58" t="s">
        <v>837</v>
      </c>
      <c r="CL64" s="58" t="s">
        <v>834</v>
      </c>
      <c r="CM64" s="58" t="s">
        <v>3196</v>
      </c>
      <c r="CN64" s="58" t="s">
        <v>837</v>
      </c>
      <c r="CO64" s="58" t="s">
        <v>834</v>
      </c>
      <c r="CP64" s="58" t="s">
        <v>3361</v>
      </c>
      <c r="CQ64" s="58" t="s">
        <v>837</v>
      </c>
      <c r="CR64" s="58" t="s">
        <v>834</v>
      </c>
      <c r="CS64" s="58" t="s">
        <v>4541</v>
      </c>
      <c r="CT64" s="58" t="s">
        <v>837</v>
      </c>
      <c r="CU64" s="58" t="s">
        <v>834</v>
      </c>
      <c r="CV64" s="58" t="s">
        <v>4186</v>
      </c>
      <c r="CW64" s="58" t="s">
        <v>837</v>
      </c>
      <c r="CX64" s="58" t="s">
        <v>834</v>
      </c>
      <c r="CY64" s="58" t="s">
        <v>1301</v>
      </c>
      <c r="CZ64" s="58" t="s">
        <v>837</v>
      </c>
      <c r="DA64" s="58" t="s">
        <v>834</v>
      </c>
      <c r="DB64" s="58" t="s">
        <v>1406</v>
      </c>
      <c r="DC64" s="58" t="s">
        <v>837</v>
      </c>
      <c r="DD64" s="58" t="s">
        <v>834</v>
      </c>
      <c r="DE64" s="58" t="s">
        <v>4196</v>
      </c>
      <c r="DF64" s="58" t="s">
        <v>837</v>
      </c>
      <c r="DG64" s="58" t="s">
        <v>834</v>
      </c>
      <c r="DH64" s="58" t="s">
        <v>3370</v>
      </c>
      <c r="DI64" s="58" t="s">
        <v>837</v>
      </c>
      <c r="DJ64" s="58" t="s">
        <v>834</v>
      </c>
      <c r="DK64" s="58" t="s">
        <v>564</v>
      </c>
      <c r="DL64" s="58" t="s">
        <v>837</v>
      </c>
      <c r="DM64" s="58" t="s">
        <v>834</v>
      </c>
      <c r="DN64" s="58" t="s">
        <v>4014</v>
      </c>
      <c r="DO64" s="58" t="s">
        <v>837</v>
      </c>
      <c r="DP64" s="58" t="s">
        <v>834</v>
      </c>
      <c r="DQ64" s="58" t="s">
        <v>5990</v>
      </c>
      <c r="DR64" s="58" t="s">
        <v>837</v>
      </c>
      <c r="DS64" s="58" t="s">
        <v>834</v>
      </c>
      <c r="DT64" s="58" t="s">
        <v>552</v>
      </c>
      <c r="DU64" s="58" t="s">
        <v>837</v>
      </c>
      <c r="DV64" s="58" t="s">
        <v>834</v>
      </c>
      <c r="DW64" s="58" t="s">
        <v>558</v>
      </c>
      <c r="DX64" s="58" t="s">
        <v>837</v>
      </c>
      <c r="DY64" s="27" t="s">
        <v>3257</v>
      </c>
      <c r="DZ64" s="5" t="s">
        <v>1401</v>
      </c>
      <c r="EA64" s="5">
        <v>3181</v>
      </c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</row>
    <row r="65" spans="1:264">
      <c r="A65" s="4">
        <v>64</v>
      </c>
      <c r="B65" s="24" t="s">
        <v>1110</v>
      </c>
      <c r="C65" s="57">
        <v>39496</v>
      </c>
      <c r="D65" s="4" t="s">
        <v>1232</v>
      </c>
      <c r="E65" s="33">
        <v>429937</v>
      </c>
      <c r="F65" s="53">
        <v>176605</v>
      </c>
      <c r="G65" s="54">
        <f t="shared" si="8"/>
        <v>0.41076948483149855</v>
      </c>
      <c r="H65" s="14">
        <f t="shared" si="1"/>
        <v>2.9263044647660032E-2</v>
      </c>
      <c r="I65" s="29" t="str">
        <f t="shared" si="9"/>
        <v>PPPP</v>
      </c>
      <c r="J65" s="29">
        <f t="shared" si="12"/>
        <v>0.37160895784377568</v>
      </c>
      <c r="K65" s="29" t="str">
        <f t="shared" si="10"/>
        <v>PML-N</v>
      </c>
      <c r="L65" s="29">
        <f t="shared" si="13"/>
        <v>0.34234591319611563</v>
      </c>
      <c r="M65" s="29" t="str">
        <f t="shared" si="11"/>
        <v>PML</v>
      </c>
      <c r="N65" s="29">
        <f t="shared" si="14"/>
        <v>0.25701424081990881</v>
      </c>
      <c r="O65" s="27" t="s">
        <v>816</v>
      </c>
      <c r="P65" s="27" t="s">
        <v>806</v>
      </c>
      <c r="Q65" s="27" t="s">
        <v>838</v>
      </c>
      <c r="R65" s="5" t="s">
        <v>834</v>
      </c>
      <c r="S65" s="5" t="s">
        <v>1185</v>
      </c>
      <c r="T65" s="5" t="s">
        <v>837</v>
      </c>
      <c r="U65" s="5" t="s">
        <v>695</v>
      </c>
      <c r="V65" s="5" t="s">
        <v>811</v>
      </c>
      <c r="W65" s="5" t="s">
        <v>838</v>
      </c>
      <c r="X65" s="27" t="s">
        <v>3258</v>
      </c>
      <c r="Y65" s="5" t="s">
        <v>909</v>
      </c>
      <c r="Z65" s="27">
        <v>45390</v>
      </c>
      <c r="AA65" s="5" t="s">
        <v>1234</v>
      </c>
      <c r="AB65" s="5" t="s">
        <v>1194</v>
      </c>
      <c r="AC65" s="27">
        <v>60460</v>
      </c>
      <c r="AD65" s="5" t="s">
        <v>1233</v>
      </c>
      <c r="AE65" s="5" t="s">
        <v>1003</v>
      </c>
      <c r="AF65" s="27">
        <v>65628</v>
      </c>
      <c r="AG65" s="58" t="s">
        <v>834</v>
      </c>
      <c r="AH65" s="58" t="s">
        <v>810</v>
      </c>
      <c r="AI65" s="58" t="s">
        <v>837</v>
      </c>
      <c r="AJ65" s="5" t="s">
        <v>834</v>
      </c>
      <c r="AK65" s="5" t="s">
        <v>1424</v>
      </c>
      <c r="AL65" s="5" t="s">
        <v>837</v>
      </c>
      <c r="AM65" s="5" t="s">
        <v>834</v>
      </c>
      <c r="AN65" s="5" t="s">
        <v>3395</v>
      </c>
      <c r="AO65" s="5" t="s">
        <v>837</v>
      </c>
      <c r="AP65" s="5" t="s">
        <v>834</v>
      </c>
      <c r="AQ65" s="5" t="s">
        <v>7501</v>
      </c>
      <c r="AR65" s="5" t="s">
        <v>837</v>
      </c>
      <c r="AS65" s="58" t="s">
        <v>834</v>
      </c>
      <c r="AT65" s="58" t="s">
        <v>812</v>
      </c>
      <c r="AU65" s="58" t="s">
        <v>837</v>
      </c>
      <c r="AV65" s="5" t="s">
        <v>834</v>
      </c>
      <c r="AW65" s="5" t="s">
        <v>3202</v>
      </c>
      <c r="AX65" s="5" t="s">
        <v>837</v>
      </c>
      <c r="AY65" s="5" t="s">
        <v>834</v>
      </c>
      <c r="AZ65" s="5" t="s">
        <v>3764</v>
      </c>
      <c r="BA65" s="5" t="s">
        <v>837</v>
      </c>
      <c r="BB65" s="5" t="s">
        <v>834</v>
      </c>
      <c r="BC65" s="5" t="s">
        <v>3126</v>
      </c>
      <c r="BD65" s="5" t="s">
        <v>837</v>
      </c>
      <c r="BE65" s="5" t="s">
        <v>834</v>
      </c>
      <c r="BF65" s="5" t="s">
        <v>3130</v>
      </c>
      <c r="BG65" s="5" t="s">
        <v>837</v>
      </c>
      <c r="BH65" s="5" t="s">
        <v>834</v>
      </c>
      <c r="BI65" s="5" t="s">
        <v>3608</v>
      </c>
      <c r="BJ65" s="5" t="s">
        <v>837</v>
      </c>
      <c r="BK65" s="5" t="s">
        <v>834</v>
      </c>
      <c r="BL65" s="5" t="s">
        <v>3403</v>
      </c>
      <c r="BM65" s="5" t="s">
        <v>837</v>
      </c>
      <c r="BN65" s="5" t="s">
        <v>834</v>
      </c>
      <c r="BO65" s="5" t="s">
        <v>3539</v>
      </c>
      <c r="BP65" s="5" t="s">
        <v>837</v>
      </c>
      <c r="BQ65" s="5" t="s">
        <v>834</v>
      </c>
      <c r="BR65" s="5" t="s">
        <v>3983</v>
      </c>
      <c r="BS65" s="5" t="s">
        <v>837</v>
      </c>
      <c r="BT65" s="5" t="s">
        <v>834</v>
      </c>
      <c r="BU65" s="5" t="s">
        <v>7505</v>
      </c>
      <c r="BV65" s="5" t="s">
        <v>837</v>
      </c>
      <c r="BW65" s="5" t="s">
        <v>834</v>
      </c>
      <c r="BX65" s="5" t="s">
        <v>1020</v>
      </c>
      <c r="BY65" s="5" t="s">
        <v>837</v>
      </c>
      <c r="BZ65" s="5" t="s">
        <v>834</v>
      </c>
      <c r="CA65" s="5" t="s">
        <v>2873</v>
      </c>
      <c r="CB65" s="5" t="s">
        <v>837</v>
      </c>
      <c r="CC65" s="58" t="s">
        <v>834</v>
      </c>
      <c r="CD65" s="58" t="s">
        <v>814</v>
      </c>
      <c r="CE65" s="58" t="s">
        <v>837</v>
      </c>
      <c r="CF65" s="58" t="s">
        <v>834</v>
      </c>
      <c r="CG65" s="27" t="s">
        <v>817</v>
      </c>
      <c r="CH65" s="58" t="s">
        <v>837</v>
      </c>
      <c r="CI65" s="58" t="s">
        <v>834</v>
      </c>
      <c r="CJ65" s="58" t="s">
        <v>3813</v>
      </c>
      <c r="CK65" s="58" t="s">
        <v>837</v>
      </c>
      <c r="CL65" s="58" t="s">
        <v>834</v>
      </c>
      <c r="CM65" s="58" t="s">
        <v>3196</v>
      </c>
      <c r="CN65" s="58" t="s">
        <v>837</v>
      </c>
      <c r="CO65" s="58" t="s">
        <v>834</v>
      </c>
      <c r="CP65" s="58" t="s">
        <v>3361</v>
      </c>
      <c r="CQ65" s="58" t="s">
        <v>837</v>
      </c>
      <c r="CR65" s="58" t="s">
        <v>834</v>
      </c>
      <c r="CS65" s="58" t="s">
        <v>4541</v>
      </c>
      <c r="CT65" s="58" t="s">
        <v>837</v>
      </c>
      <c r="CU65" s="58" t="s">
        <v>834</v>
      </c>
      <c r="CV65" s="58" t="s">
        <v>4186</v>
      </c>
      <c r="CW65" s="58" t="s">
        <v>837</v>
      </c>
      <c r="CX65" s="58" t="s">
        <v>834</v>
      </c>
      <c r="CY65" s="58" t="s">
        <v>1301</v>
      </c>
      <c r="CZ65" s="58" t="s">
        <v>837</v>
      </c>
      <c r="DA65" s="58" t="s">
        <v>834</v>
      </c>
      <c r="DB65" s="58" t="s">
        <v>1406</v>
      </c>
      <c r="DC65" s="58" t="s">
        <v>837</v>
      </c>
      <c r="DD65" s="58" t="s">
        <v>834</v>
      </c>
      <c r="DE65" s="58" t="s">
        <v>4196</v>
      </c>
      <c r="DF65" s="58" t="s">
        <v>837</v>
      </c>
      <c r="DG65" s="58" t="s">
        <v>834</v>
      </c>
      <c r="DH65" s="58" t="s">
        <v>3370</v>
      </c>
      <c r="DI65" s="58" t="s">
        <v>837</v>
      </c>
      <c r="DJ65" s="58" t="s">
        <v>834</v>
      </c>
      <c r="DK65" s="58" t="s">
        <v>564</v>
      </c>
      <c r="DL65" s="58" t="s">
        <v>837</v>
      </c>
      <c r="DM65" s="58" t="s">
        <v>834</v>
      </c>
      <c r="DN65" s="58" t="s">
        <v>4014</v>
      </c>
      <c r="DO65" s="58" t="s">
        <v>837</v>
      </c>
      <c r="DP65" s="58" t="s">
        <v>834</v>
      </c>
      <c r="DQ65" s="58" t="s">
        <v>5990</v>
      </c>
      <c r="DR65" s="58" t="s">
        <v>837</v>
      </c>
      <c r="DS65" s="58" t="s">
        <v>834</v>
      </c>
      <c r="DT65" s="58" t="s">
        <v>552</v>
      </c>
      <c r="DU65" s="58" t="s">
        <v>837</v>
      </c>
      <c r="DV65" s="58" t="s">
        <v>834</v>
      </c>
      <c r="DW65" s="58" t="s">
        <v>558</v>
      </c>
      <c r="DX65" s="58" t="s">
        <v>837</v>
      </c>
      <c r="DY65" s="27" t="s">
        <v>2081</v>
      </c>
      <c r="DZ65" s="5" t="s">
        <v>1401</v>
      </c>
      <c r="EA65" s="5">
        <v>4603</v>
      </c>
      <c r="EB65" s="27" t="s">
        <v>3259</v>
      </c>
      <c r="EC65" s="5" t="s">
        <v>1401</v>
      </c>
      <c r="ED65" s="5">
        <v>524</v>
      </c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</row>
    <row r="66" spans="1:264">
      <c r="A66" s="4">
        <v>65</v>
      </c>
      <c r="B66" s="24" t="s">
        <v>1110</v>
      </c>
      <c r="C66" s="57">
        <v>39496</v>
      </c>
      <c r="D66" s="4" t="s">
        <v>1235</v>
      </c>
      <c r="E66" s="33">
        <v>345850</v>
      </c>
      <c r="F66" s="53">
        <v>149236</v>
      </c>
      <c r="G66" s="54">
        <f t="shared" si="8"/>
        <v>0.43150498771143558</v>
      </c>
      <c r="H66" s="14">
        <f t="shared" ref="H66:H129" si="15">((LARGE(O66:IQ66,1)-(LARGE(O66:IQ66,2)))/F66)</f>
        <v>1.7489077702431048E-3</v>
      </c>
      <c r="I66" s="29" t="str">
        <f t="shared" si="9"/>
        <v>PML</v>
      </c>
      <c r="J66" s="29">
        <f t="shared" si="12"/>
        <v>0.35861320324854595</v>
      </c>
      <c r="K66" s="29" t="str">
        <f t="shared" si="10"/>
        <v>PPPP</v>
      </c>
      <c r="L66" s="29">
        <f t="shared" si="13"/>
        <v>0.35686429547830284</v>
      </c>
      <c r="M66" s="29" t="str">
        <f t="shared" si="11"/>
        <v>PML-N</v>
      </c>
      <c r="N66" s="29">
        <f t="shared" si="14"/>
        <v>0.27912165965316682</v>
      </c>
      <c r="O66" s="27" t="s">
        <v>816</v>
      </c>
      <c r="P66" s="27" t="s">
        <v>806</v>
      </c>
      <c r="Q66" s="27" t="s">
        <v>838</v>
      </c>
      <c r="R66" s="5" t="s">
        <v>834</v>
      </c>
      <c r="S66" s="5" t="s">
        <v>1185</v>
      </c>
      <c r="T66" s="5" t="s">
        <v>837</v>
      </c>
      <c r="U66" s="5" t="s">
        <v>695</v>
      </c>
      <c r="V66" s="5" t="s">
        <v>811</v>
      </c>
      <c r="W66" s="5" t="s">
        <v>838</v>
      </c>
      <c r="X66" s="5" t="s">
        <v>1236</v>
      </c>
      <c r="Y66" s="5" t="s">
        <v>909</v>
      </c>
      <c r="Z66" s="27">
        <v>53518</v>
      </c>
      <c r="AA66" s="27" t="s">
        <v>3280</v>
      </c>
      <c r="AB66" s="5" t="s">
        <v>1194</v>
      </c>
      <c r="AC66" s="27">
        <v>41655</v>
      </c>
      <c r="AD66" s="5" t="s">
        <v>1237</v>
      </c>
      <c r="AE66" s="5" t="s">
        <v>1003</v>
      </c>
      <c r="AF66" s="27">
        <v>53257</v>
      </c>
      <c r="AG66" s="58" t="s">
        <v>834</v>
      </c>
      <c r="AH66" s="58" t="s">
        <v>810</v>
      </c>
      <c r="AI66" s="58" t="s">
        <v>837</v>
      </c>
      <c r="AJ66" s="5" t="s">
        <v>834</v>
      </c>
      <c r="AK66" s="5" t="s">
        <v>1424</v>
      </c>
      <c r="AL66" s="5" t="s">
        <v>837</v>
      </c>
      <c r="AM66" s="5" t="s">
        <v>834</v>
      </c>
      <c r="AN66" s="5" t="s">
        <v>3395</v>
      </c>
      <c r="AO66" s="5" t="s">
        <v>837</v>
      </c>
      <c r="AP66" s="5" t="s">
        <v>834</v>
      </c>
      <c r="AQ66" s="5" t="s">
        <v>7501</v>
      </c>
      <c r="AR66" s="5" t="s">
        <v>837</v>
      </c>
      <c r="AS66" s="58" t="s">
        <v>834</v>
      </c>
      <c r="AT66" s="58" t="s">
        <v>812</v>
      </c>
      <c r="AU66" s="58" t="s">
        <v>837</v>
      </c>
      <c r="AV66" s="5" t="s">
        <v>834</v>
      </c>
      <c r="AW66" s="5" t="s">
        <v>3202</v>
      </c>
      <c r="AX66" s="5" t="s">
        <v>837</v>
      </c>
      <c r="AY66" s="5" t="s">
        <v>834</v>
      </c>
      <c r="AZ66" s="5" t="s">
        <v>3764</v>
      </c>
      <c r="BA66" s="5" t="s">
        <v>837</v>
      </c>
      <c r="BB66" s="5" t="s">
        <v>834</v>
      </c>
      <c r="BC66" s="5" t="s">
        <v>3126</v>
      </c>
      <c r="BD66" s="5" t="s">
        <v>837</v>
      </c>
      <c r="BE66" s="5" t="s">
        <v>834</v>
      </c>
      <c r="BF66" s="5" t="s">
        <v>3130</v>
      </c>
      <c r="BG66" s="5" t="s">
        <v>837</v>
      </c>
      <c r="BH66" s="5" t="s">
        <v>834</v>
      </c>
      <c r="BI66" s="5" t="s">
        <v>3608</v>
      </c>
      <c r="BJ66" s="5" t="s">
        <v>837</v>
      </c>
      <c r="BK66" s="5" t="s">
        <v>834</v>
      </c>
      <c r="BL66" s="5" t="s">
        <v>3403</v>
      </c>
      <c r="BM66" s="5" t="s">
        <v>837</v>
      </c>
      <c r="BN66" s="5" t="s">
        <v>834</v>
      </c>
      <c r="BO66" s="5" t="s">
        <v>3539</v>
      </c>
      <c r="BP66" s="5" t="s">
        <v>837</v>
      </c>
      <c r="BQ66" s="5" t="s">
        <v>834</v>
      </c>
      <c r="BR66" s="5" t="s">
        <v>3983</v>
      </c>
      <c r="BS66" s="5" t="s">
        <v>837</v>
      </c>
      <c r="BT66" s="5" t="s">
        <v>834</v>
      </c>
      <c r="BU66" s="5" t="s">
        <v>7505</v>
      </c>
      <c r="BV66" s="5" t="s">
        <v>837</v>
      </c>
      <c r="BW66" s="5" t="s">
        <v>834</v>
      </c>
      <c r="BX66" s="5" t="s">
        <v>1020</v>
      </c>
      <c r="BY66" s="5" t="s">
        <v>837</v>
      </c>
      <c r="BZ66" s="5" t="s">
        <v>834</v>
      </c>
      <c r="CA66" s="5" t="s">
        <v>2873</v>
      </c>
      <c r="CB66" s="5" t="s">
        <v>837</v>
      </c>
      <c r="CC66" s="58" t="s">
        <v>834</v>
      </c>
      <c r="CD66" s="58" t="s">
        <v>814</v>
      </c>
      <c r="CE66" s="58" t="s">
        <v>837</v>
      </c>
      <c r="CF66" s="58" t="s">
        <v>834</v>
      </c>
      <c r="CG66" s="27" t="s">
        <v>817</v>
      </c>
      <c r="CH66" s="58" t="s">
        <v>837</v>
      </c>
      <c r="CI66" s="58" t="s">
        <v>834</v>
      </c>
      <c r="CJ66" s="58" t="s">
        <v>3813</v>
      </c>
      <c r="CK66" s="58" t="s">
        <v>837</v>
      </c>
      <c r="CL66" s="58" t="s">
        <v>834</v>
      </c>
      <c r="CM66" s="58" t="s">
        <v>3196</v>
      </c>
      <c r="CN66" s="58" t="s">
        <v>837</v>
      </c>
      <c r="CO66" s="58" t="s">
        <v>834</v>
      </c>
      <c r="CP66" s="58" t="s">
        <v>3361</v>
      </c>
      <c r="CQ66" s="58" t="s">
        <v>837</v>
      </c>
      <c r="CR66" s="58" t="s">
        <v>834</v>
      </c>
      <c r="CS66" s="58" t="s">
        <v>4541</v>
      </c>
      <c r="CT66" s="58" t="s">
        <v>837</v>
      </c>
      <c r="CU66" s="58" t="s">
        <v>834</v>
      </c>
      <c r="CV66" s="58" t="s">
        <v>4186</v>
      </c>
      <c r="CW66" s="58" t="s">
        <v>837</v>
      </c>
      <c r="CX66" s="58" t="s">
        <v>834</v>
      </c>
      <c r="CY66" s="58" t="s">
        <v>1301</v>
      </c>
      <c r="CZ66" s="58" t="s">
        <v>837</v>
      </c>
      <c r="DA66" s="58" t="s">
        <v>834</v>
      </c>
      <c r="DB66" s="58" t="s">
        <v>1406</v>
      </c>
      <c r="DC66" s="58" t="s">
        <v>837</v>
      </c>
      <c r="DD66" s="58" t="s">
        <v>834</v>
      </c>
      <c r="DE66" s="58" t="s">
        <v>4196</v>
      </c>
      <c r="DF66" s="58" t="s">
        <v>837</v>
      </c>
      <c r="DG66" s="58" t="s">
        <v>834</v>
      </c>
      <c r="DH66" s="58" t="s">
        <v>3370</v>
      </c>
      <c r="DI66" s="58" t="s">
        <v>837</v>
      </c>
      <c r="DJ66" s="58" t="s">
        <v>834</v>
      </c>
      <c r="DK66" s="58" t="s">
        <v>564</v>
      </c>
      <c r="DL66" s="58" t="s">
        <v>837</v>
      </c>
      <c r="DM66" s="58" t="s">
        <v>834</v>
      </c>
      <c r="DN66" s="58" t="s">
        <v>4014</v>
      </c>
      <c r="DO66" s="58" t="s">
        <v>837</v>
      </c>
      <c r="DP66" s="58" t="s">
        <v>834</v>
      </c>
      <c r="DQ66" s="58" t="s">
        <v>5990</v>
      </c>
      <c r="DR66" s="58" t="s">
        <v>837</v>
      </c>
      <c r="DS66" s="58" t="s">
        <v>834</v>
      </c>
      <c r="DT66" s="58" t="s">
        <v>552</v>
      </c>
      <c r="DU66" s="58" t="s">
        <v>837</v>
      </c>
      <c r="DV66" s="58" t="s">
        <v>834</v>
      </c>
      <c r="DW66" s="58" t="s">
        <v>558</v>
      </c>
      <c r="DX66" s="58" t="s">
        <v>837</v>
      </c>
      <c r="DY66" s="27" t="s">
        <v>3281</v>
      </c>
      <c r="DZ66" s="5" t="s">
        <v>1401</v>
      </c>
      <c r="EA66" s="5">
        <v>529</v>
      </c>
      <c r="EB66" s="27" t="s">
        <v>3282</v>
      </c>
      <c r="EC66" s="5" t="s">
        <v>1401</v>
      </c>
      <c r="ED66" s="5">
        <v>277</v>
      </c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</row>
    <row r="67" spans="1:264">
      <c r="A67" s="4">
        <v>66</v>
      </c>
      <c r="B67" s="24" t="s">
        <v>1110</v>
      </c>
      <c r="C67" s="57">
        <v>39496</v>
      </c>
      <c r="D67" s="4" t="s">
        <v>1238</v>
      </c>
      <c r="E67" s="33">
        <v>408823</v>
      </c>
      <c r="F67" s="53">
        <v>145468</v>
      </c>
      <c r="G67" s="54">
        <f t="shared" ref="G67:G98" si="16">F67/E67</f>
        <v>0.35582146797024627</v>
      </c>
      <c r="H67" s="14">
        <f t="shared" si="15"/>
        <v>3.3842494569252347E-2</v>
      </c>
      <c r="I67" s="29" t="str">
        <f t="shared" si="9"/>
        <v>PPPP</v>
      </c>
      <c r="J67" s="29">
        <f t="shared" si="12"/>
        <v>0.48081364973739932</v>
      </c>
      <c r="K67" s="29" t="str">
        <f t="shared" si="10"/>
        <v>PML-N</v>
      </c>
      <c r="L67" s="29">
        <f t="shared" si="13"/>
        <v>0.44697115516814695</v>
      </c>
      <c r="M67" s="29" t="str">
        <f t="shared" si="11"/>
        <v>PML</v>
      </c>
      <c r="N67" s="29">
        <f t="shared" si="14"/>
        <v>3.6420381114746887E-2</v>
      </c>
      <c r="O67" s="27" t="s">
        <v>816</v>
      </c>
      <c r="P67" s="27" t="s">
        <v>806</v>
      </c>
      <c r="Q67" s="27" t="s">
        <v>838</v>
      </c>
      <c r="R67" s="27" t="s">
        <v>3289</v>
      </c>
      <c r="S67" s="5" t="s">
        <v>1185</v>
      </c>
      <c r="T67" s="5">
        <v>59</v>
      </c>
      <c r="U67" s="27" t="s">
        <v>3287</v>
      </c>
      <c r="V67" s="5" t="s">
        <v>1765</v>
      </c>
      <c r="W67" s="5">
        <v>335</v>
      </c>
      <c r="X67" s="27" t="s">
        <v>3283</v>
      </c>
      <c r="Y67" s="5" t="s">
        <v>909</v>
      </c>
      <c r="Z67" s="5">
        <v>5298</v>
      </c>
      <c r="AA67" s="5" t="s">
        <v>848</v>
      </c>
      <c r="AB67" s="5" t="s">
        <v>1194</v>
      </c>
      <c r="AC67" s="27">
        <v>65020</v>
      </c>
      <c r="AD67" s="5" t="s">
        <v>1239</v>
      </c>
      <c r="AE67" s="5" t="s">
        <v>1003</v>
      </c>
      <c r="AF67" s="27">
        <v>69943</v>
      </c>
      <c r="AG67" s="58" t="s">
        <v>834</v>
      </c>
      <c r="AH67" s="58" t="s">
        <v>810</v>
      </c>
      <c r="AI67" s="58" t="s">
        <v>837</v>
      </c>
      <c r="AJ67" s="5" t="s">
        <v>834</v>
      </c>
      <c r="AK67" s="5" t="s">
        <v>1424</v>
      </c>
      <c r="AL67" s="5" t="s">
        <v>837</v>
      </c>
      <c r="AM67" s="5" t="s">
        <v>834</v>
      </c>
      <c r="AN67" s="5" t="s">
        <v>3395</v>
      </c>
      <c r="AO67" s="5" t="s">
        <v>837</v>
      </c>
      <c r="AP67" s="5" t="s">
        <v>834</v>
      </c>
      <c r="AQ67" s="5" t="s">
        <v>7501</v>
      </c>
      <c r="AR67" s="5" t="s">
        <v>837</v>
      </c>
      <c r="AS67" s="58" t="s">
        <v>834</v>
      </c>
      <c r="AT67" s="58" t="s">
        <v>812</v>
      </c>
      <c r="AU67" s="58" t="s">
        <v>837</v>
      </c>
      <c r="AV67" s="5" t="s">
        <v>834</v>
      </c>
      <c r="AW67" s="5" t="s">
        <v>3202</v>
      </c>
      <c r="AX67" s="5" t="s">
        <v>837</v>
      </c>
      <c r="AY67" s="5" t="s">
        <v>834</v>
      </c>
      <c r="AZ67" s="5" t="s">
        <v>3764</v>
      </c>
      <c r="BA67" s="5" t="s">
        <v>837</v>
      </c>
      <c r="BB67" s="5" t="s">
        <v>834</v>
      </c>
      <c r="BC67" s="5" t="s">
        <v>3126</v>
      </c>
      <c r="BD67" s="5" t="s">
        <v>837</v>
      </c>
      <c r="BE67" s="5" t="s">
        <v>834</v>
      </c>
      <c r="BF67" s="5" t="s">
        <v>3130</v>
      </c>
      <c r="BG67" s="5" t="s">
        <v>837</v>
      </c>
      <c r="BH67" s="5" t="s">
        <v>834</v>
      </c>
      <c r="BI67" s="5" t="s">
        <v>3608</v>
      </c>
      <c r="BJ67" s="5" t="s">
        <v>837</v>
      </c>
      <c r="BK67" s="5" t="s">
        <v>834</v>
      </c>
      <c r="BL67" s="5" t="s">
        <v>3403</v>
      </c>
      <c r="BM67" s="5" t="s">
        <v>837</v>
      </c>
      <c r="BN67" s="5" t="s">
        <v>834</v>
      </c>
      <c r="BO67" s="5" t="s">
        <v>3539</v>
      </c>
      <c r="BP67" s="5" t="s">
        <v>837</v>
      </c>
      <c r="BQ67" s="5" t="s">
        <v>834</v>
      </c>
      <c r="BR67" s="5" t="s">
        <v>3983</v>
      </c>
      <c r="BS67" s="5" t="s">
        <v>837</v>
      </c>
      <c r="BT67" s="5" t="s">
        <v>834</v>
      </c>
      <c r="BU67" s="5" t="s">
        <v>7505</v>
      </c>
      <c r="BV67" s="5" t="s">
        <v>837</v>
      </c>
      <c r="BW67" s="5" t="s">
        <v>834</v>
      </c>
      <c r="BX67" s="5" t="s">
        <v>1020</v>
      </c>
      <c r="BY67" s="5" t="s">
        <v>837</v>
      </c>
      <c r="BZ67" s="5" t="s">
        <v>834</v>
      </c>
      <c r="CA67" s="5" t="s">
        <v>2873</v>
      </c>
      <c r="CB67" s="5" t="s">
        <v>837</v>
      </c>
      <c r="CC67" s="58" t="s">
        <v>834</v>
      </c>
      <c r="CD67" s="58" t="s">
        <v>814</v>
      </c>
      <c r="CE67" s="58" t="s">
        <v>837</v>
      </c>
      <c r="CF67" s="58" t="s">
        <v>834</v>
      </c>
      <c r="CG67" s="27" t="s">
        <v>817</v>
      </c>
      <c r="CH67" s="58" t="s">
        <v>837</v>
      </c>
      <c r="CI67" s="58" t="s">
        <v>834</v>
      </c>
      <c r="CJ67" s="58" t="s">
        <v>3813</v>
      </c>
      <c r="CK67" s="58" t="s">
        <v>837</v>
      </c>
      <c r="CL67" s="58" t="s">
        <v>834</v>
      </c>
      <c r="CM67" s="58" t="s">
        <v>3196</v>
      </c>
      <c r="CN67" s="58" t="s">
        <v>837</v>
      </c>
      <c r="CO67" s="58" t="s">
        <v>834</v>
      </c>
      <c r="CP67" s="58" t="s">
        <v>3361</v>
      </c>
      <c r="CQ67" s="58" t="s">
        <v>837</v>
      </c>
      <c r="CR67" s="58" t="s">
        <v>834</v>
      </c>
      <c r="CS67" s="58" t="s">
        <v>4541</v>
      </c>
      <c r="CT67" s="58" t="s">
        <v>837</v>
      </c>
      <c r="CU67" s="58" t="s">
        <v>834</v>
      </c>
      <c r="CV67" s="58" t="s">
        <v>4186</v>
      </c>
      <c r="CW67" s="58" t="s">
        <v>837</v>
      </c>
      <c r="CX67" s="58" t="s">
        <v>834</v>
      </c>
      <c r="CY67" s="58" t="s">
        <v>1301</v>
      </c>
      <c r="CZ67" s="58" t="s">
        <v>837</v>
      </c>
      <c r="DA67" s="58" t="s">
        <v>834</v>
      </c>
      <c r="DB67" s="58" t="s">
        <v>1406</v>
      </c>
      <c r="DC67" s="58" t="s">
        <v>837</v>
      </c>
      <c r="DD67" s="58" t="s">
        <v>834</v>
      </c>
      <c r="DE67" s="58" t="s">
        <v>4196</v>
      </c>
      <c r="DF67" s="58" t="s">
        <v>837</v>
      </c>
      <c r="DG67" s="58" t="s">
        <v>834</v>
      </c>
      <c r="DH67" s="58" t="s">
        <v>3370</v>
      </c>
      <c r="DI67" s="58" t="s">
        <v>837</v>
      </c>
      <c r="DJ67" s="58" t="s">
        <v>834</v>
      </c>
      <c r="DK67" s="58" t="s">
        <v>564</v>
      </c>
      <c r="DL67" s="58" t="s">
        <v>837</v>
      </c>
      <c r="DM67" s="58" t="s">
        <v>834</v>
      </c>
      <c r="DN67" s="58" t="s">
        <v>4014</v>
      </c>
      <c r="DO67" s="58" t="s">
        <v>837</v>
      </c>
      <c r="DP67" s="58" t="s">
        <v>834</v>
      </c>
      <c r="DQ67" s="58" t="s">
        <v>5990</v>
      </c>
      <c r="DR67" s="58" t="s">
        <v>837</v>
      </c>
      <c r="DS67" s="58" t="s">
        <v>834</v>
      </c>
      <c r="DT67" s="58" t="s">
        <v>552</v>
      </c>
      <c r="DU67" s="58" t="s">
        <v>837</v>
      </c>
      <c r="DV67" s="58" t="s">
        <v>834</v>
      </c>
      <c r="DW67" s="58" t="s">
        <v>558</v>
      </c>
      <c r="DX67" s="58" t="s">
        <v>837</v>
      </c>
      <c r="DY67" s="27" t="s">
        <v>3284</v>
      </c>
      <c r="DZ67" s="5" t="s">
        <v>1401</v>
      </c>
      <c r="EA67" s="5">
        <v>2133</v>
      </c>
      <c r="EB67" s="27" t="s">
        <v>3285</v>
      </c>
      <c r="EC67" s="5" t="s">
        <v>1401</v>
      </c>
      <c r="ED67" s="5">
        <v>1878</v>
      </c>
      <c r="EE67" s="27" t="s">
        <v>3286</v>
      </c>
      <c r="EF67" s="5" t="s">
        <v>1401</v>
      </c>
      <c r="EG67" s="5">
        <v>423</v>
      </c>
      <c r="EH67" s="27" t="s">
        <v>3288</v>
      </c>
      <c r="EI67" s="5" t="s">
        <v>1401</v>
      </c>
      <c r="EJ67" s="5">
        <v>318</v>
      </c>
      <c r="EK67" s="27" t="s">
        <v>3290</v>
      </c>
      <c r="EL67" s="5" t="s">
        <v>1401</v>
      </c>
      <c r="EM67" s="5">
        <v>43</v>
      </c>
      <c r="EN67" s="27" t="s">
        <v>4502</v>
      </c>
      <c r="EO67" s="5" t="s">
        <v>1401</v>
      </c>
      <c r="EP67" s="5">
        <v>18</v>
      </c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</row>
    <row r="68" spans="1:264">
      <c r="A68" s="4">
        <v>67</v>
      </c>
      <c r="B68" s="24" t="s">
        <v>1110</v>
      </c>
      <c r="C68" s="57">
        <v>39496</v>
      </c>
      <c r="D68" s="4" t="s">
        <v>849</v>
      </c>
      <c r="E68" s="33">
        <v>372351</v>
      </c>
      <c r="F68" s="53">
        <v>170981</v>
      </c>
      <c r="G68" s="54">
        <f t="shared" si="16"/>
        <v>0.45919307320243535</v>
      </c>
      <c r="H68" s="14">
        <f t="shared" si="15"/>
        <v>0.1006076698580544</v>
      </c>
      <c r="I68" s="29" t="str">
        <f t="shared" si="9"/>
        <v>PML</v>
      </c>
      <c r="J68" s="29">
        <f t="shared" si="12"/>
        <v>0.48890812429451225</v>
      </c>
      <c r="K68" s="29" t="str">
        <f t="shared" si="10"/>
        <v>PPPP</v>
      </c>
      <c r="L68" s="29">
        <f t="shared" si="13"/>
        <v>0.38830045443645783</v>
      </c>
      <c r="M68" s="29" t="str">
        <f t="shared" si="11"/>
        <v>PML-N</v>
      </c>
      <c r="N68" s="29">
        <f t="shared" si="14"/>
        <v>0.11828799691193759</v>
      </c>
      <c r="O68" s="27" t="s">
        <v>816</v>
      </c>
      <c r="P68" s="27" t="s">
        <v>806</v>
      </c>
      <c r="Q68" s="27" t="s">
        <v>838</v>
      </c>
      <c r="R68" s="5" t="s">
        <v>834</v>
      </c>
      <c r="S68" s="5" t="s">
        <v>1185</v>
      </c>
      <c r="T68" s="5" t="s">
        <v>837</v>
      </c>
      <c r="U68" s="5" t="s">
        <v>695</v>
      </c>
      <c r="V68" s="5" t="s">
        <v>811</v>
      </c>
      <c r="W68" s="5" t="s">
        <v>838</v>
      </c>
      <c r="X68" s="5" t="s">
        <v>850</v>
      </c>
      <c r="Y68" s="5" t="s">
        <v>909</v>
      </c>
      <c r="Z68" s="27">
        <v>83594</v>
      </c>
      <c r="AA68" s="27" t="s">
        <v>3291</v>
      </c>
      <c r="AB68" s="5" t="s">
        <v>1194</v>
      </c>
      <c r="AC68" s="27">
        <v>20225</v>
      </c>
      <c r="AD68" s="5" t="s">
        <v>851</v>
      </c>
      <c r="AE68" s="27" t="s">
        <v>1003</v>
      </c>
      <c r="AF68" s="27">
        <v>66392</v>
      </c>
      <c r="AG68" s="58" t="s">
        <v>834</v>
      </c>
      <c r="AH68" s="58" t="s">
        <v>810</v>
      </c>
      <c r="AI68" s="58" t="s">
        <v>837</v>
      </c>
      <c r="AJ68" s="5" t="s">
        <v>834</v>
      </c>
      <c r="AK68" s="5" t="s">
        <v>1424</v>
      </c>
      <c r="AL68" s="5" t="s">
        <v>837</v>
      </c>
      <c r="AM68" s="5" t="s">
        <v>834</v>
      </c>
      <c r="AN68" s="5" t="s">
        <v>3395</v>
      </c>
      <c r="AO68" s="5" t="s">
        <v>837</v>
      </c>
      <c r="AP68" s="5" t="s">
        <v>834</v>
      </c>
      <c r="AQ68" s="5" t="s">
        <v>7501</v>
      </c>
      <c r="AR68" s="5" t="s">
        <v>837</v>
      </c>
      <c r="AS68" s="58" t="s">
        <v>834</v>
      </c>
      <c r="AT68" s="58" t="s">
        <v>812</v>
      </c>
      <c r="AU68" s="58" t="s">
        <v>837</v>
      </c>
      <c r="AV68" s="5" t="s">
        <v>834</v>
      </c>
      <c r="AW68" s="5" t="s">
        <v>3202</v>
      </c>
      <c r="AX68" s="5" t="s">
        <v>837</v>
      </c>
      <c r="AY68" s="5" t="s">
        <v>834</v>
      </c>
      <c r="AZ68" s="5" t="s">
        <v>3764</v>
      </c>
      <c r="BA68" s="5" t="s">
        <v>837</v>
      </c>
      <c r="BB68" s="5" t="s">
        <v>834</v>
      </c>
      <c r="BC68" s="5" t="s">
        <v>3126</v>
      </c>
      <c r="BD68" s="5" t="s">
        <v>837</v>
      </c>
      <c r="BE68" s="5" t="s">
        <v>834</v>
      </c>
      <c r="BF68" s="5" t="s">
        <v>3130</v>
      </c>
      <c r="BG68" s="5" t="s">
        <v>837</v>
      </c>
      <c r="BH68" s="5" t="s">
        <v>834</v>
      </c>
      <c r="BI68" s="5" t="s">
        <v>3608</v>
      </c>
      <c r="BJ68" s="5" t="s">
        <v>837</v>
      </c>
      <c r="BK68" s="5" t="s">
        <v>834</v>
      </c>
      <c r="BL68" s="5" t="s">
        <v>3403</v>
      </c>
      <c r="BM68" s="5" t="s">
        <v>837</v>
      </c>
      <c r="BN68" s="5" t="s">
        <v>834</v>
      </c>
      <c r="BO68" s="5" t="s">
        <v>3539</v>
      </c>
      <c r="BP68" s="5" t="s">
        <v>837</v>
      </c>
      <c r="BQ68" s="5" t="s">
        <v>834</v>
      </c>
      <c r="BR68" s="5" t="s">
        <v>3983</v>
      </c>
      <c r="BS68" s="5" t="s">
        <v>837</v>
      </c>
      <c r="BT68" s="5" t="s">
        <v>834</v>
      </c>
      <c r="BU68" s="5" t="s">
        <v>7505</v>
      </c>
      <c r="BV68" s="5" t="s">
        <v>837</v>
      </c>
      <c r="BW68" s="5" t="s">
        <v>834</v>
      </c>
      <c r="BX68" s="5" t="s">
        <v>1020</v>
      </c>
      <c r="BY68" s="5" t="s">
        <v>837</v>
      </c>
      <c r="BZ68" s="5" t="s">
        <v>834</v>
      </c>
      <c r="CA68" s="5" t="s">
        <v>2873</v>
      </c>
      <c r="CB68" s="5" t="s">
        <v>837</v>
      </c>
      <c r="CC68" s="58" t="s">
        <v>834</v>
      </c>
      <c r="CD68" s="58" t="s">
        <v>814</v>
      </c>
      <c r="CE68" s="58" t="s">
        <v>837</v>
      </c>
      <c r="CF68" s="58" t="s">
        <v>834</v>
      </c>
      <c r="CG68" s="27" t="s">
        <v>817</v>
      </c>
      <c r="CH68" s="58" t="s">
        <v>837</v>
      </c>
      <c r="CI68" s="58" t="s">
        <v>834</v>
      </c>
      <c r="CJ68" s="58" t="s">
        <v>3813</v>
      </c>
      <c r="CK68" s="58" t="s">
        <v>837</v>
      </c>
      <c r="CL68" s="58" t="s">
        <v>834</v>
      </c>
      <c r="CM68" s="58" t="s">
        <v>3196</v>
      </c>
      <c r="CN68" s="58" t="s">
        <v>837</v>
      </c>
      <c r="CO68" s="58" t="s">
        <v>834</v>
      </c>
      <c r="CP68" s="58" t="s">
        <v>3361</v>
      </c>
      <c r="CQ68" s="58" t="s">
        <v>837</v>
      </c>
      <c r="CR68" s="58" t="s">
        <v>834</v>
      </c>
      <c r="CS68" s="58" t="s">
        <v>4541</v>
      </c>
      <c r="CT68" s="58" t="s">
        <v>837</v>
      </c>
      <c r="CU68" s="58" t="s">
        <v>834</v>
      </c>
      <c r="CV68" s="58" t="s">
        <v>4186</v>
      </c>
      <c r="CW68" s="58" t="s">
        <v>837</v>
      </c>
      <c r="CX68" s="58" t="s">
        <v>834</v>
      </c>
      <c r="CY68" s="58" t="s">
        <v>1301</v>
      </c>
      <c r="CZ68" s="58" t="s">
        <v>837</v>
      </c>
      <c r="DA68" s="58" t="s">
        <v>834</v>
      </c>
      <c r="DB68" s="58" t="s">
        <v>1406</v>
      </c>
      <c r="DC68" s="58" t="s">
        <v>837</v>
      </c>
      <c r="DD68" s="58" t="s">
        <v>834</v>
      </c>
      <c r="DE68" s="58" t="s">
        <v>4196</v>
      </c>
      <c r="DF68" s="58" t="s">
        <v>837</v>
      </c>
      <c r="DG68" s="58" t="s">
        <v>834</v>
      </c>
      <c r="DH68" s="58" t="s">
        <v>3370</v>
      </c>
      <c r="DI68" s="58" t="s">
        <v>837</v>
      </c>
      <c r="DJ68" s="58" t="s">
        <v>834</v>
      </c>
      <c r="DK68" s="58" t="s">
        <v>564</v>
      </c>
      <c r="DL68" s="58" t="s">
        <v>837</v>
      </c>
      <c r="DM68" s="58" t="s">
        <v>834</v>
      </c>
      <c r="DN68" s="58" t="s">
        <v>4014</v>
      </c>
      <c r="DO68" s="58" t="s">
        <v>837</v>
      </c>
      <c r="DP68" s="58" t="s">
        <v>834</v>
      </c>
      <c r="DQ68" s="58" t="s">
        <v>5990</v>
      </c>
      <c r="DR68" s="58" t="s">
        <v>837</v>
      </c>
      <c r="DS68" s="58" t="s">
        <v>834</v>
      </c>
      <c r="DT68" s="58" t="s">
        <v>552</v>
      </c>
      <c r="DU68" s="58" t="s">
        <v>837</v>
      </c>
      <c r="DV68" s="58" t="s">
        <v>834</v>
      </c>
      <c r="DW68" s="58" t="s">
        <v>558</v>
      </c>
      <c r="DX68" s="58" t="s">
        <v>837</v>
      </c>
      <c r="DY68" s="27" t="s">
        <v>3292</v>
      </c>
      <c r="DZ68" s="5" t="s">
        <v>1401</v>
      </c>
      <c r="EA68" s="5">
        <v>400</v>
      </c>
      <c r="EB68" s="27" t="s">
        <v>3293</v>
      </c>
      <c r="EC68" s="5" t="s">
        <v>1401</v>
      </c>
      <c r="ED68" s="5">
        <v>266</v>
      </c>
      <c r="EE68" s="27" t="s">
        <v>3294</v>
      </c>
      <c r="EF68" s="5" t="s">
        <v>1401</v>
      </c>
      <c r="EG68" s="5">
        <v>104</v>
      </c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</row>
    <row r="69" spans="1:264">
      <c r="A69" s="4">
        <v>68</v>
      </c>
      <c r="B69" s="24" t="s">
        <v>1110</v>
      </c>
      <c r="C69" s="57">
        <v>39496</v>
      </c>
      <c r="D69" s="4" t="s">
        <v>707</v>
      </c>
      <c r="E69" s="33">
        <v>383849</v>
      </c>
      <c r="F69" s="53">
        <v>180521</v>
      </c>
      <c r="G69" s="54">
        <f t="shared" si="16"/>
        <v>0.47029170324789177</v>
      </c>
      <c r="H69" s="14">
        <f t="shared" si="15"/>
        <v>0.12859999667628697</v>
      </c>
      <c r="I69" s="29" t="str">
        <f t="shared" si="9"/>
        <v>PML-N</v>
      </c>
      <c r="J69" s="29">
        <f t="shared" si="12"/>
        <v>0.44412561419447044</v>
      </c>
      <c r="K69" s="29" t="str">
        <f t="shared" si="10"/>
        <v>PML</v>
      </c>
      <c r="L69" s="29">
        <f t="shared" si="13"/>
        <v>0.31552561751818348</v>
      </c>
      <c r="M69" s="29" t="str">
        <f t="shared" si="11"/>
        <v>IND</v>
      </c>
      <c r="N69" s="29">
        <f t="shared" si="14"/>
        <v>0.21336021847873654</v>
      </c>
      <c r="O69" s="27" t="s">
        <v>816</v>
      </c>
      <c r="P69" s="27" t="s">
        <v>806</v>
      </c>
      <c r="Q69" s="27" t="s">
        <v>838</v>
      </c>
      <c r="R69" s="5" t="s">
        <v>834</v>
      </c>
      <c r="S69" s="5" t="s">
        <v>1185</v>
      </c>
      <c r="T69" s="5" t="s">
        <v>837</v>
      </c>
      <c r="U69" s="5" t="s">
        <v>441</v>
      </c>
      <c r="V69" s="5" t="s">
        <v>811</v>
      </c>
      <c r="W69" s="5">
        <v>465</v>
      </c>
      <c r="X69" s="27" t="s">
        <v>442</v>
      </c>
      <c r="Y69" s="5" t="s">
        <v>909</v>
      </c>
      <c r="Z69" s="5">
        <v>56959</v>
      </c>
      <c r="AA69" s="5" t="s">
        <v>443</v>
      </c>
      <c r="AB69" s="5" t="s">
        <v>1194</v>
      </c>
      <c r="AC69" s="27">
        <v>80174</v>
      </c>
      <c r="AD69" s="29" t="s">
        <v>834</v>
      </c>
      <c r="AE69" s="29" t="s">
        <v>1003</v>
      </c>
      <c r="AF69" s="5" t="s">
        <v>837</v>
      </c>
      <c r="AG69" s="58" t="s">
        <v>834</v>
      </c>
      <c r="AH69" s="58" t="s">
        <v>810</v>
      </c>
      <c r="AI69" s="58" t="s">
        <v>837</v>
      </c>
      <c r="AJ69" s="5" t="s">
        <v>834</v>
      </c>
      <c r="AK69" s="5" t="s">
        <v>1424</v>
      </c>
      <c r="AL69" s="5" t="s">
        <v>837</v>
      </c>
      <c r="AM69" s="5" t="s">
        <v>834</v>
      </c>
      <c r="AN69" s="5" t="s">
        <v>3395</v>
      </c>
      <c r="AO69" s="5" t="s">
        <v>837</v>
      </c>
      <c r="AP69" s="5" t="s">
        <v>834</v>
      </c>
      <c r="AQ69" s="5" t="s">
        <v>7501</v>
      </c>
      <c r="AR69" s="5" t="s">
        <v>837</v>
      </c>
      <c r="AS69" s="58" t="s">
        <v>834</v>
      </c>
      <c r="AT69" s="58" t="s">
        <v>812</v>
      </c>
      <c r="AU69" s="58" t="s">
        <v>837</v>
      </c>
      <c r="AV69" s="5" t="s">
        <v>834</v>
      </c>
      <c r="AW69" s="5" t="s">
        <v>3202</v>
      </c>
      <c r="AX69" s="5" t="s">
        <v>837</v>
      </c>
      <c r="AY69" s="5" t="s">
        <v>834</v>
      </c>
      <c r="AZ69" s="5" t="s">
        <v>3764</v>
      </c>
      <c r="BA69" s="5" t="s">
        <v>837</v>
      </c>
      <c r="BB69" s="5" t="s">
        <v>834</v>
      </c>
      <c r="BC69" s="5" t="s">
        <v>3126</v>
      </c>
      <c r="BD69" s="5" t="s">
        <v>837</v>
      </c>
      <c r="BE69" s="5" t="s">
        <v>834</v>
      </c>
      <c r="BF69" s="5" t="s">
        <v>3130</v>
      </c>
      <c r="BG69" s="5" t="s">
        <v>837</v>
      </c>
      <c r="BH69" s="5" t="s">
        <v>834</v>
      </c>
      <c r="BI69" s="5" t="s">
        <v>3608</v>
      </c>
      <c r="BJ69" s="5" t="s">
        <v>837</v>
      </c>
      <c r="BK69" s="5" t="s">
        <v>834</v>
      </c>
      <c r="BL69" s="5" t="s">
        <v>3403</v>
      </c>
      <c r="BM69" s="5" t="s">
        <v>837</v>
      </c>
      <c r="BN69" s="5" t="s">
        <v>834</v>
      </c>
      <c r="BO69" s="5" t="s">
        <v>3539</v>
      </c>
      <c r="BP69" s="5" t="s">
        <v>837</v>
      </c>
      <c r="BQ69" s="5" t="s">
        <v>834</v>
      </c>
      <c r="BR69" s="5" t="s">
        <v>3983</v>
      </c>
      <c r="BS69" s="5" t="s">
        <v>837</v>
      </c>
      <c r="BT69" s="5" t="s">
        <v>834</v>
      </c>
      <c r="BU69" s="5" t="s">
        <v>7505</v>
      </c>
      <c r="BV69" s="5" t="s">
        <v>837</v>
      </c>
      <c r="BW69" s="5" t="s">
        <v>834</v>
      </c>
      <c r="BX69" s="5" t="s">
        <v>1020</v>
      </c>
      <c r="BY69" s="5" t="s">
        <v>837</v>
      </c>
      <c r="BZ69" s="5" t="s">
        <v>834</v>
      </c>
      <c r="CA69" s="5" t="s">
        <v>2873</v>
      </c>
      <c r="CB69" s="5" t="s">
        <v>837</v>
      </c>
      <c r="CC69" s="58" t="s">
        <v>834</v>
      </c>
      <c r="CD69" s="58" t="s">
        <v>814</v>
      </c>
      <c r="CE69" s="58" t="s">
        <v>837</v>
      </c>
      <c r="CF69" s="58" t="s">
        <v>834</v>
      </c>
      <c r="CG69" s="27" t="s">
        <v>817</v>
      </c>
      <c r="CH69" s="58" t="s">
        <v>837</v>
      </c>
      <c r="CI69" s="58" t="s">
        <v>834</v>
      </c>
      <c r="CJ69" s="58" t="s">
        <v>3813</v>
      </c>
      <c r="CK69" s="58" t="s">
        <v>837</v>
      </c>
      <c r="CL69" s="58" t="s">
        <v>834</v>
      </c>
      <c r="CM69" s="58" t="s">
        <v>3196</v>
      </c>
      <c r="CN69" s="58" t="s">
        <v>837</v>
      </c>
      <c r="CO69" s="58" t="s">
        <v>834</v>
      </c>
      <c r="CP69" s="58" t="s">
        <v>3361</v>
      </c>
      <c r="CQ69" s="58" t="s">
        <v>837</v>
      </c>
      <c r="CR69" s="58" t="s">
        <v>834</v>
      </c>
      <c r="CS69" s="58" t="s">
        <v>4541</v>
      </c>
      <c r="CT69" s="58" t="s">
        <v>837</v>
      </c>
      <c r="CU69" s="58" t="s">
        <v>834</v>
      </c>
      <c r="CV69" s="58" t="s">
        <v>4186</v>
      </c>
      <c r="CW69" s="58" t="s">
        <v>837</v>
      </c>
      <c r="CX69" s="58" t="s">
        <v>834</v>
      </c>
      <c r="CY69" s="58" t="s">
        <v>1301</v>
      </c>
      <c r="CZ69" s="58" t="s">
        <v>837</v>
      </c>
      <c r="DA69" s="58" t="s">
        <v>834</v>
      </c>
      <c r="DB69" s="58" t="s">
        <v>1406</v>
      </c>
      <c r="DC69" s="58" t="s">
        <v>837</v>
      </c>
      <c r="DD69" s="58" t="s">
        <v>834</v>
      </c>
      <c r="DE69" s="58" t="s">
        <v>4196</v>
      </c>
      <c r="DF69" s="58" t="s">
        <v>837</v>
      </c>
      <c r="DG69" s="58" t="s">
        <v>834</v>
      </c>
      <c r="DH69" s="58" t="s">
        <v>3370</v>
      </c>
      <c r="DI69" s="58" t="s">
        <v>837</v>
      </c>
      <c r="DJ69" s="58" t="s">
        <v>834</v>
      </c>
      <c r="DK69" s="58" t="s">
        <v>564</v>
      </c>
      <c r="DL69" s="58" t="s">
        <v>837</v>
      </c>
      <c r="DM69" s="58" t="s">
        <v>834</v>
      </c>
      <c r="DN69" s="58" t="s">
        <v>4014</v>
      </c>
      <c r="DO69" s="58" t="s">
        <v>837</v>
      </c>
      <c r="DP69" s="58" t="s">
        <v>834</v>
      </c>
      <c r="DQ69" s="58" t="s">
        <v>5990</v>
      </c>
      <c r="DR69" s="58" t="s">
        <v>837</v>
      </c>
      <c r="DS69" s="58" t="s">
        <v>834</v>
      </c>
      <c r="DT69" s="58" t="s">
        <v>552</v>
      </c>
      <c r="DU69" s="58" t="s">
        <v>837</v>
      </c>
      <c r="DV69" s="58" t="s">
        <v>834</v>
      </c>
      <c r="DW69" s="58" t="s">
        <v>558</v>
      </c>
      <c r="DX69" s="58" t="s">
        <v>837</v>
      </c>
      <c r="DY69" s="5" t="s">
        <v>444</v>
      </c>
      <c r="DZ69" s="5" t="s">
        <v>1401</v>
      </c>
      <c r="EA69" s="27">
        <v>38516</v>
      </c>
      <c r="EB69" s="27" t="s">
        <v>445</v>
      </c>
      <c r="EC69" s="5" t="s">
        <v>1401</v>
      </c>
      <c r="ED69" s="5">
        <v>4407</v>
      </c>
      <c r="EE69" s="27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</row>
    <row r="70" spans="1:264">
      <c r="A70" s="4">
        <v>69</v>
      </c>
      <c r="B70" s="24" t="s">
        <v>1110</v>
      </c>
      <c r="C70" s="57">
        <v>39496</v>
      </c>
      <c r="D70" s="4" t="s">
        <v>709</v>
      </c>
      <c r="E70" s="33">
        <v>283887</v>
      </c>
      <c r="F70" s="53">
        <v>164024</v>
      </c>
      <c r="G70" s="54">
        <f t="shared" si="16"/>
        <v>0.57777918678910978</v>
      </c>
      <c r="H70" s="14">
        <f t="shared" si="15"/>
        <v>3.859191337852997E-3</v>
      </c>
      <c r="I70" s="29" t="str">
        <f t="shared" si="9"/>
        <v>PML</v>
      </c>
      <c r="J70" s="29">
        <f t="shared" si="12"/>
        <v>0.37236014241818272</v>
      </c>
      <c r="K70" s="29" t="str">
        <f t="shared" si="10"/>
        <v>IND</v>
      </c>
      <c r="L70" s="29">
        <f t="shared" si="13"/>
        <v>0.36850095108032971</v>
      </c>
      <c r="M70" s="29" t="str">
        <f t="shared" si="11"/>
        <v>IND</v>
      </c>
      <c r="N70" s="29">
        <f t="shared" si="14"/>
        <v>0.23858093937472566</v>
      </c>
      <c r="O70" s="27" t="s">
        <v>816</v>
      </c>
      <c r="P70" s="27" t="s">
        <v>806</v>
      </c>
      <c r="Q70" s="27" t="s">
        <v>838</v>
      </c>
      <c r="R70" s="5" t="s">
        <v>834</v>
      </c>
      <c r="S70" s="5" t="s">
        <v>1185</v>
      </c>
      <c r="T70" s="5" t="s">
        <v>837</v>
      </c>
      <c r="U70" s="5" t="s">
        <v>695</v>
      </c>
      <c r="V70" s="5" t="s">
        <v>811</v>
      </c>
      <c r="W70" s="5" t="s">
        <v>838</v>
      </c>
      <c r="X70" s="5" t="s">
        <v>865</v>
      </c>
      <c r="Y70" s="5" t="s">
        <v>909</v>
      </c>
      <c r="Z70" s="27">
        <v>61076</v>
      </c>
      <c r="AA70" s="5" t="s">
        <v>834</v>
      </c>
      <c r="AB70" s="5" t="s">
        <v>1194</v>
      </c>
      <c r="AC70" s="5" t="s">
        <v>837</v>
      </c>
      <c r="AD70" s="27" t="s">
        <v>3296</v>
      </c>
      <c r="AE70" s="5" t="s">
        <v>1003</v>
      </c>
      <c r="AF70" s="27">
        <v>3372</v>
      </c>
      <c r="AG70" s="58" t="s">
        <v>834</v>
      </c>
      <c r="AH70" s="58" t="s">
        <v>810</v>
      </c>
      <c r="AI70" s="58" t="s">
        <v>837</v>
      </c>
      <c r="AJ70" s="5" t="s">
        <v>834</v>
      </c>
      <c r="AK70" s="5" t="s">
        <v>1424</v>
      </c>
      <c r="AL70" s="5" t="s">
        <v>837</v>
      </c>
      <c r="AM70" s="5" t="s">
        <v>834</v>
      </c>
      <c r="AN70" s="5" t="s">
        <v>3395</v>
      </c>
      <c r="AO70" s="5" t="s">
        <v>837</v>
      </c>
      <c r="AP70" s="5" t="s">
        <v>834</v>
      </c>
      <c r="AQ70" s="5" t="s">
        <v>7501</v>
      </c>
      <c r="AR70" s="5" t="s">
        <v>837</v>
      </c>
      <c r="AS70" s="58" t="s">
        <v>834</v>
      </c>
      <c r="AT70" s="58" t="s">
        <v>812</v>
      </c>
      <c r="AU70" s="58" t="s">
        <v>837</v>
      </c>
      <c r="AV70" s="5" t="s">
        <v>834</v>
      </c>
      <c r="AW70" s="5" t="s">
        <v>3202</v>
      </c>
      <c r="AX70" s="5" t="s">
        <v>837</v>
      </c>
      <c r="AY70" s="5" t="s">
        <v>834</v>
      </c>
      <c r="AZ70" s="5" t="s">
        <v>3764</v>
      </c>
      <c r="BA70" s="5" t="s">
        <v>837</v>
      </c>
      <c r="BB70" s="5" t="s">
        <v>834</v>
      </c>
      <c r="BC70" s="5" t="s">
        <v>3126</v>
      </c>
      <c r="BD70" s="5" t="s">
        <v>837</v>
      </c>
      <c r="BE70" s="5" t="s">
        <v>834</v>
      </c>
      <c r="BF70" s="5" t="s">
        <v>3130</v>
      </c>
      <c r="BG70" s="5" t="s">
        <v>837</v>
      </c>
      <c r="BH70" s="5" t="s">
        <v>834</v>
      </c>
      <c r="BI70" s="5" t="s">
        <v>3608</v>
      </c>
      <c r="BJ70" s="5" t="s">
        <v>837</v>
      </c>
      <c r="BK70" s="5" t="s">
        <v>834</v>
      </c>
      <c r="BL70" s="5" t="s">
        <v>3403</v>
      </c>
      <c r="BM70" s="5" t="s">
        <v>837</v>
      </c>
      <c r="BN70" s="5" t="s">
        <v>834</v>
      </c>
      <c r="BO70" s="5" t="s">
        <v>3539</v>
      </c>
      <c r="BP70" s="5" t="s">
        <v>837</v>
      </c>
      <c r="BQ70" s="5" t="s">
        <v>834</v>
      </c>
      <c r="BR70" s="5" t="s">
        <v>3983</v>
      </c>
      <c r="BS70" s="5" t="s">
        <v>837</v>
      </c>
      <c r="BT70" s="5" t="s">
        <v>834</v>
      </c>
      <c r="BU70" s="5" t="s">
        <v>7505</v>
      </c>
      <c r="BV70" s="5" t="s">
        <v>837</v>
      </c>
      <c r="BW70" s="5" t="s">
        <v>834</v>
      </c>
      <c r="BX70" s="5" t="s">
        <v>1020</v>
      </c>
      <c r="BY70" s="5" t="s">
        <v>837</v>
      </c>
      <c r="BZ70" s="5" t="s">
        <v>834</v>
      </c>
      <c r="CA70" s="5" t="s">
        <v>2873</v>
      </c>
      <c r="CB70" s="5" t="s">
        <v>837</v>
      </c>
      <c r="CC70" s="58" t="s">
        <v>834</v>
      </c>
      <c r="CD70" s="58" t="s">
        <v>814</v>
      </c>
      <c r="CE70" s="58" t="s">
        <v>837</v>
      </c>
      <c r="CF70" s="58" t="s">
        <v>834</v>
      </c>
      <c r="CG70" s="27" t="s">
        <v>817</v>
      </c>
      <c r="CH70" s="58" t="s">
        <v>837</v>
      </c>
      <c r="CI70" s="58" t="s">
        <v>834</v>
      </c>
      <c r="CJ70" s="58" t="s">
        <v>3813</v>
      </c>
      <c r="CK70" s="58" t="s">
        <v>837</v>
      </c>
      <c r="CL70" s="58" t="s">
        <v>834</v>
      </c>
      <c r="CM70" s="58" t="s">
        <v>3196</v>
      </c>
      <c r="CN70" s="58" t="s">
        <v>837</v>
      </c>
      <c r="CO70" s="58" t="s">
        <v>834</v>
      </c>
      <c r="CP70" s="58" t="s">
        <v>3361</v>
      </c>
      <c r="CQ70" s="58" t="s">
        <v>837</v>
      </c>
      <c r="CR70" s="58" t="s">
        <v>834</v>
      </c>
      <c r="CS70" s="58" t="s">
        <v>4541</v>
      </c>
      <c r="CT70" s="58" t="s">
        <v>837</v>
      </c>
      <c r="CU70" s="58" t="s">
        <v>834</v>
      </c>
      <c r="CV70" s="58" t="s">
        <v>4186</v>
      </c>
      <c r="CW70" s="58" t="s">
        <v>837</v>
      </c>
      <c r="CX70" s="58" t="s">
        <v>834</v>
      </c>
      <c r="CY70" s="58" t="s">
        <v>1301</v>
      </c>
      <c r="CZ70" s="58" t="s">
        <v>837</v>
      </c>
      <c r="DA70" s="58" t="s">
        <v>834</v>
      </c>
      <c r="DB70" s="58" t="s">
        <v>1406</v>
      </c>
      <c r="DC70" s="58" t="s">
        <v>837</v>
      </c>
      <c r="DD70" s="58" t="s">
        <v>834</v>
      </c>
      <c r="DE70" s="58" t="s">
        <v>4196</v>
      </c>
      <c r="DF70" s="58" t="s">
        <v>837</v>
      </c>
      <c r="DG70" s="58" t="s">
        <v>834</v>
      </c>
      <c r="DH70" s="58" t="s">
        <v>3370</v>
      </c>
      <c r="DI70" s="58" t="s">
        <v>837</v>
      </c>
      <c r="DJ70" s="58" t="s">
        <v>834</v>
      </c>
      <c r="DK70" s="58" t="s">
        <v>564</v>
      </c>
      <c r="DL70" s="58" t="s">
        <v>837</v>
      </c>
      <c r="DM70" s="58" t="s">
        <v>834</v>
      </c>
      <c r="DN70" s="58" t="s">
        <v>4014</v>
      </c>
      <c r="DO70" s="58" t="s">
        <v>837</v>
      </c>
      <c r="DP70" s="58" t="s">
        <v>834</v>
      </c>
      <c r="DQ70" s="58" t="s">
        <v>5990</v>
      </c>
      <c r="DR70" s="58" t="s">
        <v>837</v>
      </c>
      <c r="DS70" s="58" t="s">
        <v>834</v>
      </c>
      <c r="DT70" s="58" t="s">
        <v>552</v>
      </c>
      <c r="DU70" s="58" t="s">
        <v>837</v>
      </c>
      <c r="DV70" s="58" t="s">
        <v>834</v>
      </c>
      <c r="DW70" s="58" t="s">
        <v>558</v>
      </c>
      <c r="DX70" s="58" t="s">
        <v>837</v>
      </c>
      <c r="DY70" s="5" t="s">
        <v>1034</v>
      </c>
      <c r="DZ70" s="5" t="s">
        <v>1401</v>
      </c>
      <c r="EA70" s="27">
        <v>60443</v>
      </c>
      <c r="EB70" s="27" t="s">
        <v>3295</v>
      </c>
      <c r="EC70" s="5" t="s">
        <v>1401</v>
      </c>
      <c r="ED70" s="27">
        <v>39133</v>
      </c>
      <c r="EE70" s="52"/>
      <c r="EF70" s="52"/>
      <c r="EG70" s="52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</row>
    <row r="71" spans="1:264">
      <c r="A71" s="4">
        <v>70</v>
      </c>
      <c r="B71" s="24" t="s">
        <v>1110</v>
      </c>
      <c r="C71" s="57">
        <v>39496</v>
      </c>
      <c r="D71" s="4" t="s">
        <v>1035</v>
      </c>
      <c r="E71" s="33">
        <v>273799</v>
      </c>
      <c r="F71" s="53">
        <v>160524</v>
      </c>
      <c r="G71" s="54">
        <f t="shared" si="16"/>
        <v>0.58628409891928024</v>
      </c>
      <c r="H71" s="14">
        <f t="shared" si="15"/>
        <v>4.6441653584510724E-2</v>
      </c>
      <c r="I71" s="29" t="str">
        <f t="shared" si="9"/>
        <v>PML-N</v>
      </c>
      <c r="J71" s="29">
        <f t="shared" si="12"/>
        <v>0.41340235727990832</v>
      </c>
      <c r="K71" s="29" t="str">
        <f t="shared" si="10"/>
        <v>IND</v>
      </c>
      <c r="L71" s="29">
        <f t="shared" si="13"/>
        <v>0.36696070369539757</v>
      </c>
      <c r="M71" s="29" t="str">
        <f t="shared" si="11"/>
        <v>IND</v>
      </c>
      <c r="N71" s="29">
        <f t="shared" si="14"/>
        <v>0.18182327876205429</v>
      </c>
      <c r="O71" s="27" t="s">
        <v>816</v>
      </c>
      <c r="P71" s="27" t="s">
        <v>806</v>
      </c>
      <c r="Q71" s="27" t="s">
        <v>838</v>
      </c>
      <c r="R71" s="5" t="s">
        <v>834</v>
      </c>
      <c r="S71" s="5" t="s">
        <v>1185</v>
      </c>
      <c r="T71" s="5" t="s">
        <v>837</v>
      </c>
      <c r="U71" s="5" t="s">
        <v>695</v>
      </c>
      <c r="V71" s="5" t="s">
        <v>811</v>
      </c>
      <c r="W71" s="5" t="s">
        <v>838</v>
      </c>
      <c r="X71" s="27" t="s">
        <v>834</v>
      </c>
      <c r="Y71" s="5" t="s">
        <v>909</v>
      </c>
      <c r="Z71" s="5" t="s">
        <v>837</v>
      </c>
      <c r="AA71" s="5" t="s">
        <v>1036</v>
      </c>
      <c r="AB71" s="5" t="s">
        <v>1194</v>
      </c>
      <c r="AC71" s="27">
        <v>66361</v>
      </c>
      <c r="AD71" s="27" t="s">
        <v>3298</v>
      </c>
      <c r="AE71" s="5" t="s">
        <v>1003</v>
      </c>
      <c r="AF71" s="5">
        <v>6070</v>
      </c>
      <c r="AG71" s="58" t="s">
        <v>834</v>
      </c>
      <c r="AH71" s="58" t="s">
        <v>810</v>
      </c>
      <c r="AI71" s="58" t="s">
        <v>837</v>
      </c>
      <c r="AJ71" s="5" t="s">
        <v>834</v>
      </c>
      <c r="AK71" s="5" t="s">
        <v>1424</v>
      </c>
      <c r="AL71" s="5" t="s">
        <v>837</v>
      </c>
      <c r="AM71" s="5" t="s">
        <v>834</v>
      </c>
      <c r="AN71" s="5" t="s">
        <v>3395</v>
      </c>
      <c r="AO71" s="5" t="s">
        <v>837</v>
      </c>
      <c r="AP71" s="5" t="s">
        <v>834</v>
      </c>
      <c r="AQ71" s="5" t="s">
        <v>7501</v>
      </c>
      <c r="AR71" s="5" t="s">
        <v>837</v>
      </c>
      <c r="AS71" s="58" t="s">
        <v>834</v>
      </c>
      <c r="AT71" s="58" t="s">
        <v>812</v>
      </c>
      <c r="AU71" s="58" t="s">
        <v>837</v>
      </c>
      <c r="AV71" s="5" t="s">
        <v>834</v>
      </c>
      <c r="AW71" s="5" t="s">
        <v>3202</v>
      </c>
      <c r="AX71" s="5" t="s">
        <v>837</v>
      </c>
      <c r="AY71" s="5" t="s">
        <v>834</v>
      </c>
      <c r="AZ71" s="5" t="s">
        <v>3764</v>
      </c>
      <c r="BA71" s="5" t="s">
        <v>837</v>
      </c>
      <c r="BB71" s="5" t="s">
        <v>834</v>
      </c>
      <c r="BC71" s="5" t="s">
        <v>3126</v>
      </c>
      <c r="BD71" s="5" t="s">
        <v>837</v>
      </c>
      <c r="BE71" s="5" t="s">
        <v>834</v>
      </c>
      <c r="BF71" s="5" t="s">
        <v>3130</v>
      </c>
      <c r="BG71" s="5" t="s">
        <v>837</v>
      </c>
      <c r="BH71" s="5" t="s">
        <v>834</v>
      </c>
      <c r="BI71" s="5" t="s">
        <v>3608</v>
      </c>
      <c r="BJ71" s="5" t="s">
        <v>837</v>
      </c>
      <c r="BK71" s="5" t="s">
        <v>834</v>
      </c>
      <c r="BL71" s="5" t="s">
        <v>3403</v>
      </c>
      <c r="BM71" s="5" t="s">
        <v>837</v>
      </c>
      <c r="BN71" s="5" t="s">
        <v>834</v>
      </c>
      <c r="BO71" s="5" t="s">
        <v>3539</v>
      </c>
      <c r="BP71" s="5" t="s">
        <v>837</v>
      </c>
      <c r="BQ71" s="5" t="s">
        <v>834</v>
      </c>
      <c r="BR71" s="5" t="s">
        <v>3983</v>
      </c>
      <c r="BS71" s="5" t="s">
        <v>837</v>
      </c>
      <c r="BT71" s="5" t="s">
        <v>834</v>
      </c>
      <c r="BU71" s="5" t="s">
        <v>7505</v>
      </c>
      <c r="BV71" s="5" t="s">
        <v>837</v>
      </c>
      <c r="BW71" s="5" t="s">
        <v>834</v>
      </c>
      <c r="BX71" s="5" t="s">
        <v>1020</v>
      </c>
      <c r="BY71" s="5" t="s">
        <v>837</v>
      </c>
      <c r="BZ71" s="5" t="s">
        <v>834</v>
      </c>
      <c r="CA71" s="5" t="s">
        <v>2873</v>
      </c>
      <c r="CB71" s="5" t="s">
        <v>837</v>
      </c>
      <c r="CC71" s="58" t="s">
        <v>834</v>
      </c>
      <c r="CD71" s="58" t="s">
        <v>814</v>
      </c>
      <c r="CE71" s="58" t="s">
        <v>837</v>
      </c>
      <c r="CF71" s="58" t="s">
        <v>834</v>
      </c>
      <c r="CG71" s="27" t="s">
        <v>817</v>
      </c>
      <c r="CH71" s="58" t="s">
        <v>837</v>
      </c>
      <c r="CI71" s="58" t="s">
        <v>834</v>
      </c>
      <c r="CJ71" s="58" t="s">
        <v>3813</v>
      </c>
      <c r="CK71" s="58" t="s">
        <v>837</v>
      </c>
      <c r="CL71" s="58" t="s">
        <v>834</v>
      </c>
      <c r="CM71" s="58" t="s">
        <v>3196</v>
      </c>
      <c r="CN71" s="58" t="s">
        <v>837</v>
      </c>
      <c r="CO71" s="58" t="s">
        <v>834</v>
      </c>
      <c r="CP71" s="58" t="s">
        <v>3361</v>
      </c>
      <c r="CQ71" s="58" t="s">
        <v>837</v>
      </c>
      <c r="CR71" s="58" t="s">
        <v>834</v>
      </c>
      <c r="CS71" s="58" t="s">
        <v>4541</v>
      </c>
      <c r="CT71" s="58" t="s">
        <v>837</v>
      </c>
      <c r="CU71" s="58" t="s">
        <v>834</v>
      </c>
      <c r="CV71" s="58" t="s">
        <v>4186</v>
      </c>
      <c r="CW71" s="58" t="s">
        <v>837</v>
      </c>
      <c r="CX71" s="58" t="s">
        <v>834</v>
      </c>
      <c r="CY71" s="58" t="s">
        <v>1301</v>
      </c>
      <c r="CZ71" s="58" t="s">
        <v>837</v>
      </c>
      <c r="DA71" s="58" t="s">
        <v>834</v>
      </c>
      <c r="DB71" s="58" t="s">
        <v>1406</v>
      </c>
      <c r="DC71" s="58" t="s">
        <v>837</v>
      </c>
      <c r="DD71" s="58" t="s">
        <v>834</v>
      </c>
      <c r="DE71" s="58" t="s">
        <v>4196</v>
      </c>
      <c r="DF71" s="58" t="s">
        <v>837</v>
      </c>
      <c r="DG71" s="58" t="s">
        <v>834</v>
      </c>
      <c r="DH71" s="58" t="s">
        <v>3370</v>
      </c>
      <c r="DI71" s="58" t="s">
        <v>837</v>
      </c>
      <c r="DJ71" s="58" t="s">
        <v>834</v>
      </c>
      <c r="DK71" s="58" t="s">
        <v>564</v>
      </c>
      <c r="DL71" s="58" t="s">
        <v>837</v>
      </c>
      <c r="DM71" s="58" t="s">
        <v>834</v>
      </c>
      <c r="DN71" s="58" t="s">
        <v>4014</v>
      </c>
      <c r="DO71" s="58" t="s">
        <v>837</v>
      </c>
      <c r="DP71" s="58" t="s">
        <v>834</v>
      </c>
      <c r="DQ71" s="58" t="s">
        <v>5990</v>
      </c>
      <c r="DR71" s="58" t="s">
        <v>837</v>
      </c>
      <c r="DS71" s="58" t="s">
        <v>834</v>
      </c>
      <c r="DT71" s="58" t="s">
        <v>552</v>
      </c>
      <c r="DU71" s="58" t="s">
        <v>837</v>
      </c>
      <c r="DV71" s="58" t="s">
        <v>834</v>
      </c>
      <c r="DW71" s="58" t="s">
        <v>558</v>
      </c>
      <c r="DX71" s="58" t="s">
        <v>837</v>
      </c>
      <c r="DY71" s="5" t="s">
        <v>1037</v>
      </c>
      <c r="DZ71" s="5" t="s">
        <v>1401</v>
      </c>
      <c r="EA71" s="27">
        <v>58906</v>
      </c>
      <c r="EB71" s="27" t="s">
        <v>3297</v>
      </c>
      <c r="EC71" s="5" t="s">
        <v>1401</v>
      </c>
      <c r="ED71" s="5">
        <v>29187</v>
      </c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</row>
    <row r="72" spans="1:264">
      <c r="A72" s="4">
        <v>71</v>
      </c>
      <c r="B72" s="24" t="s">
        <v>1110</v>
      </c>
      <c r="C72" s="57">
        <v>39496</v>
      </c>
      <c r="D72" s="4" t="s">
        <v>1038</v>
      </c>
      <c r="E72" s="33">
        <v>330173</v>
      </c>
      <c r="F72" s="53">
        <v>162464</v>
      </c>
      <c r="G72" s="54">
        <f t="shared" si="16"/>
        <v>0.49205719425876737</v>
      </c>
      <c r="H72" s="14">
        <f t="shared" si="15"/>
        <v>6.2038359267283828E-2</v>
      </c>
      <c r="I72" s="29" t="str">
        <f t="shared" si="9"/>
        <v>IND</v>
      </c>
      <c r="J72" s="29">
        <f t="shared" si="12"/>
        <v>0.51148562142997833</v>
      </c>
      <c r="K72" s="29" t="str">
        <f t="shared" si="10"/>
        <v>IND</v>
      </c>
      <c r="L72" s="29">
        <f t="shared" si="13"/>
        <v>0.44944726216269448</v>
      </c>
      <c r="M72" s="29" t="str">
        <f t="shared" si="11"/>
        <v>PPPP</v>
      </c>
      <c r="N72" s="29">
        <f t="shared" si="14"/>
        <v>2.6221193618278512E-2</v>
      </c>
      <c r="O72" s="27" t="s">
        <v>816</v>
      </c>
      <c r="P72" s="27" t="s">
        <v>806</v>
      </c>
      <c r="Q72" s="27" t="s">
        <v>838</v>
      </c>
      <c r="R72" s="5" t="s">
        <v>834</v>
      </c>
      <c r="S72" s="5" t="s">
        <v>1185</v>
      </c>
      <c r="T72" s="5" t="s">
        <v>837</v>
      </c>
      <c r="U72" s="5" t="s">
        <v>695</v>
      </c>
      <c r="V72" s="5" t="s">
        <v>811</v>
      </c>
      <c r="W72" s="5" t="s">
        <v>838</v>
      </c>
      <c r="X72" s="27" t="s">
        <v>834</v>
      </c>
      <c r="Y72" s="5" t="s">
        <v>909</v>
      </c>
      <c r="Z72" s="5" t="s">
        <v>837</v>
      </c>
      <c r="AA72" s="27" t="s">
        <v>3466</v>
      </c>
      <c r="AB72" s="5" t="s">
        <v>1194</v>
      </c>
      <c r="AC72" s="5">
        <v>2087</v>
      </c>
      <c r="AD72" s="27" t="s">
        <v>3465</v>
      </c>
      <c r="AE72" s="5" t="s">
        <v>1003</v>
      </c>
      <c r="AF72" s="27">
        <v>4260</v>
      </c>
      <c r="AG72" s="58" t="s">
        <v>834</v>
      </c>
      <c r="AH72" s="58" t="s">
        <v>810</v>
      </c>
      <c r="AI72" s="58" t="s">
        <v>837</v>
      </c>
      <c r="AJ72" s="5" t="s">
        <v>834</v>
      </c>
      <c r="AK72" s="5" t="s">
        <v>1424</v>
      </c>
      <c r="AL72" s="5" t="s">
        <v>837</v>
      </c>
      <c r="AM72" s="5" t="s">
        <v>834</v>
      </c>
      <c r="AN72" s="5" t="s">
        <v>3395</v>
      </c>
      <c r="AO72" s="5" t="s">
        <v>837</v>
      </c>
      <c r="AP72" s="5" t="s">
        <v>834</v>
      </c>
      <c r="AQ72" s="5" t="s">
        <v>7501</v>
      </c>
      <c r="AR72" s="5" t="s">
        <v>837</v>
      </c>
      <c r="AS72" s="58" t="s">
        <v>834</v>
      </c>
      <c r="AT72" s="58" t="s">
        <v>812</v>
      </c>
      <c r="AU72" s="58" t="s">
        <v>837</v>
      </c>
      <c r="AV72" s="5" t="s">
        <v>834</v>
      </c>
      <c r="AW72" s="5" t="s">
        <v>3202</v>
      </c>
      <c r="AX72" s="5" t="s">
        <v>837</v>
      </c>
      <c r="AY72" s="5" t="s">
        <v>834</v>
      </c>
      <c r="AZ72" s="5" t="s">
        <v>3764</v>
      </c>
      <c r="BA72" s="5" t="s">
        <v>837</v>
      </c>
      <c r="BB72" s="5" t="s">
        <v>834</v>
      </c>
      <c r="BC72" s="5" t="s">
        <v>3126</v>
      </c>
      <c r="BD72" s="5" t="s">
        <v>837</v>
      </c>
      <c r="BE72" s="5" t="s">
        <v>834</v>
      </c>
      <c r="BF72" s="5" t="s">
        <v>3130</v>
      </c>
      <c r="BG72" s="5" t="s">
        <v>837</v>
      </c>
      <c r="BH72" s="5" t="s">
        <v>834</v>
      </c>
      <c r="BI72" s="5" t="s">
        <v>3608</v>
      </c>
      <c r="BJ72" s="5" t="s">
        <v>837</v>
      </c>
      <c r="BK72" s="5" t="s">
        <v>834</v>
      </c>
      <c r="BL72" s="5" t="s">
        <v>3403</v>
      </c>
      <c r="BM72" s="5" t="s">
        <v>837</v>
      </c>
      <c r="BN72" s="5" t="s">
        <v>834</v>
      </c>
      <c r="BO72" s="5" t="s">
        <v>3539</v>
      </c>
      <c r="BP72" s="5" t="s">
        <v>837</v>
      </c>
      <c r="BQ72" s="5" t="s">
        <v>834</v>
      </c>
      <c r="BR72" s="5" t="s">
        <v>3983</v>
      </c>
      <c r="BS72" s="5" t="s">
        <v>837</v>
      </c>
      <c r="BT72" s="5" t="s">
        <v>834</v>
      </c>
      <c r="BU72" s="5" t="s">
        <v>7505</v>
      </c>
      <c r="BV72" s="5" t="s">
        <v>837</v>
      </c>
      <c r="BW72" s="5" t="s">
        <v>834</v>
      </c>
      <c r="BX72" s="5" t="s">
        <v>1020</v>
      </c>
      <c r="BY72" s="5" t="s">
        <v>837</v>
      </c>
      <c r="BZ72" s="5" t="s">
        <v>834</v>
      </c>
      <c r="CA72" s="5" t="s">
        <v>2873</v>
      </c>
      <c r="CB72" s="5" t="s">
        <v>837</v>
      </c>
      <c r="CC72" s="58" t="s">
        <v>834</v>
      </c>
      <c r="CD72" s="58" t="s">
        <v>814</v>
      </c>
      <c r="CE72" s="58" t="s">
        <v>837</v>
      </c>
      <c r="CF72" s="58" t="s">
        <v>834</v>
      </c>
      <c r="CG72" s="27" t="s">
        <v>817</v>
      </c>
      <c r="CH72" s="58" t="s">
        <v>837</v>
      </c>
      <c r="CI72" s="58" t="s">
        <v>834</v>
      </c>
      <c r="CJ72" s="58" t="s">
        <v>3813</v>
      </c>
      <c r="CK72" s="58" t="s">
        <v>837</v>
      </c>
      <c r="CL72" s="58" t="s">
        <v>834</v>
      </c>
      <c r="CM72" s="58" t="s">
        <v>3196</v>
      </c>
      <c r="CN72" s="58" t="s">
        <v>837</v>
      </c>
      <c r="CO72" s="58" t="s">
        <v>834</v>
      </c>
      <c r="CP72" s="58" t="s">
        <v>3361</v>
      </c>
      <c r="CQ72" s="58" t="s">
        <v>837</v>
      </c>
      <c r="CR72" s="58" t="s">
        <v>834</v>
      </c>
      <c r="CS72" s="58" t="s">
        <v>4541</v>
      </c>
      <c r="CT72" s="58" t="s">
        <v>837</v>
      </c>
      <c r="CU72" s="58" t="s">
        <v>834</v>
      </c>
      <c r="CV72" s="58" t="s">
        <v>4186</v>
      </c>
      <c r="CW72" s="58" t="s">
        <v>837</v>
      </c>
      <c r="CX72" s="58" t="s">
        <v>834</v>
      </c>
      <c r="CY72" s="58" t="s">
        <v>1301</v>
      </c>
      <c r="CZ72" s="58" t="s">
        <v>837</v>
      </c>
      <c r="DA72" s="58" t="s">
        <v>834</v>
      </c>
      <c r="DB72" s="58" t="s">
        <v>1406</v>
      </c>
      <c r="DC72" s="58" t="s">
        <v>837</v>
      </c>
      <c r="DD72" s="58" t="s">
        <v>834</v>
      </c>
      <c r="DE72" s="58" t="s">
        <v>4196</v>
      </c>
      <c r="DF72" s="58" t="s">
        <v>837</v>
      </c>
      <c r="DG72" s="58" t="s">
        <v>834</v>
      </c>
      <c r="DH72" s="58" t="s">
        <v>3370</v>
      </c>
      <c r="DI72" s="58" t="s">
        <v>837</v>
      </c>
      <c r="DJ72" s="58" t="s">
        <v>834</v>
      </c>
      <c r="DK72" s="58" t="s">
        <v>564</v>
      </c>
      <c r="DL72" s="58" t="s">
        <v>837</v>
      </c>
      <c r="DM72" s="58" t="s">
        <v>834</v>
      </c>
      <c r="DN72" s="58" t="s">
        <v>4014</v>
      </c>
      <c r="DO72" s="58" t="s">
        <v>837</v>
      </c>
      <c r="DP72" s="58" t="s">
        <v>834</v>
      </c>
      <c r="DQ72" s="58" t="s">
        <v>5990</v>
      </c>
      <c r="DR72" s="58" t="s">
        <v>837</v>
      </c>
      <c r="DS72" s="58" t="s">
        <v>834</v>
      </c>
      <c r="DT72" s="58" t="s">
        <v>552</v>
      </c>
      <c r="DU72" s="58" t="s">
        <v>837</v>
      </c>
      <c r="DV72" s="58" t="s">
        <v>834</v>
      </c>
      <c r="DW72" s="58" t="s">
        <v>558</v>
      </c>
      <c r="DX72" s="58" t="s">
        <v>837</v>
      </c>
      <c r="DY72" s="5" t="s">
        <v>1039</v>
      </c>
      <c r="DZ72" s="5" t="s">
        <v>1401</v>
      </c>
      <c r="EA72" s="27">
        <v>83098</v>
      </c>
      <c r="EB72" s="5" t="s">
        <v>864</v>
      </c>
      <c r="EC72" s="5" t="s">
        <v>1401</v>
      </c>
      <c r="ED72" s="27">
        <v>73019</v>
      </c>
      <c r="EE72" s="52"/>
      <c r="EF72" s="52"/>
      <c r="EG72" s="52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</row>
    <row r="73" spans="1:264">
      <c r="A73" s="4">
        <v>72</v>
      </c>
      <c r="B73" s="24" t="s">
        <v>1110</v>
      </c>
      <c r="C73" s="57">
        <v>39496</v>
      </c>
      <c r="D73" s="4" t="s">
        <v>1032</v>
      </c>
      <c r="E73" s="33">
        <v>307839</v>
      </c>
      <c r="F73" s="53">
        <v>160128</v>
      </c>
      <c r="G73" s="54">
        <f t="shared" si="16"/>
        <v>0.52016800990127954</v>
      </c>
      <c r="H73" s="14">
        <f t="shared" si="15"/>
        <v>1.4756944444444444E-2</v>
      </c>
      <c r="I73" s="29" t="str">
        <f t="shared" si="9"/>
        <v>IND</v>
      </c>
      <c r="J73" s="29">
        <f t="shared" si="12"/>
        <v>0.30784122701838529</v>
      </c>
      <c r="K73" s="29" t="str">
        <f t="shared" si="10"/>
        <v>PML</v>
      </c>
      <c r="L73" s="29">
        <f t="shared" si="13"/>
        <v>0.29308428257394087</v>
      </c>
      <c r="M73" s="29" t="str">
        <f t="shared" si="11"/>
        <v>PML-N</v>
      </c>
      <c r="N73" s="29">
        <f t="shared" si="14"/>
        <v>0.28020083932853718</v>
      </c>
      <c r="O73" s="27" t="s">
        <v>816</v>
      </c>
      <c r="P73" s="27" t="s">
        <v>806</v>
      </c>
      <c r="Q73" s="27" t="s">
        <v>838</v>
      </c>
      <c r="R73" s="5" t="s">
        <v>834</v>
      </c>
      <c r="S73" s="5" t="s">
        <v>1185</v>
      </c>
      <c r="T73" s="5" t="s">
        <v>837</v>
      </c>
      <c r="U73" s="27" t="s">
        <v>3469</v>
      </c>
      <c r="V73" s="5" t="s">
        <v>1765</v>
      </c>
      <c r="W73" s="5">
        <v>1007</v>
      </c>
      <c r="X73" s="5" t="s">
        <v>1071</v>
      </c>
      <c r="Y73" s="5" t="s">
        <v>909</v>
      </c>
      <c r="Z73" s="27">
        <v>46931</v>
      </c>
      <c r="AA73" s="27" t="s">
        <v>3466</v>
      </c>
      <c r="AB73" s="5" t="s">
        <v>1194</v>
      </c>
      <c r="AC73" s="27">
        <v>44868</v>
      </c>
      <c r="AD73" s="29" t="s">
        <v>834</v>
      </c>
      <c r="AE73" s="29" t="s">
        <v>1003</v>
      </c>
      <c r="AF73" s="5" t="s">
        <v>837</v>
      </c>
      <c r="AG73" s="58" t="s">
        <v>834</v>
      </c>
      <c r="AH73" s="58" t="s">
        <v>810</v>
      </c>
      <c r="AI73" s="58" t="s">
        <v>837</v>
      </c>
      <c r="AJ73" s="5" t="s">
        <v>834</v>
      </c>
      <c r="AK73" s="5" t="s">
        <v>1424</v>
      </c>
      <c r="AL73" s="5" t="s">
        <v>837</v>
      </c>
      <c r="AM73" s="5" t="s">
        <v>834</v>
      </c>
      <c r="AN73" s="5" t="s">
        <v>3395</v>
      </c>
      <c r="AO73" s="5" t="s">
        <v>837</v>
      </c>
      <c r="AP73" s="5" t="s">
        <v>834</v>
      </c>
      <c r="AQ73" s="5" t="s">
        <v>7501</v>
      </c>
      <c r="AR73" s="5" t="s">
        <v>837</v>
      </c>
      <c r="AS73" s="58" t="s">
        <v>834</v>
      </c>
      <c r="AT73" s="58" t="s">
        <v>812</v>
      </c>
      <c r="AU73" s="58" t="s">
        <v>837</v>
      </c>
      <c r="AV73" s="5" t="s">
        <v>834</v>
      </c>
      <c r="AW73" s="5" t="s">
        <v>3202</v>
      </c>
      <c r="AX73" s="5" t="s">
        <v>837</v>
      </c>
      <c r="AY73" s="5" t="s">
        <v>834</v>
      </c>
      <c r="AZ73" s="5" t="s">
        <v>3764</v>
      </c>
      <c r="BA73" s="5" t="s">
        <v>837</v>
      </c>
      <c r="BB73" s="5" t="s">
        <v>834</v>
      </c>
      <c r="BC73" s="5" t="s">
        <v>3126</v>
      </c>
      <c r="BD73" s="5" t="s">
        <v>837</v>
      </c>
      <c r="BE73" s="5" t="s">
        <v>834</v>
      </c>
      <c r="BF73" s="5" t="s">
        <v>3130</v>
      </c>
      <c r="BG73" s="5" t="s">
        <v>837</v>
      </c>
      <c r="BH73" s="5" t="s">
        <v>834</v>
      </c>
      <c r="BI73" s="5" t="s">
        <v>3608</v>
      </c>
      <c r="BJ73" s="5" t="s">
        <v>837</v>
      </c>
      <c r="BK73" s="5" t="s">
        <v>834</v>
      </c>
      <c r="BL73" s="5" t="s">
        <v>3403</v>
      </c>
      <c r="BM73" s="5" t="s">
        <v>837</v>
      </c>
      <c r="BN73" s="5" t="s">
        <v>834</v>
      </c>
      <c r="BO73" s="5" t="s">
        <v>3539</v>
      </c>
      <c r="BP73" s="5" t="s">
        <v>837</v>
      </c>
      <c r="BQ73" s="5" t="s">
        <v>834</v>
      </c>
      <c r="BR73" s="5" t="s">
        <v>3983</v>
      </c>
      <c r="BS73" s="5" t="s">
        <v>837</v>
      </c>
      <c r="BT73" s="5" t="s">
        <v>834</v>
      </c>
      <c r="BU73" s="5" t="s">
        <v>7505</v>
      </c>
      <c r="BV73" s="5" t="s">
        <v>837</v>
      </c>
      <c r="BW73" s="5" t="s">
        <v>834</v>
      </c>
      <c r="BX73" s="5" t="s">
        <v>1020</v>
      </c>
      <c r="BY73" s="5" t="s">
        <v>837</v>
      </c>
      <c r="BZ73" s="5" t="s">
        <v>834</v>
      </c>
      <c r="CA73" s="5" t="s">
        <v>2873</v>
      </c>
      <c r="CB73" s="5" t="s">
        <v>837</v>
      </c>
      <c r="CC73" s="58" t="s">
        <v>834</v>
      </c>
      <c r="CD73" s="58" t="s">
        <v>814</v>
      </c>
      <c r="CE73" s="58" t="s">
        <v>837</v>
      </c>
      <c r="CF73" s="58" t="s">
        <v>834</v>
      </c>
      <c r="CG73" s="27" t="s">
        <v>817</v>
      </c>
      <c r="CH73" s="58" t="s">
        <v>837</v>
      </c>
      <c r="CI73" s="58" t="s">
        <v>834</v>
      </c>
      <c r="CJ73" s="58" t="s">
        <v>3813</v>
      </c>
      <c r="CK73" s="58" t="s">
        <v>837</v>
      </c>
      <c r="CL73" s="58" t="s">
        <v>834</v>
      </c>
      <c r="CM73" s="58" t="s">
        <v>3196</v>
      </c>
      <c r="CN73" s="58" t="s">
        <v>837</v>
      </c>
      <c r="CO73" s="58" t="s">
        <v>834</v>
      </c>
      <c r="CP73" s="58" t="s">
        <v>3361</v>
      </c>
      <c r="CQ73" s="58" t="s">
        <v>837</v>
      </c>
      <c r="CR73" s="58" t="s">
        <v>834</v>
      </c>
      <c r="CS73" s="58" t="s">
        <v>4541</v>
      </c>
      <c r="CT73" s="58" t="s">
        <v>837</v>
      </c>
      <c r="CU73" s="58" t="s">
        <v>834</v>
      </c>
      <c r="CV73" s="58" t="s">
        <v>4186</v>
      </c>
      <c r="CW73" s="58" t="s">
        <v>837</v>
      </c>
      <c r="CX73" s="58" t="s">
        <v>834</v>
      </c>
      <c r="CY73" s="58" t="s">
        <v>1301</v>
      </c>
      <c r="CZ73" s="58" t="s">
        <v>837</v>
      </c>
      <c r="DA73" s="58" t="s">
        <v>834</v>
      </c>
      <c r="DB73" s="58" t="s">
        <v>1406</v>
      </c>
      <c r="DC73" s="58" t="s">
        <v>837</v>
      </c>
      <c r="DD73" s="58" t="s">
        <v>834</v>
      </c>
      <c r="DE73" s="58" t="s">
        <v>4196</v>
      </c>
      <c r="DF73" s="58" t="s">
        <v>837</v>
      </c>
      <c r="DG73" s="58" t="s">
        <v>834</v>
      </c>
      <c r="DH73" s="58" t="s">
        <v>3370</v>
      </c>
      <c r="DI73" s="58" t="s">
        <v>837</v>
      </c>
      <c r="DJ73" s="58" t="s">
        <v>834</v>
      </c>
      <c r="DK73" s="58" t="s">
        <v>564</v>
      </c>
      <c r="DL73" s="58" t="s">
        <v>837</v>
      </c>
      <c r="DM73" s="58" t="s">
        <v>834</v>
      </c>
      <c r="DN73" s="58" t="s">
        <v>4014</v>
      </c>
      <c r="DO73" s="58" t="s">
        <v>837</v>
      </c>
      <c r="DP73" s="58" t="s">
        <v>834</v>
      </c>
      <c r="DQ73" s="58" t="s">
        <v>5990</v>
      </c>
      <c r="DR73" s="58" t="s">
        <v>837</v>
      </c>
      <c r="DS73" s="58" t="s">
        <v>834</v>
      </c>
      <c r="DT73" s="58" t="s">
        <v>552</v>
      </c>
      <c r="DU73" s="58" t="s">
        <v>837</v>
      </c>
      <c r="DV73" s="58" t="s">
        <v>834</v>
      </c>
      <c r="DW73" s="58" t="s">
        <v>558</v>
      </c>
      <c r="DX73" s="58" t="s">
        <v>837</v>
      </c>
      <c r="DY73" s="5" t="s">
        <v>1033</v>
      </c>
      <c r="DZ73" s="5" t="s">
        <v>1401</v>
      </c>
      <c r="EA73" s="27">
        <v>49294</v>
      </c>
      <c r="EB73" s="27" t="s">
        <v>3467</v>
      </c>
      <c r="EC73" s="5" t="s">
        <v>1401</v>
      </c>
      <c r="ED73" s="27">
        <v>17746</v>
      </c>
      <c r="EE73" s="27" t="s">
        <v>3470</v>
      </c>
      <c r="EF73" s="5" t="s">
        <v>1401</v>
      </c>
      <c r="EG73" s="5">
        <v>283</v>
      </c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</row>
    <row r="74" spans="1:264">
      <c r="A74" s="4">
        <v>73</v>
      </c>
      <c r="B74" s="24" t="s">
        <v>1110</v>
      </c>
      <c r="C74" s="57">
        <v>39496</v>
      </c>
      <c r="D74" s="4" t="s">
        <v>1072</v>
      </c>
      <c r="E74" s="33">
        <v>266265</v>
      </c>
      <c r="F74" s="53">
        <v>173224</v>
      </c>
      <c r="G74" s="54">
        <f t="shared" si="16"/>
        <v>0.65056992094342103</v>
      </c>
      <c r="H74" s="14">
        <f t="shared" si="15"/>
        <v>6.4078880524638619E-3</v>
      </c>
      <c r="I74" s="29" t="str">
        <f t="shared" si="9"/>
        <v>IND</v>
      </c>
      <c r="J74" s="29">
        <f t="shared" si="12"/>
        <v>0.48405532720639172</v>
      </c>
      <c r="K74" s="29" t="str">
        <f t="shared" si="10"/>
        <v>PML-N</v>
      </c>
      <c r="L74" s="29">
        <f t="shared" si="13"/>
        <v>0.47764743915392788</v>
      </c>
      <c r="M74" s="29" t="str">
        <f t="shared" si="11"/>
        <v>IND</v>
      </c>
      <c r="N74" s="29">
        <f t="shared" si="14"/>
        <v>2.9412783448021059E-2</v>
      </c>
      <c r="O74" s="27" t="s">
        <v>816</v>
      </c>
      <c r="P74" s="27" t="s">
        <v>806</v>
      </c>
      <c r="Q74" s="27" t="s">
        <v>838</v>
      </c>
      <c r="R74" s="5" t="s">
        <v>834</v>
      </c>
      <c r="S74" s="5" t="s">
        <v>1185</v>
      </c>
      <c r="T74" s="5" t="s">
        <v>837</v>
      </c>
      <c r="U74" s="5" t="s">
        <v>695</v>
      </c>
      <c r="V74" s="5" t="s">
        <v>811</v>
      </c>
      <c r="W74" s="5" t="s">
        <v>838</v>
      </c>
      <c r="X74" s="27" t="s">
        <v>834</v>
      </c>
      <c r="Y74" s="5" t="s">
        <v>909</v>
      </c>
      <c r="Z74" s="5" t="s">
        <v>837</v>
      </c>
      <c r="AA74" s="5" t="s">
        <v>1074</v>
      </c>
      <c r="AB74" s="5" t="s">
        <v>1194</v>
      </c>
      <c r="AC74" s="27">
        <v>82740</v>
      </c>
      <c r="AD74" s="27" t="s">
        <v>3471</v>
      </c>
      <c r="AE74" s="5" t="s">
        <v>1003</v>
      </c>
      <c r="AF74" s="27">
        <v>1538</v>
      </c>
      <c r="AG74" s="58" t="s">
        <v>834</v>
      </c>
      <c r="AH74" s="58" t="s">
        <v>810</v>
      </c>
      <c r="AI74" s="58" t="s">
        <v>837</v>
      </c>
      <c r="AJ74" s="5" t="s">
        <v>834</v>
      </c>
      <c r="AK74" s="5" t="s">
        <v>1424</v>
      </c>
      <c r="AL74" s="5" t="s">
        <v>837</v>
      </c>
      <c r="AM74" s="5" t="s">
        <v>834</v>
      </c>
      <c r="AN74" s="5" t="s">
        <v>3395</v>
      </c>
      <c r="AO74" s="5" t="s">
        <v>837</v>
      </c>
      <c r="AP74" s="5" t="s">
        <v>834</v>
      </c>
      <c r="AQ74" s="5" t="s">
        <v>7501</v>
      </c>
      <c r="AR74" s="5" t="s">
        <v>837</v>
      </c>
      <c r="AS74" s="58" t="s">
        <v>834</v>
      </c>
      <c r="AT74" s="58" t="s">
        <v>812</v>
      </c>
      <c r="AU74" s="58" t="s">
        <v>837</v>
      </c>
      <c r="AV74" s="5" t="s">
        <v>834</v>
      </c>
      <c r="AW74" s="5" t="s">
        <v>3202</v>
      </c>
      <c r="AX74" s="5" t="s">
        <v>837</v>
      </c>
      <c r="AY74" s="5" t="s">
        <v>834</v>
      </c>
      <c r="AZ74" s="5" t="s">
        <v>3764</v>
      </c>
      <c r="BA74" s="5" t="s">
        <v>837</v>
      </c>
      <c r="BB74" s="5" t="s">
        <v>834</v>
      </c>
      <c r="BC74" s="5" t="s">
        <v>3126</v>
      </c>
      <c r="BD74" s="5" t="s">
        <v>837</v>
      </c>
      <c r="BE74" s="5" t="s">
        <v>834</v>
      </c>
      <c r="BF74" s="5" t="s">
        <v>3130</v>
      </c>
      <c r="BG74" s="5" t="s">
        <v>837</v>
      </c>
      <c r="BH74" s="5" t="s">
        <v>834</v>
      </c>
      <c r="BI74" s="5" t="s">
        <v>3608</v>
      </c>
      <c r="BJ74" s="5" t="s">
        <v>837</v>
      </c>
      <c r="BK74" s="5" t="s">
        <v>834</v>
      </c>
      <c r="BL74" s="5" t="s">
        <v>3403</v>
      </c>
      <c r="BM74" s="5" t="s">
        <v>837</v>
      </c>
      <c r="BN74" s="5" t="s">
        <v>834</v>
      </c>
      <c r="BO74" s="5" t="s">
        <v>3539</v>
      </c>
      <c r="BP74" s="5" t="s">
        <v>837</v>
      </c>
      <c r="BQ74" s="5" t="s">
        <v>834</v>
      </c>
      <c r="BR74" s="5" t="s">
        <v>3983</v>
      </c>
      <c r="BS74" s="5" t="s">
        <v>837</v>
      </c>
      <c r="BT74" s="5" t="s">
        <v>834</v>
      </c>
      <c r="BU74" s="5" t="s">
        <v>7505</v>
      </c>
      <c r="BV74" s="5" t="s">
        <v>837</v>
      </c>
      <c r="BW74" s="5" t="s">
        <v>834</v>
      </c>
      <c r="BX74" s="5" t="s">
        <v>1020</v>
      </c>
      <c r="BY74" s="5" t="s">
        <v>837</v>
      </c>
      <c r="BZ74" s="5" t="s">
        <v>834</v>
      </c>
      <c r="CA74" s="5" t="s">
        <v>2873</v>
      </c>
      <c r="CB74" s="5" t="s">
        <v>837</v>
      </c>
      <c r="CC74" s="58" t="s">
        <v>834</v>
      </c>
      <c r="CD74" s="58" t="s">
        <v>814</v>
      </c>
      <c r="CE74" s="58" t="s">
        <v>837</v>
      </c>
      <c r="CF74" s="58" t="s">
        <v>834</v>
      </c>
      <c r="CG74" s="27" t="s">
        <v>817</v>
      </c>
      <c r="CH74" s="58" t="s">
        <v>837</v>
      </c>
      <c r="CI74" s="58" t="s">
        <v>834</v>
      </c>
      <c r="CJ74" s="58" t="s">
        <v>3813</v>
      </c>
      <c r="CK74" s="58" t="s">
        <v>837</v>
      </c>
      <c r="CL74" s="58" t="s">
        <v>834</v>
      </c>
      <c r="CM74" s="58" t="s">
        <v>3196</v>
      </c>
      <c r="CN74" s="58" t="s">
        <v>837</v>
      </c>
      <c r="CO74" s="58" t="s">
        <v>834</v>
      </c>
      <c r="CP74" s="58" t="s">
        <v>3361</v>
      </c>
      <c r="CQ74" s="58" t="s">
        <v>837</v>
      </c>
      <c r="CR74" s="58" t="s">
        <v>834</v>
      </c>
      <c r="CS74" s="58" t="s">
        <v>4541</v>
      </c>
      <c r="CT74" s="58" t="s">
        <v>837</v>
      </c>
      <c r="CU74" s="58" t="s">
        <v>834</v>
      </c>
      <c r="CV74" s="58" t="s">
        <v>4186</v>
      </c>
      <c r="CW74" s="58" t="s">
        <v>837</v>
      </c>
      <c r="CX74" s="58" t="s">
        <v>834</v>
      </c>
      <c r="CY74" s="58" t="s">
        <v>1301</v>
      </c>
      <c r="CZ74" s="58" t="s">
        <v>837</v>
      </c>
      <c r="DA74" s="58" t="s">
        <v>834</v>
      </c>
      <c r="DB74" s="58" t="s">
        <v>1406</v>
      </c>
      <c r="DC74" s="58" t="s">
        <v>837</v>
      </c>
      <c r="DD74" s="58" t="s">
        <v>834</v>
      </c>
      <c r="DE74" s="58" t="s">
        <v>4196</v>
      </c>
      <c r="DF74" s="58" t="s">
        <v>837</v>
      </c>
      <c r="DG74" s="58" t="s">
        <v>834</v>
      </c>
      <c r="DH74" s="58" t="s">
        <v>3370</v>
      </c>
      <c r="DI74" s="58" t="s">
        <v>837</v>
      </c>
      <c r="DJ74" s="58" t="s">
        <v>834</v>
      </c>
      <c r="DK74" s="58" t="s">
        <v>564</v>
      </c>
      <c r="DL74" s="58" t="s">
        <v>837</v>
      </c>
      <c r="DM74" s="58" t="s">
        <v>834</v>
      </c>
      <c r="DN74" s="58" t="s">
        <v>4014</v>
      </c>
      <c r="DO74" s="58" t="s">
        <v>837</v>
      </c>
      <c r="DP74" s="58" t="s">
        <v>834</v>
      </c>
      <c r="DQ74" s="58" t="s">
        <v>5990</v>
      </c>
      <c r="DR74" s="58" t="s">
        <v>837</v>
      </c>
      <c r="DS74" s="58" t="s">
        <v>834</v>
      </c>
      <c r="DT74" s="58" t="s">
        <v>552</v>
      </c>
      <c r="DU74" s="58" t="s">
        <v>837</v>
      </c>
      <c r="DV74" s="58" t="s">
        <v>834</v>
      </c>
      <c r="DW74" s="58" t="s">
        <v>558</v>
      </c>
      <c r="DX74" s="58" t="s">
        <v>837</v>
      </c>
      <c r="DY74" s="5" t="s">
        <v>1073</v>
      </c>
      <c r="DZ74" s="5" t="s">
        <v>1401</v>
      </c>
      <c r="EA74" s="27">
        <v>83850</v>
      </c>
      <c r="EB74" s="27" t="s">
        <v>2942</v>
      </c>
      <c r="EC74" s="5" t="s">
        <v>1401</v>
      </c>
      <c r="ED74" s="27">
        <v>5095</v>
      </c>
      <c r="EE74" s="52"/>
      <c r="EF74" s="52"/>
      <c r="EG74" s="52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</row>
    <row r="75" spans="1:264">
      <c r="A75" s="4">
        <v>74</v>
      </c>
      <c r="B75" s="24" t="s">
        <v>1110</v>
      </c>
      <c r="C75" s="57">
        <v>39496</v>
      </c>
      <c r="D75" s="4" t="s">
        <v>1075</v>
      </c>
      <c r="E75" s="33">
        <v>300762</v>
      </c>
      <c r="F75" s="53">
        <v>188776</v>
      </c>
      <c r="G75" s="54">
        <f t="shared" si="16"/>
        <v>0.6276590792719825</v>
      </c>
      <c r="H75" s="14">
        <f t="shared" si="15"/>
        <v>6.186167733186422E-2</v>
      </c>
      <c r="I75" s="29" t="str">
        <f t="shared" si="9"/>
        <v>IND</v>
      </c>
      <c r="J75" s="29">
        <f t="shared" si="12"/>
        <v>0.52107259397381023</v>
      </c>
      <c r="K75" s="29" t="str">
        <f t="shared" si="10"/>
        <v>PML-N</v>
      </c>
      <c r="L75" s="29">
        <f t="shared" si="13"/>
        <v>0.45921091664194602</v>
      </c>
      <c r="M75" s="29" t="str">
        <f t="shared" si="11"/>
        <v>IND</v>
      </c>
      <c r="N75" s="29">
        <f t="shared" si="14"/>
        <v>1.733271178539645E-2</v>
      </c>
      <c r="O75" s="27" t="s">
        <v>816</v>
      </c>
      <c r="P75" s="27" t="s">
        <v>806</v>
      </c>
      <c r="Q75" s="27" t="s">
        <v>838</v>
      </c>
      <c r="R75" s="5" t="s">
        <v>834</v>
      </c>
      <c r="S75" s="5" t="s">
        <v>1185</v>
      </c>
      <c r="T75" s="5" t="s">
        <v>837</v>
      </c>
      <c r="U75" s="5" t="s">
        <v>695</v>
      </c>
      <c r="V75" s="5" t="s">
        <v>811</v>
      </c>
      <c r="W75" s="5" t="s">
        <v>838</v>
      </c>
      <c r="X75" s="27" t="s">
        <v>834</v>
      </c>
      <c r="Y75" s="5" t="s">
        <v>909</v>
      </c>
      <c r="Z75" s="5" t="s">
        <v>837</v>
      </c>
      <c r="AA75" s="5" t="s">
        <v>1077</v>
      </c>
      <c r="AB75" s="5" t="s">
        <v>1194</v>
      </c>
      <c r="AC75" s="27">
        <v>86688</v>
      </c>
      <c r="AD75" s="29" t="s">
        <v>834</v>
      </c>
      <c r="AE75" s="29" t="s">
        <v>1003</v>
      </c>
      <c r="AF75" s="5" t="s">
        <v>837</v>
      </c>
      <c r="AG75" s="58" t="s">
        <v>834</v>
      </c>
      <c r="AH75" s="58" t="s">
        <v>810</v>
      </c>
      <c r="AI75" s="58" t="s">
        <v>837</v>
      </c>
      <c r="AJ75" s="5" t="s">
        <v>834</v>
      </c>
      <c r="AK75" s="5" t="s">
        <v>1424</v>
      </c>
      <c r="AL75" s="5" t="s">
        <v>837</v>
      </c>
      <c r="AM75" s="5" t="s">
        <v>834</v>
      </c>
      <c r="AN75" s="5" t="s">
        <v>3395</v>
      </c>
      <c r="AO75" s="5" t="s">
        <v>837</v>
      </c>
      <c r="AP75" s="5" t="s">
        <v>834</v>
      </c>
      <c r="AQ75" s="5" t="s">
        <v>7501</v>
      </c>
      <c r="AR75" s="5" t="s">
        <v>837</v>
      </c>
      <c r="AS75" s="58" t="s">
        <v>834</v>
      </c>
      <c r="AT75" s="58" t="s">
        <v>812</v>
      </c>
      <c r="AU75" s="58" t="s">
        <v>837</v>
      </c>
      <c r="AV75" s="5" t="s">
        <v>834</v>
      </c>
      <c r="AW75" s="5" t="s">
        <v>3202</v>
      </c>
      <c r="AX75" s="5" t="s">
        <v>837</v>
      </c>
      <c r="AY75" s="5" t="s">
        <v>834</v>
      </c>
      <c r="AZ75" s="5" t="s">
        <v>3764</v>
      </c>
      <c r="BA75" s="5" t="s">
        <v>837</v>
      </c>
      <c r="BB75" s="5" t="s">
        <v>834</v>
      </c>
      <c r="BC75" s="5" t="s">
        <v>3126</v>
      </c>
      <c r="BD75" s="5" t="s">
        <v>837</v>
      </c>
      <c r="BE75" s="5" t="s">
        <v>834</v>
      </c>
      <c r="BF75" s="5" t="s">
        <v>3130</v>
      </c>
      <c r="BG75" s="5" t="s">
        <v>837</v>
      </c>
      <c r="BH75" s="5" t="s">
        <v>834</v>
      </c>
      <c r="BI75" s="5" t="s">
        <v>3608</v>
      </c>
      <c r="BJ75" s="5" t="s">
        <v>837</v>
      </c>
      <c r="BK75" s="5" t="s">
        <v>834</v>
      </c>
      <c r="BL75" s="5" t="s">
        <v>3403</v>
      </c>
      <c r="BM75" s="5" t="s">
        <v>837</v>
      </c>
      <c r="BN75" s="5" t="s">
        <v>834</v>
      </c>
      <c r="BO75" s="5" t="s">
        <v>3539</v>
      </c>
      <c r="BP75" s="5" t="s">
        <v>837</v>
      </c>
      <c r="BQ75" s="5" t="s">
        <v>834</v>
      </c>
      <c r="BR75" s="5" t="s">
        <v>3983</v>
      </c>
      <c r="BS75" s="5" t="s">
        <v>837</v>
      </c>
      <c r="BT75" s="5" t="s">
        <v>834</v>
      </c>
      <c r="BU75" s="5" t="s">
        <v>7505</v>
      </c>
      <c r="BV75" s="5" t="s">
        <v>837</v>
      </c>
      <c r="BW75" s="5" t="s">
        <v>834</v>
      </c>
      <c r="BX75" s="5" t="s">
        <v>1020</v>
      </c>
      <c r="BY75" s="5" t="s">
        <v>837</v>
      </c>
      <c r="BZ75" s="5" t="s">
        <v>834</v>
      </c>
      <c r="CA75" s="5" t="s">
        <v>2873</v>
      </c>
      <c r="CB75" s="5" t="s">
        <v>837</v>
      </c>
      <c r="CC75" s="58" t="s">
        <v>834</v>
      </c>
      <c r="CD75" s="58" t="s">
        <v>814</v>
      </c>
      <c r="CE75" s="58" t="s">
        <v>837</v>
      </c>
      <c r="CF75" s="58" t="s">
        <v>834</v>
      </c>
      <c r="CG75" s="27" t="s">
        <v>817</v>
      </c>
      <c r="CH75" s="58" t="s">
        <v>837</v>
      </c>
      <c r="CI75" s="58" t="s">
        <v>834</v>
      </c>
      <c r="CJ75" s="58" t="s">
        <v>3813</v>
      </c>
      <c r="CK75" s="58" t="s">
        <v>837</v>
      </c>
      <c r="CL75" s="58" t="s">
        <v>834</v>
      </c>
      <c r="CM75" s="58" t="s">
        <v>3196</v>
      </c>
      <c r="CN75" s="58" t="s">
        <v>837</v>
      </c>
      <c r="CO75" s="58" t="s">
        <v>834</v>
      </c>
      <c r="CP75" s="58" t="s">
        <v>3361</v>
      </c>
      <c r="CQ75" s="58" t="s">
        <v>837</v>
      </c>
      <c r="CR75" s="58" t="s">
        <v>834</v>
      </c>
      <c r="CS75" s="58" t="s">
        <v>4541</v>
      </c>
      <c r="CT75" s="58" t="s">
        <v>837</v>
      </c>
      <c r="CU75" s="58" t="s">
        <v>834</v>
      </c>
      <c r="CV75" s="58" t="s">
        <v>4186</v>
      </c>
      <c r="CW75" s="58" t="s">
        <v>837</v>
      </c>
      <c r="CX75" s="58" t="s">
        <v>834</v>
      </c>
      <c r="CY75" s="58" t="s">
        <v>1301</v>
      </c>
      <c r="CZ75" s="58" t="s">
        <v>837</v>
      </c>
      <c r="DA75" s="58" t="s">
        <v>834</v>
      </c>
      <c r="DB75" s="58" t="s">
        <v>1406</v>
      </c>
      <c r="DC75" s="58" t="s">
        <v>837</v>
      </c>
      <c r="DD75" s="58" t="s">
        <v>834</v>
      </c>
      <c r="DE75" s="58" t="s">
        <v>4196</v>
      </c>
      <c r="DF75" s="58" t="s">
        <v>837</v>
      </c>
      <c r="DG75" s="58" t="s">
        <v>834</v>
      </c>
      <c r="DH75" s="58" t="s">
        <v>3370</v>
      </c>
      <c r="DI75" s="58" t="s">
        <v>837</v>
      </c>
      <c r="DJ75" s="58" t="s">
        <v>834</v>
      </c>
      <c r="DK75" s="58" t="s">
        <v>564</v>
      </c>
      <c r="DL75" s="58" t="s">
        <v>837</v>
      </c>
      <c r="DM75" s="58" t="s">
        <v>834</v>
      </c>
      <c r="DN75" s="58" t="s">
        <v>4014</v>
      </c>
      <c r="DO75" s="58" t="s">
        <v>837</v>
      </c>
      <c r="DP75" s="58" t="s">
        <v>834</v>
      </c>
      <c r="DQ75" s="58" t="s">
        <v>5990</v>
      </c>
      <c r="DR75" s="58" t="s">
        <v>837</v>
      </c>
      <c r="DS75" s="58" t="s">
        <v>834</v>
      </c>
      <c r="DT75" s="58" t="s">
        <v>552</v>
      </c>
      <c r="DU75" s="58" t="s">
        <v>837</v>
      </c>
      <c r="DV75" s="58" t="s">
        <v>834</v>
      </c>
      <c r="DW75" s="58" t="s">
        <v>558</v>
      </c>
      <c r="DX75" s="58" t="s">
        <v>837</v>
      </c>
      <c r="DY75" s="5" t="s">
        <v>1076</v>
      </c>
      <c r="DZ75" s="5" t="s">
        <v>1401</v>
      </c>
      <c r="EA75" s="27">
        <v>98366</v>
      </c>
      <c r="EB75" s="27" t="s">
        <v>3472</v>
      </c>
      <c r="EC75" s="5" t="s">
        <v>1401</v>
      </c>
      <c r="ED75" s="27">
        <v>3272</v>
      </c>
      <c r="EE75" s="27" t="s">
        <v>3473</v>
      </c>
      <c r="EF75" s="5" t="s">
        <v>1401</v>
      </c>
      <c r="EG75" s="27">
        <v>336</v>
      </c>
      <c r="EH75" s="27" t="s">
        <v>3633</v>
      </c>
      <c r="EI75" s="5" t="s">
        <v>1401</v>
      </c>
      <c r="EJ75" s="27">
        <v>114</v>
      </c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</row>
    <row r="76" spans="1:264">
      <c r="A76" s="4">
        <v>75</v>
      </c>
      <c r="B76" s="24" t="s">
        <v>1110</v>
      </c>
      <c r="C76" s="57">
        <v>39496</v>
      </c>
      <c r="D76" s="4" t="s">
        <v>1042</v>
      </c>
      <c r="E76" s="33">
        <v>265662</v>
      </c>
      <c r="F76" s="53">
        <v>153838</v>
      </c>
      <c r="G76" s="54">
        <f t="shared" si="16"/>
        <v>0.57907416190497696</v>
      </c>
      <c r="H76" s="14">
        <f t="shared" si="15"/>
        <v>0.10077484106657653</v>
      </c>
      <c r="I76" s="29" t="str">
        <f t="shared" ref="I76:I107" si="17">INDEX(O76:JF76,MATCH(MAX(O76:JF76),O76:JF76,0)-1)</f>
        <v>PPPP</v>
      </c>
      <c r="J76" s="29">
        <f t="shared" si="12"/>
        <v>0.54407233583379921</v>
      </c>
      <c r="K76" s="29" t="str">
        <f t="shared" ref="K76:K107" si="18">INDEX(O76:JD76,MATCH(LARGE(O76:JD76,2),O76:JD76,0)-1)</f>
        <v>PML</v>
      </c>
      <c r="L76" s="29">
        <f t="shared" si="13"/>
        <v>0.44329749476722269</v>
      </c>
      <c r="M76" s="29" t="str">
        <f t="shared" ref="M76:M107" si="19">INDEX(O76:JD76,MATCH(LARGE(O76:JD76,3),O76:JD76,0)-1)</f>
        <v>IND</v>
      </c>
      <c r="N76" s="29">
        <f t="shared" si="14"/>
        <v>5.5967966302214013E-3</v>
      </c>
      <c r="O76" s="27" t="s">
        <v>816</v>
      </c>
      <c r="P76" s="27" t="s">
        <v>806</v>
      </c>
      <c r="Q76" s="27" t="s">
        <v>838</v>
      </c>
      <c r="R76" s="5" t="s">
        <v>834</v>
      </c>
      <c r="S76" s="5" t="s">
        <v>1185</v>
      </c>
      <c r="T76" s="5" t="s">
        <v>837</v>
      </c>
      <c r="U76" s="5" t="s">
        <v>695</v>
      </c>
      <c r="V76" s="5" t="s">
        <v>811</v>
      </c>
      <c r="W76" s="5" t="s">
        <v>838</v>
      </c>
      <c r="X76" s="5" t="s">
        <v>1044</v>
      </c>
      <c r="Y76" s="5" t="s">
        <v>909</v>
      </c>
      <c r="Z76" s="27">
        <v>68196</v>
      </c>
      <c r="AA76" s="5" t="s">
        <v>834</v>
      </c>
      <c r="AB76" s="5" t="s">
        <v>1194</v>
      </c>
      <c r="AC76" s="5" t="s">
        <v>837</v>
      </c>
      <c r="AD76" s="5" t="s">
        <v>1043</v>
      </c>
      <c r="AE76" s="5" t="s">
        <v>1003</v>
      </c>
      <c r="AF76" s="27">
        <v>83699</v>
      </c>
      <c r="AG76" s="58" t="s">
        <v>834</v>
      </c>
      <c r="AH76" s="58" t="s">
        <v>810</v>
      </c>
      <c r="AI76" s="58" t="s">
        <v>837</v>
      </c>
      <c r="AJ76" s="5" t="s">
        <v>834</v>
      </c>
      <c r="AK76" s="5" t="s">
        <v>1424</v>
      </c>
      <c r="AL76" s="5" t="s">
        <v>837</v>
      </c>
      <c r="AM76" s="5" t="s">
        <v>834</v>
      </c>
      <c r="AN76" s="5" t="s">
        <v>3395</v>
      </c>
      <c r="AO76" s="5" t="s">
        <v>837</v>
      </c>
      <c r="AP76" s="5" t="s">
        <v>834</v>
      </c>
      <c r="AQ76" s="5" t="s">
        <v>7501</v>
      </c>
      <c r="AR76" s="5" t="s">
        <v>837</v>
      </c>
      <c r="AS76" s="58" t="s">
        <v>834</v>
      </c>
      <c r="AT76" s="58" t="s">
        <v>812</v>
      </c>
      <c r="AU76" s="58" t="s">
        <v>837</v>
      </c>
      <c r="AV76" s="5" t="s">
        <v>834</v>
      </c>
      <c r="AW76" s="5" t="s">
        <v>3202</v>
      </c>
      <c r="AX76" s="5" t="s">
        <v>837</v>
      </c>
      <c r="AY76" s="5" t="s">
        <v>834</v>
      </c>
      <c r="AZ76" s="5" t="s">
        <v>3764</v>
      </c>
      <c r="BA76" s="5" t="s">
        <v>837</v>
      </c>
      <c r="BB76" s="5" t="s">
        <v>834</v>
      </c>
      <c r="BC76" s="5" t="s">
        <v>3126</v>
      </c>
      <c r="BD76" s="5" t="s">
        <v>837</v>
      </c>
      <c r="BE76" s="5" t="s">
        <v>834</v>
      </c>
      <c r="BF76" s="5" t="s">
        <v>3130</v>
      </c>
      <c r="BG76" s="5" t="s">
        <v>837</v>
      </c>
      <c r="BH76" s="5" t="s">
        <v>834</v>
      </c>
      <c r="BI76" s="5" t="s">
        <v>3608</v>
      </c>
      <c r="BJ76" s="5" t="s">
        <v>837</v>
      </c>
      <c r="BK76" s="5" t="s">
        <v>834</v>
      </c>
      <c r="BL76" s="5" t="s">
        <v>3403</v>
      </c>
      <c r="BM76" s="5" t="s">
        <v>837</v>
      </c>
      <c r="BN76" s="5" t="s">
        <v>834</v>
      </c>
      <c r="BO76" s="5" t="s">
        <v>3539</v>
      </c>
      <c r="BP76" s="5" t="s">
        <v>837</v>
      </c>
      <c r="BQ76" s="5" t="s">
        <v>834</v>
      </c>
      <c r="BR76" s="5" t="s">
        <v>3983</v>
      </c>
      <c r="BS76" s="5" t="s">
        <v>837</v>
      </c>
      <c r="BT76" s="5" t="s">
        <v>834</v>
      </c>
      <c r="BU76" s="5" t="s">
        <v>7505</v>
      </c>
      <c r="BV76" s="5" t="s">
        <v>837</v>
      </c>
      <c r="BW76" s="5" t="s">
        <v>834</v>
      </c>
      <c r="BX76" s="5" t="s">
        <v>1020</v>
      </c>
      <c r="BY76" s="5" t="s">
        <v>837</v>
      </c>
      <c r="BZ76" s="5" t="s">
        <v>834</v>
      </c>
      <c r="CA76" s="5" t="s">
        <v>2873</v>
      </c>
      <c r="CB76" s="5" t="s">
        <v>837</v>
      </c>
      <c r="CC76" s="58" t="s">
        <v>834</v>
      </c>
      <c r="CD76" s="58" t="s">
        <v>814</v>
      </c>
      <c r="CE76" s="58" t="s">
        <v>837</v>
      </c>
      <c r="CF76" s="58" t="s">
        <v>834</v>
      </c>
      <c r="CG76" s="27" t="s">
        <v>817</v>
      </c>
      <c r="CH76" s="58" t="s">
        <v>837</v>
      </c>
      <c r="CI76" s="58" t="s">
        <v>834</v>
      </c>
      <c r="CJ76" s="58" t="s">
        <v>3813</v>
      </c>
      <c r="CK76" s="58" t="s">
        <v>837</v>
      </c>
      <c r="CL76" s="58" t="s">
        <v>834</v>
      </c>
      <c r="CM76" s="58" t="s">
        <v>3196</v>
      </c>
      <c r="CN76" s="58" t="s">
        <v>837</v>
      </c>
      <c r="CO76" s="58" t="s">
        <v>834</v>
      </c>
      <c r="CP76" s="58" t="s">
        <v>3361</v>
      </c>
      <c r="CQ76" s="58" t="s">
        <v>837</v>
      </c>
      <c r="CR76" s="58" t="s">
        <v>834</v>
      </c>
      <c r="CS76" s="58" t="s">
        <v>4541</v>
      </c>
      <c r="CT76" s="58" t="s">
        <v>837</v>
      </c>
      <c r="CU76" s="58" t="s">
        <v>834</v>
      </c>
      <c r="CV76" s="58" t="s">
        <v>4186</v>
      </c>
      <c r="CW76" s="58" t="s">
        <v>837</v>
      </c>
      <c r="CX76" s="58" t="s">
        <v>834</v>
      </c>
      <c r="CY76" s="58" t="s">
        <v>1301</v>
      </c>
      <c r="CZ76" s="58" t="s">
        <v>837</v>
      </c>
      <c r="DA76" s="58" t="s">
        <v>834</v>
      </c>
      <c r="DB76" s="58" t="s">
        <v>1406</v>
      </c>
      <c r="DC76" s="58" t="s">
        <v>837</v>
      </c>
      <c r="DD76" s="58" t="s">
        <v>834</v>
      </c>
      <c r="DE76" s="58" t="s">
        <v>4196</v>
      </c>
      <c r="DF76" s="58" t="s">
        <v>837</v>
      </c>
      <c r="DG76" s="58" t="s">
        <v>834</v>
      </c>
      <c r="DH76" s="58" t="s">
        <v>3370</v>
      </c>
      <c r="DI76" s="58" t="s">
        <v>837</v>
      </c>
      <c r="DJ76" s="58" t="s">
        <v>834</v>
      </c>
      <c r="DK76" s="58" t="s">
        <v>564</v>
      </c>
      <c r="DL76" s="58" t="s">
        <v>837</v>
      </c>
      <c r="DM76" s="58" t="s">
        <v>834</v>
      </c>
      <c r="DN76" s="58" t="s">
        <v>4014</v>
      </c>
      <c r="DO76" s="58" t="s">
        <v>837</v>
      </c>
      <c r="DP76" s="58" t="s">
        <v>834</v>
      </c>
      <c r="DQ76" s="58" t="s">
        <v>5990</v>
      </c>
      <c r="DR76" s="58" t="s">
        <v>837</v>
      </c>
      <c r="DS76" s="58" t="s">
        <v>834</v>
      </c>
      <c r="DT76" s="58" t="s">
        <v>552</v>
      </c>
      <c r="DU76" s="58" t="s">
        <v>837</v>
      </c>
      <c r="DV76" s="58" t="s">
        <v>834</v>
      </c>
      <c r="DW76" s="58" t="s">
        <v>558</v>
      </c>
      <c r="DX76" s="58" t="s">
        <v>837</v>
      </c>
      <c r="DY76" s="27" t="s">
        <v>3634</v>
      </c>
      <c r="DZ76" s="5" t="s">
        <v>1401</v>
      </c>
      <c r="EA76" s="27">
        <v>861</v>
      </c>
      <c r="EB76" s="27" t="s">
        <v>3491</v>
      </c>
      <c r="EC76" s="5" t="s">
        <v>1401</v>
      </c>
      <c r="ED76" s="5">
        <v>424</v>
      </c>
      <c r="EE76" s="27" t="s">
        <v>3492</v>
      </c>
      <c r="EF76" s="5" t="s">
        <v>1401</v>
      </c>
      <c r="EG76" s="27">
        <v>358</v>
      </c>
      <c r="EH76" s="27" t="s">
        <v>3493</v>
      </c>
      <c r="EI76" s="5" t="s">
        <v>1401</v>
      </c>
      <c r="EJ76" s="5">
        <v>200</v>
      </c>
      <c r="EK76" s="27" t="s">
        <v>3494</v>
      </c>
      <c r="EL76" s="5" t="s">
        <v>1401</v>
      </c>
      <c r="EM76" s="5">
        <v>100</v>
      </c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</row>
    <row r="77" spans="1:264">
      <c r="A77" s="4">
        <v>76</v>
      </c>
      <c r="B77" s="24" t="s">
        <v>1110</v>
      </c>
      <c r="C77" s="57">
        <v>39496</v>
      </c>
      <c r="D77" s="4" t="s">
        <v>1045</v>
      </c>
      <c r="E77" s="33">
        <v>255928</v>
      </c>
      <c r="F77" s="53">
        <v>139108</v>
      </c>
      <c r="G77" s="54">
        <f t="shared" si="16"/>
        <v>0.54354349660842116</v>
      </c>
      <c r="H77" s="14">
        <f t="shared" si="15"/>
        <v>1.6001955315294591E-2</v>
      </c>
      <c r="I77" s="29" t="str">
        <f t="shared" si="17"/>
        <v>PPPP</v>
      </c>
      <c r="J77" s="29">
        <f t="shared" si="12"/>
        <v>0.31122581016188861</v>
      </c>
      <c r="K77" s="29" t="str">
        <f t="shared" si="18"/>
        <v>PML</v>
      </c>
      <c r="L77" s="29">
        <f t="shared" si="13"/>
        <v>0.29522385484659402</v>
      </c>
      <c r="M77" s="29" t="str">
        <f t="shared" si="19"/>
        <v>PML-N</v>
      </c>
      <c r="N77" s="29">
        <f t="shared" si="14"/>
        <v>0.27125686516950859</v>
      </c>
      <c r="O77" s="27" t="s">
        <v>816</v>
      </c>
      <c r="P77" s="27" t="s">
        <v>1002</v>
      </c>
      <c r="Q77" s="27" t="s">
        <v>838</v>
      </c>
      <c r="R77" s="5" t="s">
        <v>834</v>
      </c>
      <c r="S77" s="5" t="s">
        <v>1185</v>
      </c>
      <c r="T77" s="5" t="s">
        <v>837</v>
      </c>
      <c r="U77" s="5" t="s">
        <v>695</v>
      </c>
      <c r="V77" s="5" t="s">
        <v>811</v>
      </c>
      <c r="W77" s="5" t="s">
        <v>838</v>
      </c>
      <c r="X77" s="5" t="s">
        <v>1047</v>
      </c>
      <c r="Y77" s="5" t="s">
        <v>909</v>
      </c>
      <c r="Z77" s="27">
        <v>41068</v>
      </c>
      <c r="AA77" s="27" t="s">
        <v>3495</v>
      </c>
      <c r="AB77" s="5" t="s">
        <v>1194</v>
      </c>
      <c r="AC77" s="27">
        <v>37734</v>
      </c>
      <c r="AD77" s="5" t="s">
        <v>1046</v>
      </c>
      <c r="AE77" s="5" t="s">
        <v>1003</v>
      </c>
      <c r="AF77" s="27">
        <v>43294</v>
      </c>
      <c r="AG77" s="58" t="s">
        <v>834</v>
      </c>
      <c r="AH77" s="58" t="s">
        <v>810</v>
      </c>
      <c r="AI77" s="58" t="s">
        <v>837</v>
      </c>
      <c r="AJ77" s="5" t="s">
        <v>834</v>
      </c>
      <c r="AK77" s="5" t="s">
        <v>1424</v>
      </c>
      <c r="AL77" s="5" t="s">
        <v>837</v>
      </c>
      <c r="AM77" s="5" t="s">
        <v>834</v>
      </c>
      <c r="AN77" s="5" t="s">
        <v>3395</v>
      </c>
      <c r="AO77" s="5" t="s">
        <v>837</v>
      </c>
      <c r="AP77" s="5" t="s">
        <v>834</v>
      </c>
      <c r="AQ77" s="5" t="s">
        <v>7501</v>
      </c>
      <c r="AR77" s="5" t="s">
        <v>837</v>
      </c>
      <c r="AS77" s="58" t="s">
        <v>834</v>
      </c>
      <c r="AT77" s="58" t="s">
        <v>812</v>
      </c>
      <c r="AU77" s="58" t="s">
        <v>837</v>
      </c>
      <c r="AV77" s="5" t="s">
        <v>834</v>
      </c>
      <c r="AW77" s="5" t="s">
        <v>3202</v>
      </c>
      <c r="AX77" s="5" t="s">
        <v>837</v>
      </c>
      <c r="AY77" s="5" t="s">
        <v>834</v>
      </c>
      <c r="AZ77" s="5" t="s">
        <v>3764</v>
      </c>
      <c r="BA77" s="5" t="s">
        <v>837</v>
      </c>
      <c r="BB77" s="5" t="s">
        <v>834</v>
      </c>
      <c r="BC77" s="5" t="s">
        <v>3126</v>
      </c>
      <c r="BD77" s="5" t="s">
        <v>837</v>
      </c>
      <c r="BE77" s="5" t="s">
        <v>834</v>
      </c>
      <c r="BF77" s="5" t="s">
        <v>3130</v>
      </c>
      <c r="BG77" s="5" t="s">
        <v>837</v>
      </c>
      <c r="BH77" s="5" t="s">
        <v>834</v>
      </c>
      <c r="BI77" s="5" t="s">
        <v>3608</v>
      </c>
      <c r="BJ77" s="5" t="s">
        <v>837</v>
      </c>
      <c r="BK77" s="5" t="s">
        <v>834</v>
      </c>
      <c r="BL77" s="5" t="s">
        <v>3403</v>
      </c>
      <c r="BM77" s="5" t="s">
        <v>837</v>
      </c>
      <c r="BN77" s="5" t="s">
        <v>834</v>
      </c>
      <c r="BO77" s="5" t="s">
        <v>3539</v>
      </c>
      <c r="BP77" s="5" t="s">
        <v>837</v>
      </c>
      <c r="BQ77" s="5" t="s">
        <v>834</v>
      </c>
      <c r="BR77" s="5" t="s">
        <v>3983</v>
      </c>
      <c r="BS77" s="5" t="s">
        <v>837</v>
      </c>
      <c r="BT77" s="5" t="s">
        <v>834</v>
      </c>
      <c r="BU77" s="5" t="s">
        <v>7505</v>
      </c>
      <c r="BV77" s="5" t="s">
        <v>837</v>
      </c>
      <c r="BW77" s="5" t="s">
        <v>834</v>
      </c>
      <c r="BX77" s="5" t="s">
        <v>1020</v>
      </c>
      <c r="BY77" s="5" t="s">
        <v>837</v>
      </c>
      <c r="BZ77" s="5" t="s">
        <v>834</v>
      </c>
      <c r="CA77" s="5" t="s">
        <v>2873</v>
      </c>
      <c r="CB77" s="5" t="s">
        <v>837</v>
      </c>
      <c r="CC77" s="58" t="s">
        <v>834</v>
      </c>
      <c r="CD77" s="58" t="s">
        <v>814</v>
      </c>
      <c r="CE77" s="58" t="s">
        <v>837</v>
      </c>
      <c r="CF77" s="58" t="s">
        <v>834</v>
      </c>
      <c r="CG77" s="27" t="s">
        <v>817</v>
      </c>
      <c r="CH77" s="58" t="s">
        <v>837</v>
      </c>
      <c r="CI77" s="58" t="s">
        <v>834</v>
      </c>
      <c r="CJ77" s="58" t="s">
        <v>3813</v>
      </c>
      <c r="CK77" s="58" t="s">
        <v>837</v>
      </c>
      <c r="CL77" s="58" t="s">
        <v>834</v>
      </c>
      <c r="CM77" s="58" t="s">
        <v>3196</v>
      </c>
      <c r="CN77" s="58" t="s">
        <v>837</v>
      </c>
      <c r="CO77" s="58" t="s">
        <v>834</v>
      </c>
      <c r="CP77" s="58" t="s">
        <v>3361</v>
      </c>
      <c r="CQ77" s="58" t="s">
        <v>837</v>
      </c>
      <c r="CR77" s="58" t="s">
        <v>834</v>
      </c>
      <c r="CS77" s="58" t="s">
        <v>4541</v>
      </c>
      <c r="CT77" s="58" t="s">
        <v>837</v>
      </c>
      <c r="CU77" s="58" t="s">
        <v>834</v>
      </c>
      <c r="CV77" s="58" t="s">
        <v>4186</v>
      </c>
      <c r="CW77" s="58" t="s">
        <v>837</v>
      </c>
      <c r="CX77" s="58" t="s">
        <v>834</v>
      </c>
      <c r="CY77" s="58" t="s">
        <v>1301</v>
      </c>
      <c r="CZ77" s="58" t="s">
        <v>837</v>
      </c>
      <c r="DA77" s="58" t="s">
        <v>834</v>
      </c>
      <c r="DB77" s="58" t="s">
        <v>1406</v>
      </c>
      <c r="DC77" s="58" t="s">
        <v>837</v>
      </c>
      <c r="DD77" s="58" t="s">
        <v>834</v>
      </c>
      <c r="DE77" s="58" t="s">
        <v>4196</v>
      </c>
      <c r="DF77" s="58" t="s">
        <v>837</v>
      </c>
      <c r="DG77" s="58" t="s">
        <v>834</v>
      </c>
      <c r="DH77" s="58" t="s">
        <v>3370</v>
      </c>
      <c r="DI77" s="58" t="s">
        <v>837</v>
      </c>
      <c r="DJ77" s="58" t="s">
        <v>834</v>
      </c>
      <c r="DK77" s="58" t="s">
        <v>564</v>
      </c>
      <c r="DL77" s="58" t="s">
        <v>837</v>
      </c>
      <c r="DM77" s="58" t="s">
        <v>834</v>
      </c>
      <c r="DN77" s="58" t="s">
        <v>4014</v>
      </c>
      <c r="DO77" s="58" t="s">
        <v>837</v>
      </c>
      <c r="DP77" s="58" t="s">
        <v>834</v>
      </c>
      <c r="DQ77" s="58" t="s">
        <v>5990</v>
      </c>
      <c r="DR77" s="58" t="s">
        <v>837</v>
      </c>
      <c r="DS77" s="58" t="s">
        <v>834</v>
      </c>
      <c r="DT77" s="58" t="s">
        <v>552</v>
      </c>
      <c r="DU77" s="58" t="s">
        <v>837</v>
      </c>
      <c r="DV77" s="58" t="s">
        <v>834</v>
      </c>
      <c r="DW77" s="58" t="s">
        <v>558</v>
      </c>
      <c r="DX77" s="58" t="s">
        <v>837</v>
      </c>
      <c r="DY77" s="27" t="s">
        <v>3496</v>
      </c>
      <c r="DZ77" s="5" t="s">
        <v>1401</v>
      </c>
      <c r="EA77" s="5">
        <v>16121</v>
      </c>
      <c r="EB77" s="27" t="s">
        <v>3497</v>
      </c>
      <c r="EC77" s="5" t="s">
        <v>1401</v>
      </c>
      <c r="ED77" s="5">
        <v>215</v>
      </c>
      <c r="EE77" s="27" t="s">
        <v>3475</v>
      </c>
      <c r="EF77" s="5" t="s">
        <v>1401</v>
      </c>
      <c r="EG77" s="5">
        <v>212</v>
      </c>
      <c r="EH77" s="27" t="s">
        <v>3476</v>
      </c>
      <c r="EI77" s="5" t="s">
        <v>1401</v>
      </c>
      <c r="EJ77" s="5">
        <v>166</v>
      </c>
      <c r="EK77" s="27" t="s">
        <v>3477</v>
      </c>
      <c r="EL77" s="5" t="s">
        <v>1401</v>
      </c>
      <c r="EM77" s="5">
        <v>164</v>
      </c>
      <c r="EN77" s="27" t="s">
        <v>3478</v>
      </c>
      <c r="EO77" s="5" t="s">
        <v>1401</v>
      </c>
      <c r="EP77" s="5">
        <v>70</v>
      </c>
      <c r="EQ77" s="27" t="s">
        <v>3479</v>
      </c>
      <c r="ER77" s="5" t="s">
        <v>1401</v>
      </c>
      <c r="ES77" s="5">
        <v>38</v>
      </c>
      <c r="ET77" s="27" t="s">
        <v>4503</v>
      </c>
      <c r="EU77" s="5" t="s">
        <v>1401</v>
      </c>
      <c r="EV77" s="5">
        <v>26</v>
      </c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</row>
    <row r="78" spans="1:264">
      <c r="A78" s="4">
        <v>77</v>
      </c>
      <c r="B78" s="24" t="s">
        <v>1110</v>
      </c>
      <c r="C78" s="57">
        <v>39496</v>
      </c>
      <c r="D78" s="4" t="s">
        <v>1084</v>
      </c>
      <c r="E78" s="33">
        <v>240482</v>
      </c>
      <c r="F78" s="53">
        <v>138490</v>
      </c>
      <c r="G78" s="54">
        <f t="shared" si="16"/>
        <v>0.57588509742932947</v>
      </c>
      <c r="H78" s="14">
        <f t="shared" si="15"/>
        <v>0.10086648855513033</v>
      </c>
      <c r="I78" s="29" t="str">
        <f t="shared" si="17"/>
        <v>PML</v>
      </c>
      <c r="J78" s="29">
        <f t="shared" si="12"/>
        <v>0.46050978409993504</v>
      </c>
      <c r="K78" s="29" t="str">
        <f t="shared" si="18"/>
        <v>PML-N</v>
      </c>
      <c r="L78" s="29">
        <f t="shared" si="13"/>
        <v>0.35964329554480468</v>
      </c>
      <c r="M78" s="29" t="str">
        <f t="shared" si="19"/>
        <v>PPPP</v>
      </c>
      <c r="N78" s="29">
        <f t="shared" si="14"/>
        <v>0.17300166076973067</v>
      </c>
      <c r="O78" s="27" t="s">
        <v>816</v>
      </c>
      <c r="P78" s="27" t="s">
        <v>806</v>
      </c>
      <c r="Q78" s="27" t="s">
        <v>838</v>
      </c>
      <c r="R78" s="5" t="s">
        <v>834</v>
      </c>
      <c r="S78" s="5" t="s">
        <v>1185</v>
      </c>
      <c r="T78" s="5" t="s">
        <v>837</v>
      </c>
      <c r="U78" s="27" t="s">
        <v>3483</v>
      </c>
      <c r="V78" s="5" t="s">
        <v>1765</v>
      </c>
      <c r="W78" s="5">
        <v>167</v>
      </c>
      <c r="X78" s="5" t="s">
        <v>1050</v>
      </c>
      <c r="Y78" s="5" t="s">
        <v>909</v>
      </c>
      <c r="Z78" s="27">
        <v>63776</v>
      </c>
      <c r="AA78" s="5" t="s">
        <v>1051</v>
      </c>
      <c r="AB78" s="5" t="s">
        <v>1194</v>
      </c>
      <c r="AC78" s="27">
        <v>49807</v>
      </c>
      <c r="AD78" s="27" t="s">
        <v>3480</v>
      </c>
      <c r="AE78" s="5" t="s">
        <v>1003</v>
      </c>
      <c r="AF78" s="5">
        <v>23959</v>
      </c>
      <c r="AG78" s="58" t="s">
        <v>834</v>
      </c>
      <c r="AH78" s="58" t="s">
        <v>810</v>
      </c>
      <c r="AI78" s="58" t="s">
        <v>837</v>
      </c>
      <c r="AJ78" s="5" t="s">
        <v>834</v>
      </c>
      <c r="AK78" s="5" t="s">
        <v>1424</v>
      </c>
      <c r="AL78" s="5" t="s">
        <v>837</v>
      </c>
      <c r="AM78" s="5" t="s">
        <v>834</v>
      </c>
      <c r="AN78" s="5" t="s">
        <v>3395</v>
      </c>
      <c r="AO78" s="5" t="s">
        <v>837</v>
      </c>
      <c r="AP78" s="5" t="s">
        <v>834</v>
      </c>
      <c r="AQ78" s="5" t="s">
        <v>7501</v>
      </c>
      <c r="AR78" s="5" t="s">
        <v>837</v>
      </c>
      <c r="AS78" s="58" t="s">
        <v>834</v>
      </c>
      <c r="AT78" s="58" t="s">
        <v>812</v>
      </c>
      <c r="AU78" s="58" t="s">
        <v>837</v>
      </c>
      <c r="AV78" s="5" t="s">
        <v>834</v>
      </c>
      <c r="AW78" s="5" t="s">
        <v>3202</v>
      </c>
      <c r="AX78" s="5" t="s">
        <v>837</v>
      </c>
      <c r="AY78" s="5" t="s">
        <v>834</v>
      </c>
      <c r="AZ78" s="5" t="s">
        <v>3764</v>
      </c>
      <c r="BA78" s="5" t="s">
        <v>837</v>
      </c>
      <c r="BB78" s="5" t="s">
        <v>834</v>
      </c>
      <c r="BC78" s="5" t="s">
        <v>3126</v>
      </c>
      <c r="BD78" s="5" t="s">
        <v>837</v>
      </c>
      <c r="BE78" s="5" t="s">
        <v>834</v>
      </c>
      <c r="BF78" s="5" t="s">
        <v>3130</v>
      </c>
      <c r="BG78" s="5" t="s">
        <v>837</v>
      </c>
      <c r="BH78" s="5" t="s">
        <v>834</v>
      </c>
      <c r="BI78" s="5" t="s">
        <v>3608</v>
      </c>
      <c r="BJ78" s="5" t="s">
        <v>837</v>
      </c>
      <c r="BK78" s="5" t="s">
        <v>834</v>
      </c>
      <c r="BL78" s="5" t="s">
        <v>3403</v>
      </c>
      <c r="BM78" s="5" t="s">
        <v>837</v>
      </c>
      <c r="BN78" s="5" t="s">
        <v>834</v>
      </c>
      <c r="BO78" s="5" t="s">
        <v>3539</v>
      </c>
      <c r="BP78" s="5" t="s">
        <v>837</v>
      </c>
      <c r="BQ78" s="5" t="s">
        <v>834</v>
      </c>
      <c r="BR78" s="5" t="s">
        <v>3983</v>
      </c>
      <c r="BS78" s="5" t="s">
        <v>837</v>
      </c>
      <c r="BT78" s="5" t="s">
        <v>834</v>
      </c>
      <c r="BU78" s="5" t="s">
        <v>7505</v>
      </c>
      <c r="BV78" s="5" t="s">
        <v>837</v>
      </c>
      <c r="BW78" s="5" t="s">
        <v>834</v>
      </c>
      <c r="BX78" s="5" t="s">
        <v>1020</v>
      </c>
      <c r="BY78" s="5" t="s">
        <v>837</v>
      </c>
      <c r="BZ78" s="5" t="s">
        <v>834</v>
      </c>
      <c r="CA78" s="5" t="s">
        <v>2873</v>
      </c>
      <c r="CB78" s="5" t="s">
        <v>837</v>
      </c>
      <c r="CC78" s="58" t="s">
        <v>834</v>
      </c>
      <c r="CD78" s="58" t="s">
        <v>814</v>
      </c>
      <c r="CE78" s="58" t="s">
        <v>837</v>
      </c>
      <c r="CF78" s="58" t="s">
        <v>834</v>
      </c>
      <c r="CG78" s="27" t="s">
        <v>817</v>
      </c>
      <c r="CH78" s="58" t="s">
        <v>837</v>
      </c>
      <c r="CI78" s="58" t="s">
        <v>834</v>
      </c>
      <c r="CJ78" s="58" t="s">
        <v>3813</v>
      </c>
      <c r="CK78" s="58" t="s">
        <v>837</v>
      </c>
      <c r="CL78" s="58" t="s">
        <v>834</v>
      </c>
      <c r="CM78" s="58" t="s">
        <v>3196</v>
      </c>
      <c r="CN78" s="58" t="s">
        <v>837</v>
      </c>
      <c r="CO78" s="58" t="s">
        <v>834</v>
      </c>
      <c r="CP78" s="58" t="s">
        <v>3361</v>
      </c>
      <c r="CQ78" s="58" t="s">
        <v>837</v>
      </c>
      <c r="CR78" s="58" t="s">
        <v>834</v>
      </c>
      <c r="CS78" s="58" t="s">
        <v>4541</v>
      </c>
      <c r="CT78" s="58" t="s">
        <v>837</v>
      </c>
      <c r="CU78" s="58" t="s">
        <v>834</v>
      </c>
      <c r="CV78" s="58" t="s">
        <v>4186</v>
      </c>
      <c r="CW78" s="58" t="s">
        <v>837</v>
      </c>
      <c r="CX78" s="58" t="s">
        <v>834</v>
      </c>
      <c r="CY78" s="58" t="s">
        <v>1301</v>
      </c>
      <c r="CZ78" s="58" t="s">
        <v>837</v>
      </c>
      <c r="DA78" s="58" t="s">
        <v>834</v>
      </c>
      <c r="DB78" s="58" t="s">
        <v>1406</v>
      </c>
      <c r="DC78" s="58" t="s">
        <v>837</v>
      </c>
      <c r="DD78" s="58" t="s">
        <v>834</v>
      </c>
      <c r="DE78" s="58" t="s">
        <v>4196</v>
      </c>
      <c r="DF78" s="58" t="s">
        <v>837</v>
      </c>
      <c r="DG78" s="58" t="s">
        <v>834</v>
      </c>
      <c r="DH78" s="58" t="s">
        <v>3370</v>
      </c>
      <c r="DI78" s="58" t="s">
        <v>837</v>
      </c>
      <c r="DJ78" s="58" t="s">
        <v>834</v>
      </c>
      <c r="DK78" s="58" t="s">
        <v>564</v>
      </c>
      <c r="DL78" s="58" t="s">
        <v>837</v>
      </c>
      <c r="DM78" s="58" t="s">
        <v>834</v>
      </c>
      <c r="DN78" s="58" t="s">
        <v>4014</v>
      </c>
      <c r="DO78" s="58" t="s">
        <v>837</v>
      </c>
      <c r="DP78" s="58" t="s">
        <v>834</v>
      </c>
      <c r="DQ78" s="58" t="s">
        <v>5990</v>
      </c>
      <c r="DR78" s="58" t="s">
        <v>837</v>
      </c>
      <c r="DS78" s="58" t="s">
        <v>834</v>
      </c>
      <c r="DT78" s="58" t="s">
        <v>552</v>
      </c>
      <c r="DU78" s="58" t="s">
        <v>837</v>
      </c>
      <c r="DV78" s="58" t="s">
        <v>834</v>
      </c>
      <c r="DW78" s="58" t="s">
        <v>558</v>
      </c>
      <c r="DX78" s="58" t="s">
        <v>837</v>
      </c>
      <c r="DY78" s="27" t="s">
        <v>3481</v>
      </c>
      <c r="DZ78" s="5" t="s">
        <v>1401</v>
      </c>
      <c r="EA78" s="27">
        <v>330</v>
      </c>
      <c r="EB78" s="27" t="s">
        <v>3482</v>
      </c>
      <c r="EC78" s="5" t="s">
        <v>1401</v>
      </c>
      <c r="ED78" s="5">
        <v>172</v>
      </c>
      <c r="EE78" s="27" t="s">
        <v>3506</v>
      </c>
      <c r="EF78" s="5" t="s">
        <v>1401</v>
      </c>
      <c r="EG78" s="5">
        <v>99</v>
      </c>
      <c r="EH78" s="27" t="s">
        <v>3507</v>
      </c>
      <c r="EI78" s="5" t="s">
        <v>1401</v>
      </c>
      <c r="EJ78" s="5">
        <v>55</v>
      </c>
      <c r="EK78" s="27" t="s">
        <v>3508</v>
      </c>
      <c r="EL78" s="5" t="s">
        <v>1401</v>
      </c>
      <c r="EM78" s="5">
        <v>54</v>
      </c>
      <c r="EN78" s="27" t="s">
        <v>3509</v>
      </c>
      <c r="EO78" s="5" t="s">
        <v>1401</v>
      </c>
      <c r="EP78" s="5">
        <v>37</v>
      </c>
      <c r="EQ78" s="27" t="s">
        <v>3496</v>
      </c>
      <c r="ER78" s="5" t="s">
        <v>1401</v>
      </c>
      <c r="ES78" s="5">
        <v>34</v>
      </c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</row>
    <row r="79" spans="1:264">
      <c r="A79" s="4">
        <v>78</v>
      </c>
      <c r="B79" s="24" t="s">
        <v>1110</v>
      </c>
      <c r="C79" s="57">
        <v>39496</v>
      </c>
      <c r="D79" s="4" t="s">
        <v>1079</v>
      </c>
      <c r="E79" s="33">
        <v>273193</v>
      </c>
      <c r="F79" s="53">
        <v>141598</v>
      </c>
      <c r="G79" s="54">
        <f t="shared" si="16"/>
        <v>0.5183075701061155</v>
      </c>
      <c r="H79" s="14">
        <f t="shared" si="15"/>
        <v>0.14051045918727664</v>
      </c>
      <c r="I79" s="29" t="str">
        <f t="shared" si="17"/>
        <v>PPPP</v>
      </c>
      <c r="J79" s="29">
        <f t="shared" si="12"/>
        <v>0.55881439003375755</v>
      </c>
      <c r="K79" s="29" t="str">
        <f t="shared" si="18"/>
        <v>PML</v>
      </c>
      <c r="L79" s="29">
        <f t="shared" si="13"/>
        <v>0.41830393084648088</v>
      </c>
      <c r="M79" s="29" t="str">
        <f t="shared" si="19"/>
        <v>PML-N</v>
      </c>
      <c r="N79" s="29">
        <f t="shared" si="14"/>
        <v>2.0141527422703712E-2</v>
      </c>
      <c r="O79" s="27" t="s">
        <v>816</v>
      </c>
      <c r="P79" s="27" t="s">
        <v>806</v>
      </c>
      <c r="Q79" s="27" t="s">
        <v>838</v>
      </c>
      <c r="R79" s="5" t="s">
        <v>834</v>
      </c>
      <c r="S79" s="5" t="s">
        <v>1185</v>
      </c>
      <c r="T79" s="5" t="s">
        <v>837</v>
      </c>
      <c r="U79" s="27" t="s">
        <v>3511</v>
      </c>
      <c r="V79" s="5" t="s">
        <v>1765</v>
      </c>
      <c r="W79" s="5">
        <v>388</v>
      </c>
      <c r="X79" s="5" t="s">
        <v>1081</v>
      </c>
      <c r="Y79" s="5" t="s">
        <v>909</v>
      </c>
      <c r="Z79" s="27">
        <v>59231</v>
      </c>
      <c r="AA79" s="27" t="s">
        <v>3510</v>
      </c>
      <c r="AB79" s="5" t="s">
        <v>1194</v>
      </c>
      <c r="AC79" s="27">
        <v>2852</v>
      </c>
      <c r="AD79" s="5" t="s">
        <v>1080</v>
      </c>
      <c r="AE79" s="5" t="s">
        <v>1003</v>
      </c>
      <c r="AF79" s="27">
        <v>79127</v>
      </c>
      <c r="AG79" s="58" t="s">
        <v>834</v>
      </c>
      <c r="AH79" s="58" t="s">
        <v>810</v>
      </c>
      <c r="AI79" s="58" t="s">
        <v>837</v>
      </c>
      <c r="AJ79" s="5" t="s">
        <v>834</v>
      </c>
      <c r="AK79" s="5" t="s">
        <v>1424</v>
      </c>
      <c r="AL79" s="5" t="s">
        <v>837</v>
      </c>
      <c r="AM79" s="5" t="s">
        <v>834</v>
      </c>
      <c r="AN79" s="5" t="s">
        <v>3395</v>
      </c>
      <c r="AO79" s="5" t="s">
        <v>837</v>
      </c>
      <c r="AP79" s="5" t="s">
        <v>834</v>
      </c>
      <c r="AQ79" s="5" t="s">
        <v>7501</v>
      </c>
      <c r="AR79" s="5" t="s">
        <v>837</v>
      </c>
      <c r="AS79" s="58" t="s">
        <v>834</v>
      </c>
      <c r="AT79" s="58" t="s">
        <v>812</v>
      </c>
      <c r="AU79" s="58" t="s">
        <v>837</v>
      </c>
      <c r="AV79" s="5" t="s">
        <v>834</v>
      </c>
      <c r="AW79" s="5" t="s">
        <v>3202</v>
      </c>
      <c r="AX79" s="5" t="s">
        <v>837</v>
      </c>
      <c r="AY79" s="5" t="s">
        <v>834</v>
      </c>
      <c r="AZ79" s="5" t="s">
        <v>3764</v>
      </c>
      <c r="BA79" s="5" t="s">
        <v>837</v>
      </c>
      <c r="BB79" s="5" t="s">
        <v>834</v>
      </c>
      <c r="BC79" s="5" t="s">
        <v>3126</v>
      </c>
      <c r="BD79" s="5" t="s">
        <v>837</v>
      </c>
      <c r="BE79" s="5" t="s">
        <v>834</v>
      </c>
      <c r="BF79" s="5" t="s">
        <v>3130</v>
      </c>
      <c r="BG79" s="5" t="s">
        <v>837</v>
      </c>
      <c r="BH79" s="5" t="s">
        <v>834</v>
      </c>
      <c r="BI79" s="5" t="s">
        <v>3608</v>
      </c>
      <c r="BJ79" s="5" t="s">
        <v>837</v>
      </c>
      <c r="BK79" s="5" t="s">
        <v>834</v>
      </c>
      <c r="BL79" s="5" t="s">
        <v>3403</v>
      </c>
      <c r="BM79" s="5" t="s">
        <v>837</v>
      </c>
      <c r="BN79" s="5" t="s">
        <v>834</v>
      </c>
      <c r="BO79" s="5" t="s">
        <v>3539</v>
      </c>
      <c r="BP79" s="5" t="s">
        <v>837</v>
      </c>
      <c r="BQ79" s="5" t="s">
        <v>834</v>
      </c>
      <c r="BR79" s="5" t="s">
        <v>3983</v>
      </c>
      <c r="BS79" s="5" t="s">
        <v>837</v>
      </c>
      <c r="BT79" s="5" t="s">
        <v>834</v>
      </c>
      <c r="BU79" s="5" t="s">
        <v>7505</v>
      </c>
      <c r="BV79" s="5" t="s">
        <v>837</v>
      </c>
      <c r="BW79" s="5" t="s">
        <v>834</v>
      </c>
      <c r="BX79" s="5" t="s">
        <v>1020</v>
      </c>
      <c r="BY79" s="5" t="s">
        <v>837</v>
      </c>
      <c r="BZ79" s="5" t="s">
        <v>834</v>
      </c>
      <c r="CA79" s="5" t="s">
        <v>2873</v>
      </c>
      <c r="CB79" s="5" t="s">
        <v>837</v>
      </c>
      <c r="CC79" s="58" t="s">
        <v>834</v>
      </c>
      <c r="CD79" s="58" t="s">
        <v>814</v>
      </c>
      <c r="CE79" s="58" t="s">
        <v>837</v>
      </c>
      <c r="CF79" s="58" t="s">
        <v>834</v>
      </c>
      <c r="CG79" s="27" t="s">
        <v>817</v>
      </c>
      <c r="CH79" s="58" t="s">
        <v>837</v>
      </c>
      <c r="CI79" s="58" t="s">
        <v>834</v>
      </c>
      <c r="CJ79" s="58" t="s">
        <v>3813</v>
      </c>
      <c r="CK79" s="58" t="s">
        <v>837</v>
      </c>
      <c r="CL79" s="58" t="s">
        <v>834</v>
      </c>
      <c r="CM79" s="58" t="s">
        <v>3196</v>
      </c>
      <c r="CN79" s="58" t="s">
        <v>837</v>
      </c>
      <c r="CO79" s="58" t="s">
        <v>834</v>
      </c>
      <c r="CP79" s="58" t="s">
        <v>3361</v>
      </c>
      <c r="CQ79" s="58" t="s">
        <v>837</v>
      </c>
      <c r="CR79" s="58" t="s">
        <v>834</v>
      </c>
      <c r="CS79" s="58" t="s">
        <v>4541</v>
      </c>
      <c r="CT79" s="58" t="s">
        <v>837</v>
      </c>
      <c r="CU79" s="58" t="s">
        <v>834</v>
      </c>
      <c r="CV79" s="58" t="s">
        <v>4186</v>
      </c>
      <c r="CW79" s="58" t="s">
        <v>837</v>
      </c>
      <c r="CX79" s="58" t="s">
        <v>834</v>
      </c>
      <c r="CY79" s="58" t="s">
        <v>1301</v>
      </c>
      <c r="CZ79" s="58" t="s">
        <v>837</v>
      </c>
      <c r="DA79" s="58" t="s">
        <v>834</v>
      </c>
      <c r="DB79" s="58" t="s">
        <v>1406</v>
      </c>
      <c r="DC79" s="58" t="s">
        <v>837</v>
      </c>
      <c r="DD79" s="58" t="s">
        <v>834</v>
      </c>
      <c r="DE79" s="58" t="s">
        <v>4196</v>
      </c>
      <c r="DF79" s="58" t="s">
        <v>837</v>
      </c>
      <c r="DG79" s="58" t="s">
        <v>834</v>
      </c>
      <c r="DH79" s="58" t="s">
        <v>3370</v>
      </c>
      <c r="DI79" s="58" t="s">
        <v>837</v>
      </c>
      <c r="DJ79" s="58" t="s">
        <v>834</v>
      </c>
      <c r="DK79" s="58" t="s">
        <v>564</v>
      </c>
      <c r="DL79" s="58" t="s">
        <v>837</v>
      </c>
      <c r="DM79" s="58" t="s">
        <v>834</v>
      </c>
      <c r="DN79" s="58" t="s">
        <v>4014</v>
      </c>
      <c r="DO79" s="58" t="s">
        <v>837</v>
      </c>
      <c r="DP79" s="58" t="s">
        <v>834</v>
      </c>
      <c r="DQ79" s="58" t="s">
        <v>5990</v>
      </c>
      <c r="DR79" s="58" t="s">
        <v>837</v>
      </c>
      <c r="DS79" s="58" t="s">
        <v>834</v>
      </c>
      <c r="DT79" s="58" t="s">
        <v>552</v>
      </c>
      <c r="DU79" s="58" t="s">
        <v>837</v>
      </c>
      <c r="DV79" s="58" t="s">
        <v>834</v>
      </c>
      <c r="DW79" s="58" t="s">
        <v>558</v>
      </c>
      <c r="DX79" s="58" t="s">
        <v>837</v>
      </c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</row>
    <row r="80" spans="1:264">
      <c r="A80" s="4">
        <v>79</v>
      </c>
      <c r="B80" s="24" t="s">
        <v>1110</v>
      </c>
      <c r="C80" s="57">
        <v>39496</v>
      </c>
      <c r="D80" s="4" t="s">
        <v>1400</v>
      </c>
      <c r="E80" s="33">
        <v>275953</v>
      </c>
      <c r="F80" s="53">
        <v>148867</v>
      </c>
      <c r="G80" s="54">
        <f t="shared" si="16"/>
        <v>0.53946505383163079</v>
      </c>
      <c r="H80" s="14">
        <f t="shared" si="15"/>
        <v>0.19679311062895066</v>
      </c>
      <c r="I80" s="29" t="str">
        <f t="shared" si="17"/>
        <v>IND</v>
      </c>
      <c r="J80" s="29">
        <f t="shared" si="12"/>
        <v>0.39339141649929132</v>
      </c>
      <c r="K80" s="29" t="str">
        <f t="shared" si="18"/>
        <v>PML</v>
      </c>
      <c r="L80" s="29">
        <f t="shared" si="13"/>
        <v>0.19659830587034063</v>
      </c>
      <c r="M80" s="29" t="str">
        <f t="shared" si="19"/>
        <v>PML-N</v>
      </c>
      <c r="N80" s="29">
        <f t="shared" si="14"/>
        <v>0.18720737302424312</v>
      </c>
      <c r="O80" s="27" t="s">
        <v>816</v>
      </c>
      <c r="P80" s="27" t="s">
        <v>806</v>
      </c>
      <c r="Q80" s="27" t="s">
        <v>838</v>
      </c>
      <c r="R80" s="5" t="s">
        <v>834</v>
      </c>
      <c r="S80" s="5" t="s">
        <v>1185</v>
      </c>
      <c r="T80" s="5" t="s">
        <v>837</v>
      </c>
      <c r="U80" s="5" t="s">
        <v>695</v>
      </c>
      <c r="V80" s="5" t="s">
        <v>811</v>
      </c>
      <c r="W80" s="5" t="s">
        <v>838</v>
      </c>
      <c r="X80" s="5" t="s">
        <v>1086</v>
      </c>
      <c r="Y80" s="5" t="s">
        <v>909</v>
      </c>
      <c r="Z80" s="27">
        <v>29267</v>
      </c>
      <c r="AA80" s="27" t="s">
        <v>3512</v>
      </c>
      <c r="AB80" s="5" t="s">
        <v>1194</v>
      </c>
      <c r="AC80" s="27">
        <v>27869</v>
      </c>
      <c r="AD80" s="27" t="s">
        <v>3513</v>
      </c>
      <c r="AE80" s="5" t="s">
        <v>1003</v>
      </c>
      <c r="AF80" s="27">
        <v>27078</v>
      </c>
      <c r="AG80" s="58" t="s">
        <v>834</v>
      </c>
      <c r="AH80" s="58" t="s">
        <v>810</v>
      </c>
      <c r="AI80" s="58" t="s">
        <v>837</v>
      </c>
      <c r="AJ80" s="5" t="s">
        <v>834</v>
      </c>
      <c r="AK80" s="5" t="s">
        <v>1424</v>
      </c>
      <c r="AL80" s="5" t="s">
        <v>837</v>
      </c>
      <c r="AM80" s="5" t="s">
        <v>834</v>
      </c>
      <c r="AN80" s="5" t="s">
        <v>3395</v>
      </c>
      <c r="AO80" s="5" t="s">
        <v>837</v>
      </c>
      <c r="AP80" s="5" t="s">
        <v>834</v>
      </c>
      <c r="AQ80" s="5" t="s">
        <v>7501</v>
      </c>
      <c r="AR80" s="5" t="s">
        <v>837</v>
      </c>
      <c r="AS80" s="58" t="s">
        <v>834</v>
      </c>
      <c r="AT80" s="58" t="s">
        <v>812</v>
      </c>
      <c r="AU80" s="58" t="s">
        <v>837</v>
      </c>
      <c r="AV80" s="5" t="s">
        <v>834</v>
      </c>
      <c r="AW80" s="5" t="s">
        <v>3202</v>
      </c>
      <c r="AX80" s="5" t="s">
        <v>837</v>
      </c>
      <c r="AY80" s="5" t="s">
        <v>834</v>
      </c>
      <c r="AZ80" s="5" t="s">
        <v>3764</v>
      </c>
      <c r="BA80" s="5" t="s">
        <v>837</v>
      </c>
      <c r="BB80" s="5" t="s">
        <v>834</v>
      </c>
      <c r="BC80" s="5" t="s">
        <v>3126</v>
      </c>
      <c r="BD80" s="5" t="s">
        <v>837</v>
      </c>
      <c r="BE80" s="5" t="s">
        <v>834</v>
      </c>
      <c r="BF80" s="5" t="s">
        <v>3130</v>
      </c>
      <c r="BG80" s="5" t="s">
        <v>837</v>
      </c>
      <c r="BH80" s="5" t="s">
        <v>834</v>
      </c>
      <c r="BI80" s="5" t="s">
        <v>3608</v>
      </c>
      <c r="BJ80" s="5" t="s">
        <v>837</v>
      </c>
      <c r="BK80" s="5" t="s">
        <v>834</v>
      </c>
      <c r="BL80" s="5" t="s">
        <v>3403</v>
      </c>
      <c r="BM80" s="5" t="s">
        <v>837</v>
      </c>
      <c r="BN80" s="5" t="s">
        <v>834</v>
      </c>
      <c r="BO80" s="5" t="s">
        <v>3539</v>
      </c>
      <c r="BP80" s="5" t="s">
        <v>837</v>
      </c>
      <c r="BQ80" s="5" t="s">
        <v>834</v>
      </c>
      <c r="BR80" s="5" t="s">
        <v>3983</v>
      </c>
      <c r="BS80" s="5" t="s">
        <v>837</v>
      </c>
      <c r="BT80" s="5" t="s">
        <v>834</v>
      </c>
      <c r="BU80" s="5" t="s">
        <v>7505</v>
      </c>
      <c r="BV80" s="5" t="s">
        <v>837</v>
      </c>
      <c r="BW80" s="5" t="s">
        <v>834</v>
      </c>
      <c r="BX80" s="5" t="s">
        <v>1020</v>
      </c>
      <c r="BY80" s="5" t="s">
        <v>837</v>
      </c>
      <c r="BZ80" s="5" t="s">
        <v>834</v>
      </c>
      <c r="CA80" s="5" t="s">
        <v>2873</v>
      </c>
      <c r="CB80" s="5" t="s">
        <v>837</v>
      </c>
      <c r="CC80" s="58" t="s">
        <v>834</v>
      </c>
      <c r="CD80" s="58" t="s">
        <v>814</v>
      </c>
      <c r="CE80" s="58" t="s">
        <v>837</v>
      </c>
      <c r="CF80" s="58" t="s">
        <v>834</v>
      </c>
      <c r="CG80" s="27" t="s">
        <v>817</v>
      </c>
      <c r="CH80" s="58" t="s">
        <v>837</v>
      </c>
      <c r="CI80" s="58" t="s">
        <v>834</v>
      </c>
      <c r="CJ80" s="58" t="s">
        <v>3813</v>
      </c>
      <c r="CK80" s="58" t="s">
        <v>837</v>
      </c>
      <c r="CL80" s="58" t="s">
        <v>834</v>
      </c>
      <c r="CM80" s="58" t="s">
        <v>3196</v>
      </c>
      <c r="CN80" s="58" t="s">
        <v>837</v>
      </c>
      <c r="CO80" s="58" t="s">
        <v>834</v>
      </c>
      <c r="CP80" s="58" t="s">
        <v>3361</v>
      </c>
      <c r="CQ80" s="58" t="s">
        <v>837</v>
      </c>
      <c r="CR80" s="58" t="s">
        <v>834</v>
      </c>
      <c r="CS80" s="58" t="s">
        <v>4541</v>
      </c>
      <c r="CT80" s="58" t="s">
        <v>837</v>
      </c>
      <c r="CU80" s="58" t="s">
        <v>834</v>
      </c>
      <c r="CV80" s="58" t="s">
        <v>4186</v>
      </c>
      <c r="CW80" s="58" t="s">
        <v>837</v>
      </c>
      <c r="CX80" s="58" t="s">
        <v>834</v>
      </c>
      <c r="CY80" s="58" t="s">
        <v>1301</v>
      </c>
      <c r="CZ80" s="58" t="s">
        <v>837</v>
      </c>
      <c r="DA80" s="58" t="s">
        <v>834</v>
      </c>
      <c r="DB80" s="58" t="s">
        <v>1406</v>
      </c>
      <c r="DC80" s="58" t="s">
        <v>837</v>
      </c>
      <c r="DD80" s="58" t="s">
        <v>834</v>
      </c>
      <c r="DE80" s="58" t="s">
        <v>4196</v>
      </c>
      <c r="DF80" s="58" t="s">
        <v>837</v>
      </c>
      <c r="DG80" s="58" t="s">
        <v>834</v>
      </c>
      <c r="DH80" s="58" t="s">
        <v>3370</v>
      </c>
      <c r="DI80" s="58" t="s">
        <v>837</v>
      </c>
      <c r="DJ80" s="58" t="s">
        <v>834</v>
      </c>
      <c r="DK80" s="58" t="s">
        <v>564</v>
      </c>
      <c r="DL80" s="58" t="s">
        <v>837</v>
      </c>
      <c r="DM80" s="58" t="s">
        <v>834</v>
      </c>
      <c r="DN80" s="58" t="s">
        <v>4014</v>
      </c>
      <c r="DO80" s="58" t="s">
        <v>837</v>
      </c>
      <c r="DP80" s="58" t="s">
        <v>834</v>
      </c>
      <c r="DQ80" s="58" t="s">
        <v>5990</v>
      </c>
      <c r="DR80" s="58" t="s">
        <v>837</v>
      </c>
      <c r="DS80" s="58" t="s">
        <v>834</v>
      </c>
      <c r="DT80" s="58" t="s">
        <v>552</v>
      </c>
      <c r="DU80" s="58" t="s">
        <v>837</v>
      </c>
      <c r="DV80" s="58" t="s">
        <v>834</v>
      </c>
      <c r="DW80" s="58" t="s">
        <v>558</v>
      </c>
      <c r="DX80" s="58" t="s">
        <v>837</v>
      </c>
      <c r="DY80" s="5" t="s">
        <v>1085</v>
      </c>
      <c r="DZ80" s="5" t="s">
        <v>1401</v>
      </c>
      <c r="EA80" s="27">
        <v>58563</v>
      </c>
      <c r="EB80" s="27" t="s">
        <v>3352</v>
      </c>
      <c r="EC80" s="5" t="s">
        <v>1401</v>
      </c>
      <c r="ED80" s="27">
        <v>5747</v>
      </c>
      <c r="EE80" s="27" t="s">
        <v>3353</v>
      </c>
      <c r="EF80" s="5" t="s">
        <v>1401</v>
      </c>
      <c r="EG80" s="27">
        <v>268</v>
      </c>
      <c r="EH80" s="27" t="s">
        <v>3354</v>
      </c>
      <c r="EI80" s="5" t="s">
        <v>1401</v>
      </c>
      <c r="EJ80" s="5">
        <v>75</v>
      </c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</row>
    <row r="81" spans="1:264">
      <c r="A81" s="4">
        <v>80</v>
      </c>
      <c r="B81" s="24" t="s">
        <v>1110</v>
      </c>
      <c r="C81" s="57">
        <v>39496</v>
      </c>
      <c r="D81" s="4" t="s">
        <v>1087</v>
      </c>
      <c r="E81" s="33">
        <v>260300</v>
      </c>
      <c r="F81" s="53">
        <v>138897</v>
      </c>
      <c r="G81" s="54">
        <f t="shared" si="16"/>
        <v>0.5336035343834038</v>
      </c>
      <c r="H81" s="14">
        <f t="shared" si="15"/>
        <v>8.4933439887110593E-2</v>
      </c>
      <c r="I81" s="29" t="str">
        <f t="shared" si="17"/>
        <v>PML</v>
      </c>
      <c r="J81" s="29">
        <f t="shared" si="12"/>
        <v>0.40838895008531501</v>
      </c>
      <c r="K81" s="29" t="str">
        <f t="shared" si="18"/>
        <v>PML-N</v>
      </c>
      <c r="L81" s="29">
        <f t="shared" si="13"/>
        <v>0.3234555101982044</v>
      </c>
      <c r="M81" s="29" t="str">
        <f t="shared" si="19"/>
        <v>PPPP</v>
      </c>
      <c r="N81" s="29">
        <f t="shared" si="14"/>
        <v>0.26616845576218351</v>
      </c>
      <c r="O81" s="27" t="s">
        <v>816</v>
      </c>
      <c r="P81" s="27" t="s">
        <v>806</v>
      </c>
      <c r="Q81" s="27" t="s">
        <v>838</v>
      </c>
      <c r="R81" s="5" t="s">
        <v>834</v>
      </c>
      <c r="S81" s="5" t="s">
        <v>1185</v>
      </c>
      <c r="T81" s="5" t="s">
        <v>837</v>
      </c>
      <c r="U81" s="5" t="s">
        <v>695</v>
      </c>
      <c r="V81" s="5" t="s">
        <v>811</v>
      </c>
      <c r="W81" s="5" t="s">
        <v>838</v>
      </c>
      <c r="X81" s="5" t="s">
        <v>1088</v>
      </c>
      <c r="Y81" s="5" t="s">
        <v>909</v>
      </c>
      <c r="Z81" s="27">
        <v>56724</v>
      </c>
      <c r="AA81" s="5" t="s">
        <v>1089</v>
      </c>
      <c r="AB81" s="5" t="s">
        <v>1194</v>
      </c>
      <c r="AC81" s="27">
        <v>44927</v>
      </c>
      <c r="AD81" s="27" t="s">
        <v>3336</v>
      </c>
      <c r="AE81" s="5" t="s">
        <v>1003</v>
      </c>
      <c r="AF81" s="27">
        <v>36970</v>
      </c>
      <c r="AG81" s="58" t="s">
        <v>834</v>
      </c>
      <c r="AH81" s="58" t="s">
        <v>810</v>
      </c>
      <c r="AI81" s="58" t="s">
        <v>837</v>
      </c>
      <c r="AJ81" s="5" t="s">
        <v>834</v>
      </c>
      <c r="AK81" s="5" t="s">
        <v>1424</v>
      </c>
      <c r="AL81" s="5" t="s">
        <v>837</v>
      </c>
      <c r="AM81" s="5" t="s">
        <v>834</v>
      </c>
      <c r="AN81" s="5" t="s">
        <v>3395</v>
      </c>
      <c r="AO81" s="5" t="s">
        <v>837</v>
      </c>
      <c r="AP81" s="5" t="s">
        <v>834</v>
      </c>
      <c r="AQ81" s="5" t="s">
        <v>7501</v>
      </c>
      <c r="AR81" s="5" t="s">
        <v>837</v>
      </c>
      <c r="AS81" s="58" t="s">
        <v>834</v>
      </c>
      <c r="AT81" s="58" t="s">
        <v>812</v>
      </c>
      <c r="AU81" s="58" t="s">
        <v>837</v>
      </c>
      <c r="AV81" s="5" t="s">
        <v>834</v>
      </c>
      <c r="AW81" s="5" t="s">
        <v>3202</v>
      </c>
      <c r="AX81" s="5" t="s">
        <v>837</v>
      </c>
      <c r="AY81" s="5" t="s">
        <v>834</v>
      </c>
      <c r="AZ81" s="5" t="s">
        <v>3764</v>
      </c>
      <c r="BA81" s="5" t="s">
        <v>837</v>
      </c>
      <c r="BB81" s="5" t="s">
        <v>834</v>
      </c>
      <c r="BC81" s="5" t="s">
        <v>3126</v>
      </c>
      <c r="BD81" s="5" t="s">
        <v>837</v>
      </c>
      <c r="BE81" s="5" t="s">
        <v>834</v>
      </c>
      <c r="BF81" s="5" t="s">
        <v>3130</v>
      </c>
      <c r="BG81" s="5" t="s">
        <v>837</v>
      </c>
      <c r="BH81" s="5" t="s">
        <v>834</v>
      </c>
      <c r="BI81" s="5" t="s">
        <v>3608</v>
      </c>
      <c r="BJ81" s="5" t="s">
        <v>837</v>
      </c>
      <c r="BK81" s="5" t="s">
        <v>834</v>
      </c>
      <c r="BL81" s="5" t="s">
        <v>3403</v>
      </c>
      <c r="BM81" s="5" t="s">
        <v>837</v>
      </c>
      <c r="BN81" s="5" t="s">
        <v>834</v>
      </c>
      <c r="BO81" s="5" t="s">
        <v>3539</v>
      </c>
      <c r="BP81" s="5" t="s">
        <v>837</v>
      </c>
      <c r="BQ81" s="5" t="s">
        <v>834</v>
      </c>
      <c r="BR81" s="5" t="s">
        <v>3983</v>
      </c>
      <c r="BS81" s="5" t="s">
        <v>837</v>
      </c>
      <c r="BT81" s="5" t="s">
        <v>834</v>
      </c>
      <c r="BU81" s="5" t="s">
        <v>7505</v>
      </c>
      <c r="BV81" s="5" t="s">
        <v>837</v>
      </c>
      <c r="BW81" s="5" t="s">
        <v>834</v>
      </c>
      <c r="BX81" s="5" t="s">
        <v>1020</v>
      </c>
      <c r="BY81" s="5" t="s">
        <v>837</v>
      </c>
      <c r="BZ81" s="5" t="s">
        <v>834</v>
      </c>
      <c r="CA81" s="5" t="s">
        <v>2873</v>
      </c>
      <c r="CB81" s="5" t="s">
        <v>837</v>
      </c>
      <c r="CC81" s="58" t="s">
        <v>834</v>
      </c>
      <c r="CD81" s="58" t="s">
        <v>814</v>
      </c>
      <c r="CE81" s="58" t="s">
        <v>837</v>
      </c>
      <c r="CF81" s="58" t="s">
        <v>834</v>
      </c>
      <c r="CG81" s="27" t="s">
        <v>817</v>
      </c>
      <c r="CH81" s="58" t="s">
        <v>837</v>
      </c>
      <c r="CI81" s="58" t="s">
        <v>834</v>
      </c>
      <c r="CJ81" s="58" t="s">
        <v>3813</v>
      </c>
      <c r="CK81" s="58" t="s">
        <v>837</v>
      </c>
      <c r="CL81" s="58" t="s">
        <v>834</v>
      </c>
      <c r="CM81" s="58" t="s">
        <v>3196</v>
      </c>
      <c r="CN81" s="58" t="s">
        <v>837</v>
      </c>
      <c r="CO81" s="58" t="s">
        <v>834</v>
      </c>
      <c r="CP81" s="58" t="s">
        <v>3361</v>
      </c>
      <c r="CQ81" s="58" t="s">
        <v>837</v>
      </c>
      <c r="CR81" s="58" t="s">
        <v>834</v>
      </c>
      <c r="CS81" s="58" t="s">
        <v>4541</v>
      </c>
      <c r="CT81" s="58" t="s">
        <v>837</v>
      </c>
      <c r="CU81" s="58" t="s">
        <v>834</v>
      </c>
      <c r="CV81" s="58" t="s">
        <v>4186</v>
      </c>
      <c r="CW81" s="58" t="s">
        <v>837</v>
      </c>
      <c r="CX81" s="58" t="s">
        <v>834</v>
      </c>
      <c r="CY81" s="58" t="s">
        <v>1301</v>
      </c>
      <c r="CZ81" s="58" t="s">
        <v>837</v>
      </c>
      <c r="DA81" s="58" t="s">
        <v>834</v>
      </c>
      <c r="DB81" s="58" t="s">
        <v>1406</v>
      </c>
      <c r="DC81" s="58" t="s">
        <v>837</v>
      </c>
      <c r="DD81" s="58" t="s">
        <v>834</v>
      </c>
      <c r="DE81" s="58" t="s">
        <v>4196</v>
      </c>
      <c r="DF81" s="58" t="s">
        <v>837</v>
      </c>
      <c r="DG81" s="58" t="s">
        <v>834</v>
      </c>
      <c r="DH81" s="58" t="s">
        <v>3370</v>
      </c>
      <c r="DI81" s="58" t="s">
        <v>837</v>
      </c>
      <c r="DJ81" s="58" t="s">
        <v>834</v>
      </c>
      <c r="DK81" s="58" t="s">
        <v>564</v>
      </c>
      <c r="DL81" s="58" t="s">
        <v>837</v>
      </c>
      <c r="DM81" s="58" t="s">
        <v>834</v>
      </c>
      <c r="DN81" s="58" t="s">
        <v>4014</v>
      </c>
      <c r="DO81" s="58" t="s">
        <v>837</v>
      </c>
      <c r="DP81" s="58" t="s">
        <v>834</v>
      </c>
      <c r="DQ81" s="58" t="s">
        <v>5990</v>
      </c>
      <c r="DR81" s="58" t="s">
        <v>837</v>
      </c>
      <c r="DS81" s="58" t="s">
        <v>834</v>
      </c>
      <c r="DT81" s="58" t="s">
        <v>552</v>
      </c>
      <c r="DU81" s="58" t="s">
        <v>837</v>
      </c>
      <c r="DV81" s="58" t="s">
        <v>834</v>
      </c>
      <c r="DW81" s="58" t="s">
        <v>558</v>
      </c>
      <c r="DX81" s="58" t="s">
        <v>837</v>
      </c>
      <c r="DY81" s="27" t="s">
        <v>3159</v>
      </c>
      <c r="DZ81" s="5" t="s">
        <v>1401</v>
      </c>
      <c r="EA81" s="5">
        <v>276</v>
      </c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</row>
    <row r="82" spans="1:264">
      <c r="A82" s="4">
        <v>81</v>
      </c>
      <c r="B82" s="24" t="s">
        <v>1110</v>
      </c>
      <c r="C82" s="57">
        <v>39496</v>
      </c>
      <c r="D82" s="4" t="s">
        <v>1283</v>
      </c>
      <c r="E82" s="33">
        <v>252974</v>
      </c>
      <c r="F82" s="53">
        <v>144790</v>
      </c>
      <c r="G82" s="54">
        <f t="shared" si="16"/>
        <v>0.5723513088301565</v>
      </c>
      <c r="H82" s="14">
        <f t="shared" si="15"/>
        <v>6.6827819600801155E-2</v>
      </c>
      <c r="I82" s="29" t="str">
        <f t="shared" si="17"/>
        <v>PPPP</v>
      </c>
      <c r="J82" s="29">
        <f t="shared" si="12"/>
        <v>0.45114994129428826</v>
      </c>
      <c r="K82" s="29" t="str">
        <f t="shared" si="18"/>
        <v>PML</v>
      </c>
      <c r="L82" s="29">
        <f t="shared" si="13"/>
        <v>0.38432212169348712</v>
      </c>
      <c r="M82" s="29" t="str">
        <f t="shared" si="19"/>
        <v>PML-N</v>
      </c>
      <c r="N82" s="29">
        <f t="shared" si="14"/>
        <v>0.16095724842875889</v>
      </c>
      <c r="O82" s="27" t="s">
        <v>816</v>
      </c>
      <c r="P82" s="27" t="s">
        <v>806</v>
      </c>
      <c r="Q82" s="27" t="s">
        <v>838</v>
      </c>
      <c r="R82" s="5" t="s">
        <v>834</v>
      </c>
      <c r="S82" s="5" t="s">
        <v>1185</v>
      </c>
      <c r="T82" s="5" t="s">
        <v>837</v>
      </c>
      <c r="U82" s="5" t="s">
        <v>695</v>
      </c>
      <c r="V82" s="5" t="s">
        <v>811</v>
      </c>
      <c r="W82" s="5" t="s">
        <v>838</v>
      </c>
      <c r="X82" s="5" t="s">
        <v>1282</v>
      </c>
      <c r="Y82" s="5" t="s">
        <v>909</v>
      </c>
      <c r="Z82" s="27">
        <v>55646</v>
      </c>
      <c r="AA82" s="27" t="s">
        <v>3160</v>
      </c>
      <c r="AB82" s="5" t="s">
        <v>1194</v>
      </c>
      <c r="AC82" s="27">
        <v>23305</v>
      </c>
      <c r="AD82" s="5" t="s">
        <v>1281</v>
      </c>
      <c r="AE82" s="5" t="s">
        <v>1003</v>
      </c>
      <c r="AF82" s="27">
        <v>65322</v>
      </c>
      <c r="AG82" s="58" t="s">
        <v>834</v>
      </c>
      <c r="AH82" s="58" t="s">
        <v>810</v>
      </c>
      <c r="AI82" s="58" t="s">
        <v>837</v>
      </c>
      <c r="AJ82" s="5" t="s">
        <v>834</v>
      </c>
      <c r="AK82" s="5" t="s">
        <v>1424</v>
      </c>
      <c r="AL82" s="5" t="s">
        <v>837</v>
      </c>
      <c r="AM82" s="5" t="s">
        <v>834</v>
      </c>
      <c r="AN82" s="5" t="s">
        <v>3395</v>
      </c>
      <c r="AO82" s="5" t="s">
        <v>837</v>
      </c>
      <c r="AP82" s="5" t="s">
        <v>834</v>
      </c>
      <c r="AQ82" s="5" t="s">
        <v>7501</v>
      </c>
      <c r="AR82" s="5" t="s">
        <v>837</v>
      </c>
      <c r="AS82" s="58" t="s">
        <v>834</v>
      </c>
      <c r="AT82" s="58" t="s">
        <v>812</v>
      </c>
      <c r="AU82" s="58" t="s">
        <v>837</v>
      </c>
      <c r="AV82" s="5" t="s">
        <v>834</v>
      </c>
      <c r="AW82" s="5" t="s">
        <v>3202</v>
      </c>
      <c r="AX82" s="5" t="s">
        <v>837</v>
      </c>
      <c r="AY82" s="5" t="s">
        <v>834</v>
      </c>
      <c r="AZ82" s="5" t="s">
        <v>3764</v>
      </c>
      <c r="BA82" s="5" t="s">
        <v>837</v>
      </c>
      <c r="BB82" s="5" t="s">
        <v>834</v>
      </c>
      <c r="BC82" s="5" t="s">
        <v>3126</v>
      </c>
      <c r="BD82" s="5" t="s">
        <v>837</v>
      </c>
      <c r="BE82" s="5" t="s">
        <v>834</v>
      </c>
      <c r="BF82" s="5" t="s">
        <v>3130</v>
      </c>
      <c r="BG82" s="5" t="s">
        <v>837</v>
      </c>
      <c r="BH82" s="5" t="s">
        <v>834</v>
      </c>
      <c r="BI82" s="5" t="s">
        <v>3608</v>
      </c>
      <c r="BJ82" s="5" t="s">
        <v>837</v>
      </c>
      <c r="BK82" s="5" t="s">
        <v>834</v>
      </c>
      <c r="BL82" s="5" t="s">
        <v>3403</v>
      </c>
      <c r="BM82" s="5" t="s">
        <v>837</v>
      </c>
      <c r="BN82" s="5" t="s">
        <v>834</v>
      </c>
      <c r="BO82" s="5" t="s">
        <v>3539</v>
      </c>
      <c r="BP82" s="5" t="s">
        <v>837</v>
      </c>
      <c r="BQ82" s="5" t="s">
        <v>834</v>
      </c>
      <c r="BR82" s="5" t="s">
        <v>3983</v>
      </c>
      <c r="BS82" s="5" t="s">
        <v>837</v>
      </c>
      <c r="BT82" s="5" t="s">
        <v>834</v>
      </c>
      <c r="BU82" s="5" t="s">
        <v>7505</v>
      </c>
      <c r="BV82" s="5" t="s">
        <v>837</v>
      </c>
      <c r="BW82" s="5" t="s">
        <v>834</v>
      </c>
      <c r="BX82" s="5" t="s">
        <v>1020</v>
      </c>
      <c r="BY82" s="5" t="s">
        <v>837</v>
      </c>
      <c r="BZ82" s="5" t="s">
        <v>834</v>
      </c>
      <c r="CA82" s="5" t="s">
        <v>2873</v>
      </c>
      <c r="CB82" s="5" t="s">
        <v>837</v>
      </c>
      <c r="CC82" s="58" t="s">
        <v>834</v>
      </c>
      <c r="CD82" s="58" t="s">
        <v>814</v>
      </c>
      <c r="CE82" s="58" t="s">
        <v>837</v>
      </c>
      <c r="CF82" s="58" t="s">
        <v>834</v>
      </c>
      <c r="CG82" s="27" t="s">
        <v>817</v>
      </c>
      <c r="CH82" s="58" t="s">
        <v>837</v>
      </c>
      <c r="CI82" s="58" t="s">
        <v>834</v>
      </c>
      <c r="CJ82" s="58" t="s">
        <v>3813</v>
      </c>
      <c r="CK82" s="58" t="s">
        <v>837</v>
      </c>
      <c r="CL82" s="58" t="s">
        <v>834</v>
      </c>
      <c r="CM82" s="58" t="s">
        <v>3196</v>
      </c>
      <c r="CN82" s="58" t="s">
        <v>837</v>
      </c>
      <c r="CO82" s="58" t="s">
        <v>834</v>
      </c>
      <c r="CP82" s="58" t="s">
        <v>3361</v>
      </c>
      <c r="CQ82" s="58" t="s">
        <v>837</v>
      </c>
      <c r="CR82" s="58" t="s">
        <v>834</v>
      </c>
      <c r="CS82" s="58" t="s">
        <v>4541</v>
      </c>
      <c r="CT82" s="58" t="s">
        <v>837</v>
      </c>
      <c r="CU82" s="58" t="s">
        <v>834</v>
      </c>
      <c r="CV82" s="58" t="s">
        <v>4186</v>
      </c>
      <c r="CW82" s="58" t="s">
        <v>837</v>
      </c>
      <c r="CX82" s="58" t="s">
        <v>834</v>
      </c>
      <c r="CY82" s="58" t="s">
        <v>1301</v>
      </c>
      <c r="CZ82" s="58" t="s">
        <v>837</v>
      </c>
      <c r="DA82" s="58" t="s">
        <v>834</v>
      </c>
      <c r="DB82" s="58" t="s">
        <v>1406</v>
      </c>
      <c r="DC82" s="58" t="s">
        <v>837</v>
      </c>
      <c r="DD82" s="58" t="s">
        <v>834</v>
      </c>
      <c r="DE82" s="58" t="s">
        <v>4196</v>
      </c>
      <c r="DF82" s="58" t="s">
        <v>837</v>
      </c>
      <c r="DG82" s="58" t="s">
        <v>834</v>
      </c>
      <c r="DH82" s="58" t="s">
        <v>3370</v>
      </c>
      <c r="DI82" s="58" t="s">
        <v>837</v>
      </c>
      <c r="DJ82" s="58" t="s">
        <v>834</v>
      </c>
      <c r="DK82" s="58" t="s">
        <v>564</v>
      </c>
      <c r="DL82" s="58" t="s">
        <v>837</v>
      </c>
      <c r="DM82" s="58" t="s">
        <v>834</v>
      </c>
      <c r="DN82" s="58" t="s">
        <v>4014</v>
      </c>
      <c r="DO82" s="58" t="s">
        <v>837</v>
      </c>
      <c r="DP82" s="58" t="s">
        <v>834</v>
      </c>
      <c r="DQ82" s="58" t="s">
        <v>5990</v>
      </c>
      <c r="DR82" s="58" t="s">
        <v>837</v>
      </c>
      <c r="DS82" s="58" t="s">
        <v>834</v>
      </c>
      <c r="DT82" s="58" t="s">
        <v>552</v>
      </c>
      <c r="DU82" s="58" t="s">
        <v>837</v>
      </c>
      <c r="DV82" s="58" t="s">
        <v>834</v>
      </c>
      <c r="DW82" s="58" t="s">
        <v>558</v>
      </c>
      <c r="DX82" s="58" t="s">
        <v>837</v>
      </c>
      <c r="DY82" s="27" t="s">
        <v>3160</v>
      </c>
      <c r="DZ82" s="5" t="s">
        <v>1401</v>
      </c>
      <c r="EA82" s="5">
        <v>314</v>
      </c>
      <c r="EB82" s="27" t="s">
        <v>3161</v>
      </c>
      <c r="EC82" s="5" t="s">
        <v>1401</v>
      </c>
      <c r="ED82" s="5">
        <v>203</v>
      </c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</row>
    <row r="83" spans="1:264">
      <c r="A83" s="4">
        <v>82</v>
      </c>
      <c r="B83" s="24" t="s">
        <v>1110</v>
      </c>
      <c r="C83" s="57">
        <v>39496</v>
      </c>
      <c r="D83" s="4" t="s">
        <v>1284</v>
      </c>
      <c r="E83" s="33">
        <v>287186</v>
      </c>
      <c r="F83" s="53">
        <v>132853</v>
      </c>
      <c r="G83" s="54">
        <f t="shared" si="16"/>
        <v>0.46260263383312555</v>
      </c>
      <c r="H83" s="14">
        <f t="shared" si="15"/>
        <v>5.8831942071311899E-2</v>
      </c>
      <c r="I83" s="29" t="str">
        <f t="shared" si="17"/>
        <v>PML-N</v>
      </c>
      <c r="J83" s="29">
        <f t="shared" si="12"/>
        <v>0.47337282560423927</v>
      </c>
      <c r="K83" s="29" t="str">
        <f t="shared" si="18"/>
        <v>PPPP</v>
      </c>
      <c r="L83" s="29">
        <f t="shared" si="13"/>
        <v>0.4145408835329274</v>
      </c>
      <c r="M83" s="29" t="str">
        <f t="shared" si="19"/>
        <v>PML</v>
      </c>
      <c r="N83" s="29">
        <f t="shared" si="14"/>
        <v>0.10996364402760947</v>
      </c>
      <c r="O83" s="27" t="s">
        <v>816</v>
      </c>
      <c r="P83" s="27" t="s">
        <v>806</v>
      </c>
      <c r="Q83" s="27" t="s">
        <v>838</v>
      </c>
      <c r="R83" s="27" t="s">
        <v>3343</v>
      </c>
      <c r="S83" s="5" t="s">
        <v>1185</v>
      </c>
      <c r="T83" s="5">
        <v>120</v>
      </c>
      <c r="U83" s="5" t="s">
        <v>695</v>
      </c>
      <c r="V83" s="5" t="s">
        <v>811</v>
      </c>
      <c r="W83" s="5" t="s">
        <v>838</v>
      </c>
      <c r="X83" s="27" t="s">
        <v>3162</v>
      </c>
      <c r="Y83" s="5" t="s">
        <v>909</v>
      </c>
      <c r="Z83" s="27">
        <v>14609</v>
      </c>
      <c r="AA83" s="5" t="s">
        <v>1285</v>
      </c>
      <c r="AB83" s="5" t="s">
        <v>1194</v>
      </c>
      <c r="AC83" s="27">
        <v>62889</v>
      </c>
      <c r="AD83" s="5" t="s">
        <v>1286</v>
      </c>
      <c r="AE83" s="5" t="s">
        <v>1003</v>
      </c>
      <c r="AF83" s="27">
        <v>55073</v>
      </c>
      <c r="AG83" s="58" t="s">
        <v>834</v>
      </c>
      <c r="AH83" s="58" t="s">
        <v>810</v>
      </c>
      <c r="AI83" s="58" t="s">
        <v>837</v>
      </c>
      <c r="AJ83" s="5" t="s">
        <v>834</v>
      </c>
      <c r="AK83" s="5" t="s">
        <v>1424</v>
      </c>
      <c r="AL83" s="5" t="s">
        <v>837</v>
      </c>
      <c r="AM83" s="5" t="s">
        <v>834</v>
      </c>
      <c r="AN83" s="5" t="s">
        <v>3395</v>
      </c>
      <c r="AO83" s="5" t="s">
        <v>837</v>
      </c>
      <c r="AP83" s="5" t="s">
        <v>834</v>
      </c>
      <c r="AQ83" s="5" t="s">
        <v>7501</v>
      </c>
      <c r="AR83" s="5" t="s">
        <v>837</v>
      </c>
      <c r="AS83" s="58" t="s">
        <v>834</v>
      </c>
      <c r="AT83" s="58" t="s">
        <v>812</v>
      </c>
      <c r="AU83" s="58" t="s">
        <v>837</v>
      </c>
      <c r="AV83" s="5" t="s">
        <v>834</v>
      </c>
      <c r="AW83" s="5" t="s">
        <v>3202</v>
      </c>
      <c r="AX83" s="5" t="s">
        <v>837</v>
      </c>
      <c r="AY83" s="5" t="s">
        <v>834</v>
      </c>
      <c r="AZ83" s="5" t="s">
        <v>3764</v>
      </c>
      <c r="BA83" s="5" t="s">
        <v>837</v>
      </c>
      <c r="BB83" s="27" t="s">
        <v>3344</v>
      </c>
      <c r="BC83" s="5" t="s">
        <v>3126</v>
      </c>
      <c r="BD83" s="5">
        <v>99</v>
      </c>
      <c r="BE83" s="5" t="s">
        <v>834</v>
      </c>
      <c r="BF83" s="5" t="s">
        <v>3130</v>
      </c>
      <c r="BG83" s="5" t="s">
        <v>837</v>
      </c>
      <c r="BH83" s="5" t="s">
        <v>834</v>
      </c>
      <c r="BI83" s="5" t="s">
        <v>3608</v>
      </c>
      <c r="BJ83" s="5" t="s">
        <v>837</v>
      </c>
      <c r="BK83" s="5" t="s">
        <v>834</v>
      </c>
      <c r="BL83" s="5" t="s">
        <v>3403</v>
      </c>
      <c r="BM83" s="5" t="s">
        <v>837</v>
      </c>
      <c r="BN83" s="5" t="s">
        <v>834</v>
      </c>
      <c r="BO83" s="5" t="s">
        <v>3539</v>
      </c>
      <c r="BP83" s="5" t="s">
        <v>837</v>
      </c>
      <c r="BQ83" s="5" t="s">
        <v>834</v>
      </c>
      <c r="BR83" s="5" t="s">
        <v>3983</v>
      </c>
      <c r="BS83" s="5" t="s">
        <v>837</v>
      </c>
      <c r="BT83" s="5" t="s">
        <v>834</v>
      </c>
      <c r="BU83" s="5" t="s">
        <v>7505</v>
      </c>
      <c r="BV83" s="5" t="s">
        <v>837</v>
      </c>
      <c r="BW83" s="5" t="s">
        <v>834</v>
      </c>
      <c r="BX83" s="5" t="s">
        <v>1020</v>
      </c>
      <c r="BY83" s="5" t="s">
        <v>837</v>
      </c>
      <c r="BZ83" s="5" t="s">
        <v>834</v>
      </c>
      <c r="CA83" s="5" t="s">
        <v>2873</v>
      </c>
      <c r="CB83" s="5" t="s">
        <v>837</v>
      </c>
      <c r="CC83" s="58" t="s">
        <v>834</v>
      </c>
      <c r="CD83" s="58" t="s">
        <v>814</v>
      </c>
      <c r="CE83" s="58" t="s">
        <v>837</v>
      </c>
      <c r="CF83" s="58" t="s">
        <v>834</v>
      </c>
      <c r="CG83" s="27" t="s">
        <v>817</v>
      </c>
      <c r="CH83" s="58" t="s">
        <v>837</v>
      </c>
      <c r="CI83" s="58" t="s">
        <v>834</v>
      </c>
      <c r="CJ83" s="58" t="s">
        <v>3813</v>
      </c>
      <c r="CK83" s="58" t="s">
        <v>837</v>
      </c>
      <c r="CL83" s="58" t="s">
        <v>834</v>
      </c>
      <c r="CM83" s="58" t="s">
        <v>3196</v>
      </c>
      <c r="CN83" s="58" t="s">
        <v>837</v>
      </c>
      <c r="CO83" s="58" t="s">
        <v>834</v>
      </c>
      <c r="CP83" s="58" t="s">
        <v>3361</v>
      </c>
      <c r="CQ83" s="58" t="s">
        <v>837</v>
      </c>
      <c r="CR83" s="58" t="s">
        <v>834</v>
      </c>
      <c r="CS83" s="58" t="s">
        <v>4541</v>
      </c>
      <c r="CT83" s="58" t="s">
        <v>837</v>
      </c>
      <c r="CU83" s="58" t="s">
        <v>834</v>
      </c>
      <c r="CV83" s="58" t="s">
        <v>4186</v>
      </c>
      <c r="CW83" s="58" t="s">
        <v>837</v>
      </c>
      <c r="CX83" s="58" t="s">
        <v>834</v>
      </c>
      <c r="CY83" s="58" t="s">
        <v>1301</v>
      </c>
      <c r="CZ83" s="58" t="s">
        <v>837</v>
      </c>
      <c r="DA83" s="58" t="s">
        <v>834</v>
      </c>
      <c r="DB83" s="58" t="s">
        <v>1406</v>
      </c>
      <c r="DC83" s="58" t="s">
        <v>837</v>
      </c>
      <c r="DD83" s="58" t="s">
        <v>834</v>
      </c>
      <c r="DE83" s="58" t="s">
        <v>4196</v>
      </c>
      <c r="DF83" s="58" t="s">
        <v>837</v>
      </c>
      <c r="DG83" s="58" t="s">
        <v>834</v>
      </c>
      <c r="DH83" s="58" t="s">
        <v>3370</v>
      </c>
      <c r="DI83" s="58" t="s">
        <v>837</v>
      </c>
      <c r="DJ83" s="58" t="s">
        <v>834</v>
      </c>
      <c r="DK83" s="58" t="s">
        <v>564</v>
      </c>
      <c r="DL83" s="58" t="s">
        <v>837</v>
      </c>
      <c r="DM83" s="58" t="s">
        <v>834</v>
      </c>
      <c r="DN83" s="58" t="s">
        <v>4014</v>
      </c>
      <c r="DO83" s="58" t="s">
        <v>837</v>
      </c>
      <c r="DP83" s="58" t="s">
        <v>834</v>
      </c>
      <c r="DQ83" s="58" t="s">
        <v>5990</v>
      </c>
      <c r="DR83" s="58" t="s">
        <v>837</v>
      </c>
      <c r="DS83" s="58" t="s">
        <v>834</v>
      </c>
      <c r="DT83" s="58" t="s">
        <v>552</v>
      </c>
      <c r="DU83" s="58" t="s">
        <v>837</v>
      </c>
      <c r="DV83" s="58" t="s">
        <v>834</v>
      </c>
      <c r="DW83" s="58" t="s">
        <v>558</v>
      </c>
      <c r="DX83" s="58" t="s">
        <v>837</v>
      </c>
      <c r="DY83" s="27" t="s">
        <v>3345</v>
      </c>
      <c r="DZ83" s="5" t="s">
        <v>1401</v>
      </c>
      <c r="EA83" s="5">
        <v>63</v>
      </c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</row>
    <row r="84" spans="1:264">
      <c r="A84" s="4">
        <v>83</v>
      </c>
      <c r="B84" s="24" t="s">
        <v>1110</v>
      </c>
      <c r="C84" s="57">
        <v>39496</v>
      </c>
      <c r="D84" s="4" t="s">
        <v>1327</v>
      </c>
      <c r="E84" s="33">
        <v>311576</v>
      </c>
      <c r="F84" s="53">
        <v>140145</v>
      </c>
      <c r="G84" s="54">
        <f t="shared" si="16"/>
        <v>0.44979395075358819</v>
      </c>
      <c r="H84" s="14">
        <f t="shared" si="15"/>
        <v>7.4851047129758461E-3</v>
      </c>
      <c r="I84" s="29" t="str">
        <f t="shared" si="17"/>
        <v>PPPP</v>
      </c>
      <c r="J84" s="29">
        <f t="shared" si="12"/>
        <v>0.406079417745906</v>
      </c>
      <c r="K84" s="29" t="str">
        <f t="shared" si="18"/>
        <v>PML-N</v>
      </c>
      <c r="L84" s="29">
        <f t="shared" si="13"/>
        <v>0.39859431303293019</v>
      </c>
      <c r="M84" s="29" t="str">
        <f t="shared" si="19"/>
        <v>PML</v>
      </c>
      <c r="N84" s="29">
        <f t="shared" si="14"/>
        <v>0.18979628242177746</v>
      </c>
      <c r="O84" s="27" t="s">
        <v>816</v>
      </c>
      <c r="P84" s="27" t="s">
        <v>806</v>
      </c>
      <c r="Q84" s="27" t="s">
        <v>838</v>
      </c>
      <c r="R84" s="5" t="s">
        <v>834</v>
      </c>
      <c r="S84" s="5" t="s">
        <v>1185</v>
      </c>
      <c r="T84" s="5" t="s">
        <v>837</v>
      </c>
      <c r="U84" s="5" t="s">
        <v>695</v>
      </c>
      <c r="V84" s="5" t="s">
        <v>811</v>
      </c>
      <c r="W84" s="5" t="s">
        <v>838</v>
      </c>
      <c r="X84" s="27" t="s">
        <v>3346</v>
      </c>
      <c r="Y84" s="5" t="s">
        <v>909</v>
      </c>
      <c r="Z84" s="27">
        <v>26599</v>
      </c>
      <c r="AA84" s="5" t="s">
        <v>1329</v>
      </c>
      <c r="AB84" s="5" t="s">
        <v>1194</v>
      </c>
      <c r="AC84" s="27">
        <v>55861</v>
      </c>
      <c r="AD84" s="5" t="s">
        <v>1328</v>
      </c>
      <c r="AE84" s="5" t="s">
        <v>1003</v>
      </c>
      <c r="AF84" s="27">
        <v>56910</v>
      </c>
      <c r="AG84" s="58" t="s">
        <v>834</v>
      </c>
      <c r="AH84" s="58" t="s">
        <v>810</v>
      </c>
      <c r="AI84" s="58" t="s">
        <v>837</v>
      </c>
      <c r="AJ84" s="5" t="s">
        <v>834</v>
      </c>
      <c r="AK84" s="5" t="s">
        <v>1424</v>
      </c>
      <c r="AL84" s="5" t="s">
        <v>837</v>
      </c>
      <c r="AM84" s="27" t="s">
        <v>3193</v>
      </c>
      <c r="AN84" s="5" t="s">
        <v>3395</v>
      </c>
      <c r="AO84" s="27">
        <v>146</v>
      </c>
      <c r="AP84" s="5" t="s">
        <v>834</v>
      </c>
      <c r="AQ84" s="5" t="s">
        <v>7501</v>
      </c>
      <c r="AR84" s="5" t="s">
        <v>837</v>
      </c>
      <c r="AS84" s="58" t="s">
        <v>834</v>
      </c>
      <c r="AT84" s="58" t="s">
        <v>812</v>
      </c>
      <c r="AU84" s="58" t="s">
        <v>837</v>
      </c>
      <c r="AV84" s="5" t="s">
        <v>834</v>
      </c>
      <c r="AW84" s="5" t="s">
        <v>3202</v>
      </c>
      <c r="AX84" s="5" t="s">
        <v>837</v>
      </c>
      <c r="AY84" s="5" t="s">
        <v>834</v>
      </c>
      <c r="AZ84" s="5" t="s">
        <v>3764</v>
      </c>
      <c r="BA84" s="5" t="s">
        <v>837</v>
      </c>
      <c r="BB84" s="5" t="s">
        <v>834</v>
      </c>
      <c r="BC84" s="5" t="s">
        <v>3126</v>
      </c>
      <c r="BD84" s="5" t="s">
        <v>837</v>
      </c>
      <c r="BE84" s="5" t="s">
        <v>834</v>
      </c>
      <c r="BF84" s="5" t="s">
        <v>3130</v>
      </c>
      <c r="BG84" s="5" t="s">
        <v>837</v>
      </c>
      <c r="BH84" s="5" t="s">
        <v>834</v>
      </c>
      <c r="BI84" s="5" t="s">
        <v>3608</v>
      </c>
      <c r="BJ84" s="5" t="s">
        <v>837</v>
      </c>
      <c r="BK84" s="5" t="s">
        <v>834</v>
      </c>
      <c r="BL84" s="5" t="s">
        <v>3403</v>
      </c>
      <c r="BM84" s="5" t="s">
        <v>837</v>
      </c>
      <c r="BN84" s="5" t="s">
        <v>834</v>
      </c>
      <c r="BO84" s="5" t="s">
        <v>3539</v>
      </c>
      <c r="BP84" s="5" t="s">
        <v>837</v>
      </c>
      <c r="BQ84" s="5" t="s">
        <v>834</v>
      </c>
      <c r="BR84" s="5" t="s">
        <v>3983</v>
      </c>
      <c r="BS84" s="5" t="s">
        <v>837</v>
      </c>
      <c r="BT84" s="5" t="s">
        <v>834</v>
      </c>
      <c r="BU84" s="5" t="s">
        <v>7505</v>
      </c>
      <c r="BV84" s="5" t="s">
        <v>837</v>
      </c>
      <c r="BW84" s="5" t="s">
        <v>834</v>
      </c>
      <c r="BX84" s="5" t="s">
        <v>1020</v>
      </c>
      <c r="BY84" s="5" t="s">
        <v>837</v>
      </c>
      <c r="BZ84" s="5" t="s">
        <v>834</v>
      </c>
      <c r="CA84" s="5" t="s">
        <v>2873</v>
      </c>
      <c r="CB84" s="5" t="s">
        <v>837</v>
      </c>
      <c r="CC84" s="58" t="s">
        <v>834</v>
      </c>
      <c r="CD84" s="58" t="s">
        <v>814</v>
      </c>
      <c r="CE84" s="58" t="s">
        <v>837</v>
      </c>
      <c r="CF84" s="58" t="s">
        <v>834</v>
      </c>
      <c r="CG84" s="27" t="s">
        <v>817</v>
      </c>
      <c r="CH84" s="58" t="s">
        <v>837</v>
      </c>
      <c r="CI84" s="58" t="s">
        <v>834</v>
      </c>
      <c r="CJ84" s="58" t="s">
        <v>3813</v>
      </c>
      <c r="CK84" s="58" t="s">
        <v>837</v>
      </c>
      <c r="CL84" s="58" t="s">
        <v>834</v>
      </c>
      <c r="CM84" s="58" t="s">
        <v>3196</v>
      </c>
      <c r="CN84" s="58" t="s">
        <v>837</v>
      </c>
      <c r="CO84" s="58" t="s">
        <v>834</v>
      </c>
      <c r="CP84" s="58" t="s">
        <v>3361</v>
      </c>
      <c r="CQ84" s="58" t="s">
        <v>837</v>
      </c>
      <c r="CR84" s="58" t="s">
        <v>834</v>
      </c>
      <c r="CS84" s="58" t="s">
        <v>4541</v>
      </c>
      <c r="CT84" s="58" t="s">
        <v>837</v>
      </c>
      <c r="CU84" s="58" t="s">
        <v>834</v>
      </c>
      <c r="CV84" s="58" t="s">
        <v>4186</v>
      </c>
      <c r="CW84" s="58" t="s">
        <v>837</v>
      </c>
      <c r="CX84" s="58" t="s">
        <v>834</v>
      </c>
      <c r="CY84" s="58" t="s">
        <v>1301</v>
      </c>
      <c r="CZ84" s="58" t="s">
        <v>837</v>
      </c>
      <c r="DA84" s="58" t="s">
        <v>834</v>
      </c>
      <c r="DB84" s="58" t="s">
        <v>1406</v>
      </c>
      <c r="DC84" s="58" t="s">
        <v>837</v>
      </c>
      <c r="DD84" s="58" t="s">
        <v>834</v>
      </c>
      <c r="DE84" s="58" t="s">
        <v>4196</v>
      </c>
      <c r="DF84" s="58" t="s">
        <v>837</v>
      </c>
      <c r="DG84" s="58" t="s">
        <v>834</v>
      </c>
      <c r="DH84" s="58" t="s">
        <v>3370</v>
      </c>
      <c r="DI84" s="58" t="s">
        <v>837</v>
      </c>
      <c r="DJ84" s="58" t="s">
        <v>834</v>
      </c>
      <c r="DK84" s="58" t="s">
        <v>564</v>
      </c>
      <c r="DL84" s="58" t="s">
        <v>837</v>
      </c>
      <c r="DM84" s="58" t="s">
        <v>834</v>
      </c>
      <c r="DN84" s="58" t="s">
        <v>4014</v>
      </c>
      <c r="DO84" s="58" t="s">
        <v>837</v>
      </c>
      <c r="DP84" s="58" t="s">
        <v>834</v>
      </c>
      <c r="DQ84" s="58" t="s">
        <v>5990</v>
      </c>
      <c r="DR84" s="58" t="s">
        <v>837</v>
      </c>
      <c r="DS84" s="58" t="s">
        <v>834</v>
      </c>
      <c r="DT84" s="58" t="s">
        <v>552</v>
      </c>
      <c r="DU84" s="58" t="s">
        <v>837</v>
      </c>
      <c r="DV84" s="58" t="s">
        <v>834</v>
      </c>
      <c r="DW84" s="58" t="s">
        <v>558</v>
      </c>
      <c r="DX84" s="58" t="s">
        <v>837</v>
      </c>
      <c r="DY84" s="27" t="s">
        <v>3347</v>
      </c>
      <c r="DZ84" s="5" t="s">
        <v>1401</v>
      </c>
      <c r="EA84" s="5">
        <v>295</v>
      </c>
      <c r="EB84" s="27" t="s">
        <v>3192</v>
      </c>
      <c r="EC84" s="5" t="s">
        <v>1401</v>
      </c>
      <c r="ED84" s="5">
        <v>204</v>
      </c>
      <c r="EE84" s="27" t="s">
        <v>3194</v>
      </c>
      <c r="EF84" s="5" t="s">
        <v>1401</v>
      </c>
      <c r="EG84" s="5">
        <v>77</v>
      </c>
      <c r="EH84" s="27" t="s">
        <v>3367</v>
      </c>
      <c r="EI84" s="5" t="s">
        <v>1401</v>
      </c>
      <c r="EJ84" s="5">
        <v>53</v>
      </c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</row>
    <row r="85" spans="1:264">
      <c r="A85" s="4">
        <v>84</v>
      </c>
      <c r="B85" s="24" t="s">
        <v>1110</v>
      </c>
      <c r="C85" s="57">
        <v>39496</v>
      </c>
      <c r="D85" s="4" t="s">
        <v>1330</v>
      </c>
      <c r="E85" s="33">
        <v>249391</v>
      </c>
      <c r="F85" s="53">
        <v>112068</v>
      </c>
      <c r="G85" s="54">
        <f t="shared" si="16"/>
        <v>0.4493666571768829</v>
      </c>
      <c r="H85" s="14">
        <f t="shared" si="15"/>
        <v>0.18912624477995502</v>
      </c>
      <c r="I85" s="29" t="str">
        <f t="shared" si="17"/>
        <v>PML-N</v>
      </c>
      <c r="J85" s="29">
        <f t="shared" si="12"/>
        <v>0.53196273690973339</v>
      </c>
      <c r="K85" s="29" t="str">
        <f t="shared" si="18"/>
        <v>PPPP</v>
      </c>
      <c r="L85" s="29">
        <f t="shared" si="13"/>
        <v>0.34283649212977835</v>
      </c>
      <c r="M85" s="29" t="str">
        <f t="shared" si="19"/>
        <v>PML</v>
      </c>
      <c r="N85" s="29">
        <f t="shared" si="14"/>
        <v>0.10640860905878574</v>
      </c>
      <c r="O85" s="27" t="s">
        <v>816</v>
      </c>
      <c r="P85" s="27" t="s">
        <v>806</v>
      </c>
      <c r="Q85" s="27" t="s">
        <v>838</v>
      </c>
      <c r="R85" s="5" t="s">
        <v>834</v>
      </c>
      <c r="S85" s="5" t="s">
        <v>1185</v>
      </c>
      <c r="T85" s="5" t="s">
        <v>837</v>
      </c>
      <c r="U85" s="5" t="s">
        <v>695</v>
      </c>
      <c r="V85" s="5" t="s">
        <v>811</v>
      </c>
      <c r="W85" s="5" t="s">
        <v>838</v>
      </c>
      <c r="X85" s="27" t="s">
        <v>3162</v>
      </c>
      <c r="Y85" s="5" t="s">
        <v>909</v>
      </c>
      <c r="Z85" s="5">
        <v>11925</v>
      </c>
      <c r="AA85" s="5" t="s">
        <v>1331</v>
      </c>
      <c r="AB85" s="5" t="s">
        <v>1194</v>
      </c>
      <c r="AC85" s="27">
        <v>59616</v>
      </c>
      <c r="AD85" s="5" t="s">
        <v>1332</v>
      </c>
      <c r="AE85" s="5" t="s">
        <v>1003</v>
      </c>
      <c r="AF85" s="27">
        <v>38421</v>
      </c>
      <c r="AG85" s="58" t="s">
        <v>834</v>
      </c>
      <c r="AH85" s="58" t="s">
        <v>810</v>
      </c>
      <c r="AI85" s="58" t="s">
        <v>837</v>
      </c>
      <c r="AJ85" s="5" t="s">
        <v>834</v>
      </c>
      <c r="AK85" s="5" t="s">
        <v>1424</v>
      </c>
      <c r="AL85" s="5" t="s">
        <v>837</v>
      </c>
      <c r="AM85" s="5" t="s">
        <v>834</v>
      </c>
      <c r="AN85" s="5" t="s">
        <v>3395</v>
      </c>
      <c r="AO85" s="5" t="s">
        <v>837</v>
      </c>
      <c r="AP85" s="5" t="s">
        <v>834</v>
      </c>
      <c r="AQ85" s="5" t="s">
        <v>7501</v>
      </c>
      <c r="AR85" s="5" t="s">
        <v>837</v>
      </c>
      <c r="AS85" s="58" t="s">
        <v>834</v>
      </c>
      <c r="AT85" s="58" t="s">
        <v>812</v>
      </c>
      <c r="AU85" s="58" t="s">
        <v>837</v>
      </c>
      <c r="AV85" s="5" t="s">
        <v>834</v>
      </c>
      <c r="AW85" s="5" t="s">
        <v>3202</v>
      </c>
      <c r="AX85" s="5" t="s">
        <v>837</v>
      </c>
      <c r="AY85" s="5" t="s">
        <v>834</v>
      </c>
      <c r="AZ85" s="5" t="s">
        <v>3764</v>
      </c>
      <c r="BA85" s="5" t="s">
        <v>837</v>
      </c>
      <c r="BB85" s="5" t="s">
        <v>834</v>
      </c>
      <c r="BC85" s="5" t="s">
        <v>3126</v>
      </c>
      <c r="BD85" s="5" t="s">
        <v>837</v>
      </c>
      <c r="BE85" s="5" t="s">
        <v>834</v>
      </c>
      <c r="BF85" s="5" t="s">
        <v>3130</v>
      </c>
      <c r="BG85" s="5" t="s">
        <v>837</v>
      </c>
      <c r="BH85" s="5" t="s">
        <v>834</v>
      </c>
      <c r="BI85" s="5" t="s">
        <v>3608</v>
      </c>
      <c r="BJ85" s="5" t="s">
        <v>837</v>
      </c>
      <c r="BK85" s="5" t="s">
        <v>834</v>
      </c>
      <c r="BL85" s="5" t="s">
        <v>3403</v>
      </c>
      <c r="BM85" s="5" t="s">
        <v>837</v>
      </c>
      <c r="BN85" s="5" t="s">
        <v>834</v>
      </c>
      <c r="BO85" s="5" t="s">
        <v>3539</v>
      </c>
      <c r="BP85" s="5" t="s">
        <v>837</v>
      </c>
      <c r="BQ85" s="5" t="s">
        <v>834</v>
      </c>
      <c r="BR85" s="5" t="s">
        <v>3983</v>
      </c>
      <c r="BS85" s="5" t="s">
        <v>837</v>
      </c>
      <c r="BT85" s="5" t="s">
        <v>834</v>
      </c>
      <c r="BU85" s="5" t="s">
        <v>7505</v>
      </c>
      <c r="BV85" s="5" t="s">
        <v>837</v>
      </c>
      <c r="BW85" s="5" t="s">
        <v>834</v>
      </c>
      <c r="BX85" s="5" t="s">
        <v>1020</v>
      </c>
      <c r="BY85" s="5" t="s">
        <v>837</v>
      </c>
      <c r="BZ85" s="5" t="s">
        <v>834</v>
      </c>
      <c r="CA85" s="5" t="s">
        <v>2873</v>
      </c>
      <c r="CB85" s="5" t="s">
        <v>837</v>
      </c>
      <c r="CC85" s="58" t="s">
        <v>834</v>
      </c>
      <c r="CD85" s="58" t="s">
        <v>814</v>
      </c>
      <c r="CE85" s="58" t="s">
        <v>837</v>
      </c>
      <c r="CF85" s="58" t="s">
        <v>834</v>
      </c>
      <c r="CG85" s="27" t="s">
        <v>817</v>
      </c>
      <c r="CH85" s="58" t="s">
        <v>837</v>
      </c>
      <c r="CI85" s="58" t="s">
        <v>834</v>
      </c>
      <c r="CJ85" s="58" t="s">
        <v>3813</v>
      </c>
      <c r="CK85" s="58" t="s">
        <v>837</v>
      </c>
      <c r="CL85" s="58" t="s">
        <v>834</v>
      </c>
      <c r="CM85" s="58" t="s">
        <v>3196</v>
      </c>
      <c r="CN85" s="58" t="s">
        <v>837</v>
      </c>
      <c r="CO85" s="58" t="s">
        <v>834</v>
      </c>
      <c r="CP85" s="58" t="s">
        <v>3361</v>
      </c>
      <c r="CQ85" s="58" t="s">
        <v>837</v>
      </c>
      <c r="CR85" s="58" t="s">
        <v>834</v>
      </c>
      <c r="CS85" s="58" t="s">
        <v>4541</v>
      </c>
      <c r="CT85" s="58" t="s">
        <v>837</v>
      </c>
      <c r="CU85" s="58" t="s">
        <v>834</v>
      </c>
      <c r="CV85" s="58" t="s">
        <v>4186</v>
      </c>
      <c r="CW85" s="58" t="s">
        <v>837</v>
      </c>
      <c r="CX85" s="58" t="s">
        <v>834</v>
      </c>
      <c r="CY85" s="58" t="s">
        <v>1301</v>
      </c>
      <c r="CZ85" s="58" t="s">
        <v>837</v>
      </c>
      <c r="DA85" s="58" t="s">
        <v>834</v>
      </c>
      <c r="DB85" s="58" t="s">
        <v>1406</v>
      </c>
      <c r="DC85" s="58" t="s">
        <v>837</v>
      </c>
      <c r="DD85" s="58" t="s">
        <v>834</v>
      </c>
      <c r="DE85" s="58" t="s">
        <v>4196</v>
      </c>
      <c r="DF85" s="58" t="s">
        <v>837</v>
      </c>
      <c r="DG85" s="27" t="s">
        <v>3369</v>
      </c>
      <c r="DH85" s="27" t="s">
        <v>3370</v>
      </c>
      <c r="DI85" s="5">
        <v>215</v>
      </c>
      <c r="DJ85" s="58" t="s">
        <v>834</v>
      </c>
      <c r="DK85" s="58" t="s">
        <v>564</v>
      </c>
      <c r="DL85" s="58" t="s">
        <v>837</v>
      </c>
      <c r="DM85" s="58" t="s">
        <v>834</v>
      </c>
      <c r="DN85" s="58" t="s">
        <v>4014</v>
      </c>
      <c r="DO85" s="58" t="s">
        <v>837</v>
      </c>
      <c r="DP85" s="58" t="s">
        <v>834</v>
      </c>
      <c r="DQ85" s="58" t="s">
        <v>5990</v>
      </c>
      <c r="DR85" s="58" t="s">
        <v>837</v>
      </c>
      <c r="DS85" s="58" t="s">
        <v>834</v>
      </c>
      <c r="DT85" s="58" t="s">
        <v>552</v>
      </c>
      <c r="DU85" s="58" t="s">
        <v>837</v>
      </c>
      <c r="DV85" s="58" t="s">
        <v>834</v>
      </c>
      <c r="DW85" s="58" t="s">
        <v>558</v>
      </c>
      <c r="DX85" s="58" t="s">
        <v>837</v>
      </c>
      <c r="DY85" s="27" t="s">
        <v>3368</v>
      </c>
      <c r="DZ85" s="5" t="s">
        <v>1401</v>
      </c>
      <c r="EA85" s="5">
        <v>1614</v>
      </c>
      <c r="EB85" s="27" t="s">
        <v>3371</v>
      </c>
      <c r="EC85" s="5" t="s">
        <v>1401</v>
      </c>
      <c r="ED85" s="5">
        <v>185</v>
      </c>
      <c r="EE85" s="27" t="s">
        <v>3372</v>
      </c>
      <c r="EF85" s="5" t="s">
        <v>1401</v>
      </c>
      <c r="EG85" s="5">
        <v>44</v>
      </c>
      <c r="EH85" s="27" t="s">
        <v>3373</v>
      </c>
      <c r="EI85" s="5" t="s">
        <v>1401</v>
      </c>
      <c r="EJ85" s="5">
        <v>35</v>
      </c>
      <c r="EK85" s="27" t="s">
        <v>3374</v>
      </c>
      <c r="EL85" s="5" t="s">
        <v>1401</v>
      </c>
      <c r="EM85" s="5">
        <v>13</v>
      </c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</row>
    <row r="86" spans="1:264">
      <c r="A86" s="4">
        <v>85</v>
      </c>
      <c r="B86" s="24" t="s">
        <v>1110</v>
      </c>
      <c r="C86" s="57">
        <v>39496</v>
      </c>
      <c r="D86" s="4" t="s">
        <v>1333</v>
      </c>
      <c r="E86" s="33">
        <v>286136</v>
      </c>
      <c r="F86" s="53">
        <v>130907</v>
      </c>
      <c r="G86" s="54">
        <f t="shared" si="16"/>
        <v>0.45749923113484497</v>
      </c>
      <c r="H86" s="14">
        <f t="shared" si="15"/>
        <v>0.19659758454475315</v>
      </c>
      <c r="I86" s="29" t="str">
        <f t="shared" si="17"/>
        <v>PML-N</v>
      </c>
      <c r="J86" s="29">
        <f t="shared" si="12"/>
        <v>0.55151367001000706</v>
      </c>
      <c r="K86" s="29" t="str">
        <f>INDEX(O86:JD86,MATCH(LARGE(O86:JD86,2),O86:JD86,0)-1)</f>
        <v>PPPP</v>
      </c>
      <c r="L86" s="29">
        <f t="shared" si="13"/>
        <v>0.35491608546525394</v>
      </c>
      <c r="M86" s="29" t="str">
        <f t="shared" si="19"/>
        <v>PML</v>
      </c>
      <c r="N86" s="29">
        <f t="shared" si="14"/>
        <v>8.5090942424774843E-2</v>
      </c>
      <c r="O86" s="27" t="s">
        <v>816</v>
      </c>
      <c r="P86" s="27" t="s">
        <v>806</v>
      </c>
      <c r="Q86" s="27" t="s">
        <v>838</v>
      </c>
      <c r="R86" s="27" t="s">
        <v>3376</v>
      </c>
      <c r="S86" s="5" t="s">
        <v>1185</v>
      </c>
      <c r="T86" s="5">
        <v>1110</v>
      </c>
      <c r="U86" s="5" t="s">
        <v>695</v>
      </c>
      <c r="V86" s="5" t="s">
        <v>811</v>
      </c>
      <c r="W86" s="5" t="s">
        <v>838</v>
      </c>
      <c r="X86" s="27" t="s">
        <v>3375</v>
      </c>
      <c r="Y86" s="5" t="s">
        <v>909</v>
      </c>
      <c r="Z86" s="27">
        <v>11139</v>
      </c>
      <c r="AA86" s="5" t="s">
        <v>1334</v>
      </c>
      <c r="AB86" s="5" t="s">
        <v>1194</v>
      </c>
      <c r="AC86" s="27">
        <v>72197</v>
      </c>
      <c r="AD86" s="5" t="s">
        <v>1335</v>
      </c>
      <c r="AE86" s="5" t="s">
        <v>1003</v>
      </c>
      <c r="AF86" s="27">
        <v>46461</v>
      </c>
      <c r="AG86" s="58" t="s">
        <v>834</v>
      </c>
      <c r="AH86" s="58" t="s">
        <v>810</v>
      </c>
      <c r="AI86" s="58" t="s">
        <v>837</v>
      </c>
      <c r="AJ86" s="5" t="s">
        <v>834</v>
      </c>
      <c r="AK86" s="5" t="s">
        <v>1424</v>
      </c>
      <c r="AL86" s="5" t="s">
        <v>837</v>
      </c>
      <c r="AM86" s="5" t="s">
        <v>834</v>
      </c>
      <c r="AN86" s="5" t="s">
        <v>3395</v>
      </c>
      <c r="AO86" s="5" t="s">
        <v>837</v>
      </c>
      <c r="AP86" s="5" t="s">
        <v>834</v>
      </c>
      <c r="AQ86" s="5" t="s">
        <v>7501</v>
      </c>
      <c r="AR86" s="5" t="s">
        <v>837</v>
      </c>
      <c r="AS86" s="58" t="s">
        <v>834</v>
      </c>
      <c r="AT86" s="58" t="s">
        <v>812</v>
      </c>
      <c r="AU86" s="58" t="s">
        <v>837</v>
      </c>
      <c r="AV86" s="5" t="s">
        <v>834</v>
      </c>
      <c r="AW86" s="5" t="s">
        <v>3202</v>
      </c>
      <c r="AX86" s="5" t="s">
        <v>837</v>
      </c>
      <c r="AY86" s="5" t="s">
        <v>834</v>
      </c>
      <c r="AZ86" s="5" t="s">
        <v>3764</v>
      </c>
      <c r="BA86" s="5" t="s">
        <v>837</v>
      </c>
      <c r="BB86" s="5" t="s">
        <v>834</v>
      </c>
      <c r="BC86" s="5" t="s">
        <v>3126</v>
      </c>
      <c r="BD86" s="5" t="s">
        <v>837</v>
      </c>
      <c r="BE86" s="5" t="s">
        <v>834</v>
      </c>
      <c r="BF86" s="5" t="s">
        <v>3130</v>
      </c>
      <c r="BG86" s="5" t="s">
        <v>837</v>
      </c>
      <c r="BH86" s="5" t="s">
        <v>834</v>
      </c>
      <c r="BI86" s="5" t="s">
        <v>3608</v>
      </c>
      <c r="BJ86" s="5" t="s">
        <v>837</v>
      </c>
      <c r="BK86" s="5" t="s">
        <v>834</v>
      </c>
      <c r="BL86" s="5" t="s">
        <v>3403</v>
      </c>
      <c r="BM86" s="5" t="s">
        <v>837</v>
      </c>
      <c r="BN86" s="5" t="s">
        <v>834</v>
      </c>
      <c r="BO86" s="5" t="s">
        <v>3539</v>
      </c>
      <c r="BP86" s="5" t="s">
        <v>837</v>
      </c>
      <c r="BQ86" s="5" t="s">
        <v>834</v>
      </c>
      <c r="BR86" s="5" t="s">
        <v>3983</v>
      </c>
      <c r="BS86" s="5" t="s">
        <v>837</v>
      </c>
      <c r="BT86" s="5" t="s">
        <v>834</v>
      </c>
      <c r="BU86" s="5" t="s">
        <v>7505</v>
      </c>
      <c r="BV86" s="5" t="s">
        <v>837</v>
      </c>
      <c r="BW86" s="5" t="s">
        <v>834</v>
      </c>
      <c r="BX86" s="5" t="s">
        <v>1020</v>
      </c>
      <c r="BY86" s="5" t="s">
        <v>837</v>
      </c>
      <c r="BZ86" s="5" t="s">
        <v>834</v>
      </c>
      <c r="CA86" s="5" t="s">
        <v>2873</v>
      </c>
      <c r="CB86" s="5" t="s">
        <v>837</v>
      </c>
      <c r="CC86" s="58" t="s">
        <v>834</v>
      </c>
      <c r="CD86" s="58" t="s">
        <v>814</v>
      </c>
      <c r="CE86" s="58" t="s">
        <v>837</v>
      </c>
      <c r="CF86" s="58" t="s">
        <v>834</v>
      </c>
      <c r="CG86" s="27" t="s">
        <v>817</v>
      </c>
      <c r="CH86" s="58" t="s">
        <v>837</v>
      </c>
      <c r="CI86" s="58" t="s">
        <v>834</v>
      </c>
      <c r="CJ86" s="58" t="s">
        <v>3813</v>
      </c>
      <c r="CK86" s="58" t="s">
        <v>837</v>
      </c>
      <c r="CL86" s="58" t="s">
        <v>834</v>
      </c>
      <c r="CM86" s="58" t="s">
        <v>3196</v>
      </c>
      <c r="CN86" s="58" t="s">
        <v>837</v>
      </c>
      <c r="CO86" s="58" t="s">
        <v>834</v>
      </c>
      <c r="CP86" s="58" t="s">
        <v>3361</v>
      </c>
      <c r="CQ86" s="58" t="s">
        <v>837</v>
      </c>
      <c r="CR86" s="58" t="s">
        <v>834</v>
      </c>
      <c r="CS86" s="58" t="s">
        <v>4541</v>
      </c>
      <c r="CT86" s="58" t="s">
        <v>837</v>
      </c>
      <c r="CU86" s="58" t="s">
        <v>834</v>
      </c>
      <c r="CV86" s="58" t="s">
        <v>4186</v>
      </c>
      <c r="CW86" s="58" t="s">
        <v>837</v>
      </c>
      <c r="CX86" s="58" t="s">
        <v>834</v>
      </c>
      <c r="CY86" s="58" t="s">
        <v>1301</v>
      </c>
      <c r="CZ86" s="58" t="s">
        <v>837</v>
      </c>
      <c r="DA86" s="58" t="s">
        <v>834</v>
      </c>
      <c r="DB86" s="58" t="s">
        <v>1406</v>
      </c>
      <c r="DC86" s="58" t="s">
        <v>837</v>
      </c>
      <c r="DD86" s="58" t="s">
        <v>834</v>
      </c>
      <c r="DE86" s="58" t="s">
        <v>4196</v>
      </c>
      <c r="DF86" s="58" t="s">
        <v>837</v>
      </c>
      <c r="DG86" s="58" t="s">
        <v>834</v>
      </c>
      <c r="DH86" s="58" t="s">
        <v>3370</v>
      </c>
      <c r="DI86" s="58" t="s">
        <v>837</v>
      </c>
      <c r="DJ86" s="58" t="s">
        <v>834</v>
      </c>
      <c r="DK86" s="58" t="s">
        <v>564</v>
      </c>
      <c r="DL86" s="58" t="s">
        <v>837</v>
      </c>
      <c r="DM86" s="58" t="s">
        <v>834</v>
      </c>
      <c r="DN86" s="58" t="s">
        <v>4014</v>
      </c>
      <c r="DO86" s="58" t="s">
        <v>837</v>
      </c>
      <c r="DP86" s="58" t="s">
        <v>834</v>
      </c>
      <c r="DQ86" s="58" t="s">
        <v>5990</v>
      </c>
      <c r="DR86" s="58" t="s">
        <v>837</v>
      </c>
      <c r="DS86" s="58" t="s">
        <v>834</v>
      </c>
      <c r="DT86" s="58" t="s">
        <v>552</v>
      </c>
      <c r="DU86" s="58" t="s">
        <v>837</v>
      </c>
      <c r="DV86" s="58" t="s">
        <v>834</v>
      </c>
      <c r="DW86" s="58" t="s">
        <v>558</v>
      </c>
      <c r="DX86" s="58" t="s">
        <v>837</v>
      </c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</row>
    <row r="87" spans="1:264">
      <c r="A87" s="4">
        <v>86</v>
      </c>
      <c r="B87" s="24" t="s">
        <v>1110</v>
      </c>
      <c r="C87" s="57">
        <v>39496</v>
      </c>
      <c r="D87" s="4" t="s">
        <v>1336</v>
      </c>
      <c r="E87" s="33">
        <v>307209</v>
      </c>
      <c r="F87" s="53">
        <v>138686</v>
      </c>
      <c r="G87" s="54">
        <f t="shared" si="16"/>
        <v>0.45143859717651502</v>
      </c>
      <c r="H87" s="14">
        <f t="shared" si="15"/>
        <v>0.12080527234183695</v>
      </c>
      <c r="I87" s="29" t="str">
        <f t="shared" si="17"/>
        <v>PPPP</v>
      </c>
      <c r="J87" s="29">
        <f t="shared" si="12"/>
        <v>0.41520413019338648</v>
      </c>
      <c r="K87" s="29" t="str">
        <f t="shared" si="18"/>
        <v>PML</v>
      </c>
      <c r="L87" s="29">
        <f t="shared" si="13"/>
        <v>0.29439885785154957</v>
      </c>
      <c r="M87" s="29" t="str">
        <f t="shared" si="19"/>
        <v>IND</v>
      </c>
      <c r="N87" s="29">
        <f t="shared" si="14"/>
        <v>0.28557316527984078</v>
      </c>
      <c r="O87" s="27" t="s">
        <v>816</v>
      </c>
      <c r="P87" s="27" t="s">
        <v>806</v>
      </c>
      <c r="Q87" s="27" t="s">
        <v>838</v>
      </c>
      <c r="R87" s="5" t="s">
        <v>834</v>
      </c>
      <c r="S87" s="5" t="s">
        <v>1185</v>
      </c>
      <c r="T87" s="5" t="s">
        <v>837</v>
      </c>
      <c r="U87" s="5" t="s">
        <v>695</v>
      </c>
      <c r="V87" s="5" t="s">
        <v>811</v>
      </c>
      <c r="W87" s="5" t="s">
        <v>838</v>
      </c>
      <c r="X87" s="5" t="s">
        <v>1338</v>
      </c>
      <c r="Y87" s="5" t="s">
        <v>909</v>
      </c>
      <c r="Z87" s="27">
        <v>40829</v>
      </c>
      <c r="AA87" s="5" t="s">
        <v>834</v>
      </c>
      <c r="AB87" s="5" t="s">
        <v>1194</v>
      </c>
      <c r="AC87" s="5" t="s">
        <v>837</v>
      </c>
      <c r="AD87" s="5" t="s">
        <v>1337</v>
      </c>
      <c r="AE87" s="5" t="s">
        <v>1003</v>
      </c>
      <c r="AF87" s="27">
        <v>57583</v>
      </c>
      <c r="AG87" s="58" t="s">
        <v>834</v>
      </c>
      <c r="AH87" s="58" t="s">
        <v>810</v>
      </c>
      <c r="AI87" s="58" t="s">
        <v>837</v>
      </c>
      <c r="AJ87" s="5" t="s">
        <v>834</v>
      </c>
      <c r="AK87" s="5" t="s">
        <v>1424</v>
      </c>
      <c r="AL87" s="5" t="s">
        <v>837</v>
      </c>
      <c r="AM87" s="5" t="s">
        <v>834</v>
      </c>
      <c r="AN87" s="5" t="s">
        <v>3395</v>
      </c>
      <c r="AO87" s="5" t="s">
        <v>837</v>
      </c>
      <c r="AP87" s="5" t="s">
        <v>834</v>
      </c>
      <c r="AQ87" s="5" t="s">
        <v>7501</v>
      </c>
      <c r="AR87" s="5" t="s">
        <v>837</v>
      </c>
      <c r="AS87" s="58" t="s">
        <v>834</v>
      </c>
      <c r="AT87" s="58" t="s">
        <v>812</v>
      </c>
      <c r="AU87" s="58" t="s">
        <v>837</v>
      </c>
      <c r="AV87" s="5" t="s">
        <v>834</v>
      </c>
      <c r="AW87" s="5" t="s">
        <v>3202</v>
      </c>
      <c r="AX87" s="5" t="s">
        <v>837</v>
      </c>
      <c r="AY87" s="5" t="s">
        <v>834</v>
      </c>
      <c r="AZ87" s="5" t="s">
        <v>3764</v>
      </c>
      <c r="BA87" s="5" t="s">
        <v>837</v>
      </c>
      <c r="BB87" s="5" t="s">
        <v>834</v>
      </c>
      <c r="BC87" s="5" t="s">
        <v>3126</v>
      </c>
      <c r="BD87" s="5" t="s">
        <v>837</v>
      </c>
      <c r="BE87" s="5" t="s">
        <v>834</v>
      </c>
      <c r="BF87" s="5" t="s">
        <v>3130</v>
      </c>
      <c r="BG87" s="5" t="s">
        <v>837</v>
      </c>
      <c r="BH87" s="5" t="s">
        <v>834</v>
      </c>
      <c r="BI87" s="5" t="s">
        <v>3608</v>
      </c>
      <c r="BJ87" s="5" t="s">
        <v>837</v>
      </c>
      <c r="BK87" s="5" t="s">
        <v>834</v>
      </c>
      <c r="BL87" s="5" t="s">
        <v>3403</v>
      </c>
      <c r="BM87" s="5" t="s">
        <v>837</v>
      </c>
      <c r="BN87" s="5" t="s">
        <v>834</v>
      </c>
      <c r="BO87" s="5" t="s">
        <v>3539</v>
      </c>
      <c r="BP87" s="5" t="s">
        <v>837</v>
      </c>
      <c r="BQ87" s="5" t="s">
        <v>834</v>
      </c>
      <c r="BR87" s="5" t="s">
        <v>3983</v>
      </c>
      <c r="BS87" s="5" t="s">
        <v>837</v>
      </c>
      <c r="BT87" s="5" t="s">
        <v>834</v>
      </c>
      <c r="BU87" s="5" t="s">
        <v>7505</v>
      </c>
      <c r="BV87" s="5" t="s">
        <v>837</v>
      </c>
      <c r="BW87" s="5" t="s">
        <v>834</v>
      </c>
      <c r="BX87" s="5" t="s">
        <v>1020</v>
      </c>
      <c r="BY87" s="5" t="s">
        <v>837</v>
      </c>
      <c r="BZ87" s="5" t="s">
        <v>834</v>
      </c>
      <c r="CA87" s="5" t="s">
        <v>2873</v>
      </c>
      <c r="CB87" s="5" t="s">
        <v>837</v>
      </c>
      <c r="CC87" s="58" t="s">
        <v>834</v>
      </c>
      <c r="CD87" s="58" t="s">
        <v>814</v>
      </c>
      <c r="CE87" s="58" t="s">
        <v>837</v>
      </c>
      <c r="CF87" s="58" t="s">
        <v>834</v>
      </c>
      <c r="CG87" s="27" t="s">
        <v>817</v>
      </c>
      <c r="CH87" s="58" t="s">
        <v>837</v>
      </c>
      <c r="CI87" s="58" t="s">
        <v>834</v>
      </c>
      <c r="CJ87" s="58" t="s">
        <v>3813</v>
      </c>
      <c r="CK87" s="58" t="s">
        <v>837</v>
      </c>
      <c r="CL87" s="58" t="s">
        <v>834</v>
      </c>
      <c r="CM87" s="58" t="s">
        <v>3196</v>
      </c>
      <c r="CN87" s="58" t="s">
        <v>837</v>
      </c>
      <c r="CO87" s="58" t="s">
        <v>834</v>
      </c>
      <c r="CP87" s="58" t="s">
        <v>3361</v>
      </c>
      <c r="CQ87" s="58" t="s">
        <v>837</v>
      </c>
      <c r="CR87" s="58" t="s">
        <v>834</v>
      </c>
      <c r="CS87" s="58" t="s">
        <v>4541</v>
      </c>
      <c r="CT87" s="58" t="s">
        <v>837</v>
      </c>
      <c r="CU87" s="58" t="s">
        <v>834</v>
      </c>
      <c r="CV87" s="58" t="s">
        <v>4186</v>
      </c>
      <c r="CW87" s="58" t="s">
        <v>837</v>
      </c>
      <c r="CX87" s="58" t="s">
        <v>834</v>
      </c>
      <c r="CY87" s="58" t="s">
        <v>1301</v>
      </c>
      <c r="CZ87" s="58" t="s">
        <v>837</v>
      </c>
      <c r="DA87" s="58" t="s">
        <v>834</v>
      </c>
      <c r="DB87" s="58" t="s">
        <v>1406</v>
      </c>
      <c r="DC87" s="58" t="s">
        <v>837</v>
      </c>
      <c r="DD87" s="58" t="s">
        <v>834</v>
      </c>
      <c r="DE87" s="58" t="s">
        <v>4196</v>
      </c>
      <c r="DF87" s="58" t="s">
        <v>837</v>
      </c>
      <c r="DG87" s="58" t="s">
        <v>834</v>
      </c>
      <c r="DH87" s="58" t="s">
        <v>3370</v>
      </c>
      <c r="DI87" s="58" t="s">
        <v>837</v>
      </c>
      <c r="DJ87" s="58" t="s">
        <v>834</v>
      </c>
      <c r="DK87" s="58" t="s">
        <v>564</v>
      </c>
      <c r="DL87" s="58" t="s">
        <v>837</v>
      </c>
      <c r="DM87" s="58" t="s">
        <v>834</v>
      </c>
      <c r="DN87" s="58" t="s">
        <v>4014</v>
      </c>
      <c r="DO87" s="58" t="s">
        <v>837</v>
      </c>
      <c r="DP87" s="58" t="s">
        <v>834</v>
      </c>
      <c r="DQ87" s="58" t="s">
        <v>5990</v>
      </c>
      <c r="DR87" s="58" t="s">
        <v>837</v>
      </c>
      <c r="DS87" s="58" t="s">
        <v>834</v>
      </c>
      <c r="DT87" s="58" t="s">
        <v>552</v>
      </c>
      <c r="DU87" s="58" t="s">
        <v>837</v>
      </c>
      <c r="DV87" s="58" t="s">
        <v>834</v>
      </c>
      <c r="DW87" s="58" t="s">
        <v>558</v>
      </c>
      <c r="DX87" s="58" t="s">
        <v>837</v>
      </c>
      <c r="DY87" s="27" t="s">
        <v>3377</v>
      </c>
      <c r="DZ87" s="5" t="s">
        <v>1401</v>
      </c>
      <c r="EA87" s="27">
        <v>39605</v>
      </c>
      <c r="EB87" s="27" t="s">
        <v>3378</v>
      </c>
      <c r="EC87" s="5" t="s">
        <v>1401</v>
      </c>
      <c r="ED87" s="27">
        <v>669</v>
      </c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</row>
    <row r="88" spans="1:264">
      <c r="A88" s="4">
        <v>87</v>
      </c>
      <c r="B88" s="24" t="s">
        <v>1110</v>
      </c>
      <c r="C88" s="57">
        <v>39496</v>
      </c>
      <c r="D88" s="4" t="s">
        <v>1339</v>
      </c>
      <c r="E88" s="33">
        <v>307499</v>
      </c>
      <c r="F88" s="53">
        <v>142022</v>
      </c>
      <c r="G88" s="54">
        <f t="shared" si="16"/>
        <v>0.46186166459077915</v>
      </c>
      <c r="H88" s="14">
        <f t="shared" si="15"/>
        <v>5.5582937854698568E-2</v>
      </c>
      <c r="I88" s="29" t="str">
        <f t="shared" si="17"/>
        <v>PML</v>
      </c>
      <c r="J88" s="29">
        <f t="shared" si="12"/>
        <v>0.44721944487473769</v>
      </c>
      <c r="K88" s="29" t="str">
        <f t="shared" si="18"/>
        <v>PPPP</v>
      </c>
      <c r="L88" s="29">
        <f t="shared" si="13"/>
        <v>0.39163650702003916</v>
      </c>
      <c r="M88" s="29" t="str">
        <f t="shared" si="19"/>
        <v>IND</v>
      </c>
      <c r="N88" s="29">
        <f t="shared" si="14"/>
        <v>0.15401839151680727</v>
      </c>
      <c r="O88" s="27" t="s">
        <v>816</v>
      </c>
      <c r="P88" s="27" t="s">
        <v>806</v>
      </c>
      <c r="Q88" s="27" t="s">
        <v>838</v>
      </c>
      <c r="R88" s="5" t="s">
        <v>834</v>
      </c>
      <c r="S88" s="5" t="s">
        <v>1185</v>
      </c>
      <c r="T88" s="5" t="s">
        <v>837</v>
      </c>
      <c r="U88" s="5" t="s">
        <v>695</v>
      </c>
      <c r="V88" s="5" t="s">
        <v>811</v>
      </c>
      <c r="W88" s="5" t="s">
        <v>838</v>
      </c>
      <c r="X88" s="5" t="s">
        <v>1340</v>
      </c>
      <c r="Y88" s="5" t="s">
        <v>909</v>
      </c>
      <c r="Z88" s="27">
        <v>63515</v>
      </c>
      <c r="AA88" s="5" t="s">
        <v>834</v>
      </c>
      <c r="AB88" s="5" t="s">
        <v>1194</v>
      </c>
      <c r="AC88" s="5" t="s">
        <v>837</v>
      </c>
      <c r="AD88" s="5" t="s">
        <v>1341</v>
      </c>
      <c r="AE88" s="5" t="s">
        <v>1003</v>
      </c>
      <c r="AF88" s="27">
        <v>55621</v>
      </c>
      <c r="AG88" s="58" t="s">
        <v>834</v>
      </c>
      <c r="AH88" s="58" t="s">
        <v>810</v>
      </c>
      <c r="AI88" s="58" t="s">
        <v>837</v>
      </c>
      <c r="AJ88" s="5" t="s">
        <v>834</v>
      </c>
      <c r="AK88" s="5" t="s">
        <v>1424</v>
      </c>
      <c r="AL88" s="5" t="s">
        <v>837</v>
      </c>
      <c r="AM88" s="5" t="s">
        <v>834</v>
      </c>
      <c r="AN88" s="5" t="s">
        <v>3395</v>
      </c>
      <c r="AO88" s="5" t="s">
        <v>837</v>
      </c>
      <c r="AP88" s="5" t="s">
        <v>834</v>
      </c>
      <c r="AQ88" s="5" t="s">
        <v>7501</v>
      </c>
      <c r="AR88" s="5" t="s">
        <v>837</v>
      </c>
      <c r="AS88" s="58" t="s">
        <v>834</v>
      </c>
      <c r="AT88" s="58" t="s">
        <v>812</v>
      </c>
      <c r="AU88" s="58" t="s">
        <v>837</v>
      </c>
      <c r="AV88" s="5" t="s">
        <v>834</v>
      </c>
      <c r="AW88" s="5" t="s">
        <v>3202</v>
      </c>
      <c r="AX88" s="5" t="s">
        <v>837</v>
      </c>
      <c r="AY88" s="5" t="s">
        <v>834</v>
      </c>
      <c r="AZ88" s="5" t="s">
        <v>3764</v>
      </c>
      <c r="BA88" s="5" t="s">
        <v>837</v>
      </c>
      <c r="BB88" s="5" t="s">
        <v>834</v>
      </c>
      <c r="BC88" s="5" t="s">
        <v>3126</v>
      </c>
      <c r="BD88" s="5" t="s">
        <v>837</v>
      </c>
      <c r="BE88" s="5" t="s">
        <v>834</v>
      </c>
      <c r="BF88" s="5" t="s">
        <v>3130</v>
      </c>
      <c r="BG88" s="5" t="s">
        <v>837</v>
      </c>
      <c r="BH88" s="5" t="s">
        <v>834</v>
      </c>
      <c r="BI88" s="5" t="s">
        <v>3608</v>
      </c>
      <c r="BJ88" s="5" t="s">
        <v>837</v>
      </c>
      <c r="BK88" s="5" t="s">
        <v>834</v>
      </c>
      <c r="BL88" s="5" t="s">
        <v>3403</v>
      </c>
      <c r="BM88" s="5" t="s">
        <v>837</v>
      </c>
      <c r="BN88" s="5" t="s">
        <v>834</v>
      </c>
      <c r="BO88" s="5" t="s">
        <v>3539</v>
      </c>
      <c r="BP88" s="5" t="s">
        <v>837</v>
      </c>
      <c r="BQ88" s="5" t="s">
        <v>834</v>
      </c>
      <c r="BR88" s="5" t="s">
        <v>3983</v>
      </c>
      <c r="BS88" s="5" t="s">
        <v>837</v>
      </c>
      <c r="BT88" s="5" t="s">
        <v>834</v>
      </c>
      <c r="BU88" s="5" t="s">
        <v>7505</v>
      </c>
      <c r="BV88" s="5" t="s">
        <v>837</v>
      </c>
      <c r="BW88" s="5" t="s">
        <v>834</v>
      </c>
      <c r="BX88" s="5" t="s">
        <v>1020</v>
      </c>
      <c r="BY88" s="5" t="s">
        <v>837</v>
      </c>
      <c r="BZ88" s="5" t="s">
        <v>834</v>
      </c>
      <c r="CA88" s="5" t="s">
        <v>2873</v>
      </c>
      <c r="CB88" s="5" t="s">
        <v>837</v>
      </c>
      <c r="CC88" s="58" t="s">
        <v>834</v>
      </c>
      <c r="CD88" s="58" t="s">
        <v>814</v>
      </c>
      <c r="CE88" s="58" t="s">
        <v>837</v>
      </c>
      <c r="CF88" s="58" t="s">
        <v>834</v>
      </c>
      <c r="CG88" s="27" t="s">
        <v>817</v>
      </c>
      <c r="CH88" s="58" t="s">
        <v>837</v>
      </c>
      <c r="CI88" s="58" t="s">
        <v>834</v>
      </c>
      <c r="CJ88" s="58" t="s">
        <v>3813</v>
      </c>
      <c r="CK88" s="58" t="s">
        <v>837</v>
      </c>
      <c r="CL88" s="58" t="s">
        <v>834</v>
      </c>
      <c r="CM88" s="58" t="s">
        <v>3196</v>
      </c>
      <c r="CN88" s="58" t="s">
        <v>837</v>
      </c>
      <c r="CO88" s="58" t="s">
        <v>834</v>
      </c>
      <c r="CP88" s="58" t="s">
        <v>3361</v>
      </c>
      <c r="CQ88" s="58" t="s">
        <v>837</v>
      </c>
      <c r="CR88" s="58" t="s">
        <v>834</v>
      </c>
      <c r="CS88" s="58" t="s">
        <v>4541</v>
      </c>
      <c r="CT88" s="58" t="s">
        <v>837</v>
      </c>
      <c r="CU88" s="58" t="s">
        <v>834</v>
      </c>
      <c r="CV88" s="58" t="s">
        <v>4186</v>
      </c>
      <c r="CW88" s="58" t="s">
        <v>837</v>
      </c>
      <c r="CX88" s="58" t="s">
        <v>834</v>
      </c>
      <c r="CY88" s="58" t="s">
        <v>1301</v>
      </c>
      <c r="CZ88" s="58" t="s">
        <v>837</v>
      </c>
      <c r="DA88" s="58" t="s">
        <v>834</v>
      </c>
      <c r="DB88" s="58" t="s">
        <v>1406</v>
      </c>
      <c r="DC88" s="58" t="s">
        <v>837</v>
      </c>
      <c r="DD88" s="58" t="s">
        <v>834</v>
      </c>
      <c r="DE88" s="58" t="s">
        <v>4196</v>
      </c>
      <c r="DF88" s="58" t="s">
        <v>837</v>
      </c>
      <c r="DG88" s="58" t="s">
        <v>834</v>
      </c>
      <c r="DH88" s="58" t="s">
        <v>3370</v>
      </c>
      <c r="DI88" s="58" t="s">
        <v>837</v>
      </c>
      <c r="DJ88" s="58" t="s">
        <v>834</v>
      </c>
      <c r="DK88" s="58" t="s">
        <v>564</v>
      </c>
      <c r="DL88" s="58" t="s">
        <v>837</v>
      </c>
      <c r="DM88" s="58" t="s">
        <v>834</v>
      </c>
      <c r="DN88" s="58" t="s">
        <v>4014</v>
      </c>
      <c r="DO88" s="58" t="s">
        <v>837</v>
      </c>
      <c r="DP88" s="58" t="s">
        <v>834</v>
      </c>
      <c r="DQ88" s="58" t="s">
        <v>5990</v>
      </c>
      <c r="DR88" s="58" t="s">
        <v>837</v>
      </c>
      <c r="DS88" s="58" t="s">
        <v>834</v>
      </c>
      <c r="DT88" s="58" t="s">
        <v>552</v>
      </c>
      <c r="DU88" s="58" t="s">
        <v>837</v>
      </c>
      <c r="DV88" s="58" t="s">
        <v>834</v>
      </c>
      <c r="DW88" s="58" t="s">
        <v>558</v>
      </c>
      <c r="DX88" s="58" t="s">
        <v>837</v>
      </c>
      <c r="DY88" s="27" t="s">
        <v>3379</v>
      </c>
      <c r="DZ88" s="5" t="s">
        <v>1401</v>
      </c>
      <c r="EA88" s="27">
        <v>21874</v>
      </c>
      <c r="EB88" s="27" t="s">
        <v>3380</v>
      </c>
      <c r="EC88" s="5" t="s">
        <v>1401</v>
      </c>
      <c r="ED88" s="27">
        <v>1012</v>
      </c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</row>
    <row r="89" spans="1:264">
      <c r="A89" s="4">
        <v>88</v>
      </c>
      <c r="B89" s="24" t="s">
        <v>1110</v>
      </c>
      <c r="C89" s="57">
        <v>39496</v>
      </c>
      <c r="D89" s="4" t="s">
        <v>1342</v>
      </c>
      <c r="E89" s="33">
        <v>372743</v>
      </c>
      <c r="F89" s="53">
        <v>160934</v>
      </c>
      <c r="G89" s="54">
        <f t="shared" si="16"/>
        <v>0.43175592834741361</v>
      </c>
      <c r="H89" s="14">
        <f t="shared" si="15"/>
        <v>9.4883616886425493E-2</v>
      </c>
      <c r="I89" s="29" t="str">
        <f t="shared" si="17"/>
        <v>PML</v>
      </c>
      <c r="J89" s="29">
        <f t="shared" si="12"/>
        <v>0.44839499422123352</v>
      </c>
      <c r="K89" s="29" t="str">
        <f t="shared" si="18"/>
        <v>PPPP</v>
      </c>
      <c r="L89" s="29">
        <f t="shared" si="13"/>
        <v>0.35351137733480809</v>
      </c>
      <c r="M89" s="29" t="str">
        <f t="shared" si="19"/>
        <v>IND</v>
      </c>
      <c r="N89" s="29">
        <f t="shared" si="14"/>
        <v>0.14841487814880636</v>
      </c>
      <c r="O89" s="27" t="s">
        <v>816</v>
      </c>
      <c r="P89" s="27" t="s">
        <v>806</v>
      </c>
      <c r="Q89" s="27" t="s">
        <v>838</v>
      </c>
      <c r="R89" s="5" t="s">
        <v>834</v>
      </c>
      <c r="S89" s="5" t="s">
        <v>1185</v>
      </c>
      <c r="T89" s="5" t="s">
        <v>837</v>
      </c>
      <c r="U89" s="5" t="s">
        <v>695</v>
      </c>
      <c r="V89" s="5" t="s">
        <v>811</v>
      </c>
      <c r="W89" s="5" t="s">
        <v>838</v>
      </c>
      <c r="X89" s="5" t="s">
        <v>918</v>
      </c>
      <c r="Y89" s="5" t="s">
        <v>909</v>
      </c>
      <c r="Z89" s="27">
        <v>72162</v>
      </c>
      <c r="AA89" s="27" t="s">
        <v>3382</v>
      </c>
      <c r="AB89" s="5" t="s">
        <v>1194</v>
      </c>
      <c r="AC89" s="27">
        <v>7995</v>
      </c>
      <c r="AD89" s="5" t="s">
        <v>919</v>
      </c>
      <c r="AE89" s="5" t="s">
        <v>1003</v>
      </c>
      <c r="AF89" s="27">
        <v>56892</v>
      </c>
      <c r="AG89" s="58" t="s">
        <v>834</v>
      </c>
      <c r="AH89" s="58" t="s">
        <v>810</v>
      </c>
      <c r="AI89" s="58" t="s">
        <v>837</v>
      </c>
      <c r="AJ89" s="5" t="s">
        <v>834</v>
      </c>
      <c r="AK89" s="5" t="s">
        <v>1424</v>
      </c>
      <c r="AL89" s="5" t="s">
        <v>837</v>
      </c>
      <c r="AM89" s="5" t="s">
        <v>834</v>
      </c>
      <c r="AN89" s="5" t="s">
        <v>3395</v>
      </c>
      <c r="AO89" s="5" t="s">
        <v>837</v>
      </c>
      <c r="AP89" s="5" t="s">
        <v>834</v>
      </c>
      <c r="AQ89" s="5" t="s">
        <v>7501</v>
      </c>
      <c r="AR89" s="5" t="s">
        <v>837</v>
      </c>
      <c r="AS89" s="58" t="s">
        <v>834</v>
      </c>
      <c r="AT89" s="58" t="s">
        <v>812</v>
      </c>
      <c r="AU89" s="58" t="s">
        <v>837</v>
      </c>
      <c r="AV89" s="5" t="s">
        <v>834</v>
      </c>
      <c r="AW89" s="5" t="s">
        <v>3202</v>
      </c>
      <c r="AX89" s="5" t="s">
        <v>837</v>
      </c>
      <c r="AY89" s="5" t="s">
        <v>834</v>
      </c>
      <c r="AZ89" s="5" t="s">
        <v>3764</v>
      </c>
      <c r="BA89" s="5" t="s">
        <v>837</v>
      </c>
      <c r="BB89" s="5" t="s">
        <v>834</v>
      </c>
      <c r="BC89" s="5" t="s">
        <v>3126</v>
      </c>
      <c r="BD89" s="5" t="s">
        <v>837</v>
      </c>
      <c r="BE89" s="5" t="s">
        <v>834</v>
      </c>
      <c r="BF89" s="5" t="s">
        <v>3130</v>
      </c>
      <c r="BG89" s="5" t="s">
        <v>837</v>
      </c>
      <c r="BH89" s="5" t="s">
        <v>834</v>
      </c>
      <c r="BI89" s="5" t="s">
        <v>3608</v>
      </c>
      <c r="BJ89" s="5" t="s">
        <v>837</v>
      </c>
      <c r="BK89" s="5" t="s">
        <v>834</v>
      </c>
      <c r="BL89" s="5" t="s">
        <v>3403</v>
      </c>
      <c r="BM89" s="5" t="s">
        <v>837</v>
      </c>
      <c r="BN89" s="5" t="s">
        <v>834</v>
      </c>
      <c r="BO89" s="5" t="s">
        <v>3539</v>
      </c>
      <c r="BP89" s="5" t="s">
        <v>837</v>
      </c>
      <c r="BQ89" s="5" t="s">
        <v>834</v>
      </c>
      <c r="BR89" s="5" t="s">
        <v>3983</v>
      </c>
      <c r="BS89" s="5" t="s">
        <v>837</v>
      </c>
      <c r="BT89" s="5" t="s">
        <v>834</v>
      </c>
      <c r="BU89" s="5" t="s">
        <v>7505</v>
      </c>
      <c r="BV89" s="5" t="s">
        <v>837</v>
      </c>
      <c r="BW89" s="5" t="s">
        <v>834</v>
      </c>
      <c r="BX89" s="5" t="s">
        <v>1020</v>
      </c>
      <c r="BY89" s="5" t="s">
        <v>837</v>
      </c>
      <c r="BZ89" s="5" t="s">
        <v>834</v>
      </c>
      <c r="CA89" s="5" t="s">
        <v>2873</v>
      </c>
      <c r="CB89" s="5" t="s">
        <v>837</v>
      </c>
      <c r="CC89" s="58" t="s">
        <v>834</v>
      </c>
      <c r="CD89" s="58" t="s">
        <v>814</v>
      </c>
      <c r="CE89" s="58" t="s">
        <v>837</v>
      </c>
      <c r="CF89" s="58" t="s">
        <v>834</v>
      </c>
      <c r="CG89" s="27" t="s">
        <v>817</v>
      </c>
      <c r="CH89" s="58" t="s">
        <v>837</v>
      </c>
      <c r="CI89" s="58" t="s">
        <v>834</v>
      </c>
      <c r="CJ89" s="58" t="s">
        <v>3813</v>
      </c>
      <c r="CK89" s="58" t="s">
        <v>837</v>
      </c>
      <c r="CL89" s="58" t="s">
        <v>834</v>
      </c>
      <c r="CM89" s="58" t="s">
        <v>3196</v>
      </c>
      <c r="CN89" s="58" t="s">
        <v>837</v>
      </c>
      <c r="CO89" s="58" t="s">
        <v>834</v>
      </c>
      <c r="CP89" s="58" t="s">
        <v>3361</v>
      </c>
      <c r="CQ89" s="58" t="s">
        <v>837</v>
      </c>
      <c r="CR89" s="58" t="s">
        <v>834</v>
      </c>
      <c r="CS89" s="58" t="s">
        <v>4541</v>
      </c>
      <c r="CT89" s="58" t="s">
        <v>837</v>
      </c>
      <c r="CU89" s="58" t="s">
        <v>834</v>
      </c>
      <c r="CV89" s="58" t="s">
        <v>4186</v>
      </c>
      <c r="CW89" s="58" t="s">
        <v>837</v>
      </c>
      <c r="CX89" s="58" t="s">
        <v>834</v>
      </c>
      <c r="CY89" s="58" t="s">
        <v>1301</v>
      </c>
      <c r="CZ89" s="58" t="s">
        <v>837</v>
      </c>
      <c r="DA89" s="58" t="s">
        <v>834</v>
      </c>
      <c r="DB89" s="58" t="s">
        <v>1406</v>
      </c>
      <c r="DC89" s="58" t="s">
        <v>837</v>
      </c>
      <c r="DD89" s="58" t="s">
        <v>834</v>
      </c>
      <c r="DE89" s="58" t="s">
        <v>4196</v>
      </c>
      <c r="DF89" s="58" t="s">
        <v>837</v>
      </c>
      <c r="DG89" s="58" t="s">
        <v>834</v>
      </c>
      <c r="DH89" s="58" t="s">
        <v>3370</v>
      </c>
      <c r="DI89" s="58" t="s">
        <v>837</v>
      </c>
      <c r="DJ89" s="58" t="s">
        <v>834</v>
      </c>
      <c r="DK89" s="58" t="s">
        <v>564</v>
      </c>
      <c r="DL89" s="58" t="s">
        <v>837</v>
      </c>
      <c r="DM89" s="58" t="s">
        <v>834</v>
      </c>
      <c r="DN89" s="58" t="s">
        <v>4014</v>
      </c>
      <c r="DO89" s="58" t="s">
        <v>837</v>
      </c>
      <c r="DP89" s="58" t="s">
        <v>834</v>
      </c>
      <c r="DQ89" s="58" t="s">
        <v>5990</v>
      </c>
      <c r="DR89" s="58" t="s">
        <v>837</v>
      </c>
      <c r="DS89" s="58" t="s">
        <v>834</v>
      </c>
      <c r="DT89" s="58" t="s">
        <v>552</v>
      </c>
      <c r="DU89" s="58" t="s">
        <v>837</v>
      </c>
      <c r="DV89" s="58" t="s">
        <v>834</v>
      </c>
      <c r="DW89" s="58" t="s">
        <v>558</v>
      </c>
      <c r="DX89" s="58" t="s">
        <v>837</v>
      </c>
      <c r="DY89" s="27" t="s">
        <v>3381</v>
      </c>
      <c r="DZ89" s="5" t="s">
        <v>1401</v>
      </c>
      <c r="EA89" s="27">
        <v>23885</v>
      </c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</row>
    <row r="90" spans="1:264">
      <c r="A90" s="4">
        <v>89</v>
      </c>
      <c r="B90" s="24" t="s">
        <v>1110</v>
      </c>
      <c r="C90" s="57">
        <v>39496</v>
      </c>
      <c r="D90" s="4" t="s">
        <v>920</v>
      </c>
      <c r="E90" s="33">
        <v>312773</v>
      </c>
      <c r="F90" s="53">
        <v>125421</v>
      </c>
      <c r="G90" s="54">
        <f t="shared" si="16"/>
        <v>0.40099688911766679</v>
      </c>
      <c r="H90" s="14">
        <f t="shared" si="15"/>
        <v>5.3898469953197629E-2</v>
      </c>
      <c r="I90" s="29" t="str">
        <f t="shared" si="17"/>
        <v>PML</v>
      </c>
      <c r="J90" s="29">
        <f t="shared" si="12"/>
        <v>0.4144122595099704</v>
      </c>
      <c r="K90" s="29" t="str">
        <f t="shared" si="18"/>
        <v>IND</v>
      </c>
      <c r="L90" s="29">
        <f t="shared" si="13"/>
        <v>0.36051378955677277</v>
      </c>
      <c r="M90" s="29" t="str">
        <f t="shared" si="19"/>
        <v>PML-N</v>
      </c>
      <c r="N90" s="29">
        <f t="shared" si="14"/>
        <v>0.12552124444869678</v>
      </c>
      <c r="O90" s="27" t="s">
        <v>816</v>
      </c>
      <c r="P90" s="27" t="s">
        <v>806</v>
      </c>
      <c r="Q90" s="27" t="s">
        <v>838</v>
      </c>
      <c r="R90" s="5" t="s">
        <v>834</v>
      </c>
      <c r="S90" s="5" t="s">
        <v>1185</v>
      </c>
      <c r="T90" s="5" t="s">
        <v>837</v>
      </c>
      <c r="U90" s="5" t="s">
        <v>695</v>
      </c>
      <c r="V90" s="5" t="s">
        <v>811</v>
      </c>
      <c r="W90" s="5" t="s">
        <v>838</v>
      </c>
      <c r="X90" s="5" t="s">
        <v>921</v>
      </c>
      <c r="Y90" s="5" t="s">
        <v>909</v>
      </c>
      <c r="Z90" s="27">
        <v>51976</v>
      </c>
      <c r="AA90" s="27" t="s">
        <v>3383</v>
      </c>
      <c r="AB90" s="5" t="s">
        <v>1194</v>
      </c>
      <c r="AC90" s="5">
        <v>15743</v>
      </c>
      <c r="AD90" s="27" t="s">
        <v>3384</v>
      </c>
      <c r="AE90" s="5" t="s">
        <v>1003</v>
      </c>
      <c r="AF90" s="5">
        <v>9363</v>
      </c>
      <c r="AG90" s="58" t="s">
        <v>834</v>
      </c>
      <c r="AH90" s="58" t="s">
        <v>810</v>
      </c>
      <c r="AI90" s="58" t="s">
        <v>837</v>
      </c>
      <c r="AJ90" s="5" t="s">
        <v>834</v>
      </c>
      <c r="AK90" s="5" t="s">
        <v>1424</v>
      </c>
      <c r="AL90" s="5" t="s">
        <v>837</v>
      </c>
      <c r="AM90" s="5" t="s">
        <v>834</v>
      </c>
      <c r="AN90" s="5" t="s">
        <v>3395</v>
      </c>
      <c r="AO90" s="5" t="s">
        <v>837</v>
      </c>
      <c r="AP90" s="5" t="s">
        <v>834</v>
      </c>
      <c r="AQ90" s="5" t="s">
        <v>7501</v>
      </c>
      <c r="AR90" s="5" t="s">
        <v>837</v>
      </c>
      <c r="AS90" s="58" t="s">
        <v>834</v>
      </c>
      <c r="AT90" s="58" t="s">
        <v>812</v>
      </c>
      <c r="AU90" s="58" t="s">
        <v>837</v>
      </c>
      <c r="AV90" s="5" t="s">
        <v>834</v>
      </c>
      <c r="AW90" s="5" t="s">
        <v>3202</v>
      </c>
      <c r="AX90" s="5" t="s">
        <v>837</v>
      </c>
      <c r="AY90" s="5" t="s">
        <v>834</v>
      </c>
      <c r="AZ90" s="5" t="s">
        <v>3764</v>
      </c>
      <c r="BA90" s="5" t="s">
        <v>837</v>
      </c>
      <c r="BB90" s="5" t="s">
        <v>834</v>
      </c>
      <c r="BC90" s="5" t="s">
        <v>3126</v>
      </c>
      <c r="BD90" s="5" t="s">
        <v>837</v>
      </c>
      <c r="BE90" s="5" t="s">
        <v>834</v>
      </c>
      <c r="BF90" s="5" t="s">
        <v>3130</v>
      </c>
      <c r="BG90" s="5" t="s">
        <v>837</v>
      </c>
      <c r="BH90" s="5" t="s">
        <v>834</v>
      </c>
      <c r="BI90" s="5" t="s">
        <v>3608</v>
      </c>
      <c r="BJ90" s="5" t="s">
        <v>837</v>
      </c>
      <c r="BK90" s="5" t="s">
        <v>834</v>
      </c>
      <c r="BL90" s="5" t="s">
        <v>3403</v>
      </c>
      <c r="BM90" s="5" t="s">
        <v>837</v>
      </c>
      <c r="BN90" s="5" t="s">
        <v>834</v>
      </c>
      <c r="BO90" s="5" t="s">
        <v>3539</v>
      </c>
      <c r="BP90" s="5" t="s">
        <v>837</v>
      </c>
      <c r="BQ90" s="5" t="s">
        <v>834</v>
      </c>
      <c r="BR90" s="5" t="s">
        <v>3983</v>
      </c>
      <c r="BS90" s="5" t="s">
        <v>837</v>
      </c>
      <c r="BT90" s="5" t="s">
        <v>834</v>
      </c>
      <c r="BU90" s="5" t="s">
        <v>7505</v>
      </c>
      <c r="BV90" s="5" t="s">
        <v>837</v>
      </c>
      <c r="BW90" s="5" t="s">
        <v>834</v>
      </c>
      <c r="BX90" s="5" t="s">
        <v>1020</v>
      </c>
      <c r="BY90" s="5" t="s">
        <v>837</v>
      </c>
      <c r="BZ90" s="5" t="s">
        <v>834</v>
      </c>
      <c r="CA90" s="5" t="s">
        <v>2873</v>
      </c>
      <c r="CB90" s="5" t="s">
        <v>837</v>
      </c>
      <c r="CC90" s="58" t="s">
        <v>834</v>
      </c>
      <c r="CD90" s="58" t="s">
        <v>814</v>
      </c>
      <c r="CE90" s="58" t="s">
        <v>837</v>
      </c>
      <c r="CF90" s="58" t="s">
        <v>834</v>
      </c>
      <c r="CG90" s="27" t="s">
        <v>817</v>
      </c>
      <c r="CH90" s="58" t="s">
        <v>837</v>
      </c>
      <c r="CI90" s="58" t="s">
        <v>834</v>
      </c>
      <c r="CJ90" s="58" t="s">
        <v>3813</v>
      </c>
      <c r="CK90" s="58" t="s">
        <v>837</v>
      </c>
      <c r="CL90" s="58" t="s">
        <v>834</v>
      </c>
      <c r="CM90" s="58" t="s">
        <v>3196</v>
      </c>
      <c r="CN90" s="58" t="s">
        <v>837</v>
      </c>
      <c r="CO90" s="58" t="s">
        <v>834</v>
      </c>
      <c r="CP90" s="58" t="s">
        <v>3361</v>
      </c>
      <c r="CQ90" s="58" t="s">
        <v>837</v>
      </c>
      <c r="CR90" s="58" t="s">
        <v>834</v>
      </c>
      <c r="CS90" s="58" t="s">
        <v>4541</v>
      </c>
      <c r="CT90" s="58" t="s">
        <v>837</v>
      </c>
      <c r="CU90" s="58" t="s">
        <v>834</v>
      </c>
      <c r="CV90" s="58" t="s">
        <v>4186</v>
      </c>
      <c r="CW90" s="58" t="s">
        <v>837</v>
      </c>
      <c r="CX90" s="58" t="s">
        <v>834</v>
      </c>
      <c r="CY90" s="58" t="s">
        <v>1301</v>
      </c>
      <c r="CZ90" s="58" t="s">
        <v>837</v>
      </c>
      <c r="DA90" s="58" t="s">
        <v>834</v>
      </c>
      <c r="DB90" s="58" t="s">
        <v>1406</v>
      </c>
      <c r="DC90" s="58" t="s">
        <v>837</v>
      </c>
      <c r="DD90" s="58" t="s">
        <v>834</v>
      </c>
      <c r="DE90" s="58" t="s">
        <v>4196</v>
      </c>
      <c r="DF90" s="58" t="s">
        <v>837</v>
      </c>
      <c r="DG90" s="58" t="s">
        <v>834</v>
      </c>
      <c r="DH90" s="58" t="s">
        <v>3370</v>
      </c>
      <c r="DI90" s="58" t="s">
        <v>837</v>
      </c>
      <c r="DJ90" s="58" t="s">
        <v>834</v>
      </c>
      <c r="DK90" s="58" t="s">
        <v>564</v>
      </c>
      <c r="DL90" s="58" t="s">
        <v>837</v>
      </c>
      <c r="DM90" s="58" t="s">
        <v>834</v>
      </c>
      <c r="DN90" s="58" t="s">
        <v>4014</v>
      </c>
      <c r="DO90" s="58" t="s">
        <v>837</v>
      </c>
      <c r="DP90" s="58" t="s">
        <v>834</v>
      </c>
      <c r="DQ90" s="58" t="s">
        <v>5990</v>
      </c>
      <c r="DR90" s="58" t="s">
        <v>837</v>
      </c>
      <c r="DS90" s="27" t="s">
        <v>4504</v>
      </c>
      <c r="DT90" s="5" t="s">
        <v>552</v>
      </c>
      <c r="DU90" s="5">
        <v>46</v>
      </c>
      <c r="DV90" s="58" t="s">
        <v>834</v>
      </c>
      <c r="DW90" s="58" t="s">
        <v>558</v>
      </c>
      <c r="DX90" s="58" t="s">
        <v>837</v>
      </c>
      <c r="DY90" s="5" t="s">
        <v>771</v>
      </c>
      <c r="DZ90" s="5" t="s">
        <v>1401</v>
      </c>
      <c r="EA90" s="5">
        <v>45216</v>
      </c>
      <c r="EB90" s="27" t="s">
        <v>3385</v>
      </c>
      <c r="EC90" s="5" t="s">
        <v>1401</v>
      </c>
      <c r="ED90" s="5">
        <v>1095</v>
      </c>
      <c r="EE90" s="27" t="s">
        <v>3386</v>
      </c>
      <c r="EF90" s="5" t="s">
        <v>1401</v>
      </c>
      <c r="EG90" s="5">
        <v>908</v>
      </c>
      <c r="EH90" s="27" t="s">
        <v>3387</v>
      </c>
      <c r="EI90" s="5" t="s">
        <v>1401</v>
      </c>
      <c r="EJ90" s="5">
        <v>523</v>
      </c>
      <c r="EK90" s="27" t="s">
        <v>3388</v>
      </c>
      <c r="EL90" s="5" t="s">
        <v>1401</v>
      </c>
      <c r="EM90" s="5">
        <v>396</v>
      </c>
      <c r="EN90" s="27" t="s">
        <v>3540</v>
      </c>
      <c r="EO90" s="5" t="s">
        <v>1401</v>
      </c>
      <c r="EP90" s="5">
        <v>71</v>
      </c>
      <c r="EQ90" s="27" t="s">
        <v>3541</v>
      </c>
      <c r="ER90" s="5" t="s">
        <v>1401</v>
      </c>
      <c r="ES90" s="5">
        <v>47</v>
      </c>
      <c r="ET90" s="5" t="s">
        <v>4505</v>
      </c>
      <c r="EU90" s="5" t="s">
        <v>1401</v>
      </c>
      <c r="EV90" s="5">
        <v>37</v>
      </c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</row>
    <row r="91" spans="1:264">
      <c r="A91" s="4">
        <v>90</v>
      </c>
      <c r="B91" s="24" t="s">
        <v>1110</v>
      </c>
      <c r="C91" s="57">
        <v>39496</v>
      </c>
      <c r="D91" s="4" t="s">
        <v>772</v>
      </c>
      <c r="E91" s="33">
        <v>273873</v>
      </c>
      <c r="F91" s="53">
        <v>130849</v>
      </c>
      <c r="G91" s="54">
        <f t="shared" si="16"/>
        <v>0.477772544208447</v>
      </c>
      <c r="H91" s="14">
        <f t="shared" si="15"/>
        <v>5.0898363762810567E-2</v>
      </c>
      <c r="I91" s="29" t="str">
        <f t="shared" si="17"/>
        <v>IND</v>
      </c>
      <c r="J91" s="29">
        <f t="shared" si="12"/>
        <v>0.49491398482219962</v>
      </c>
      <c r="K91" s="29" t="str">
        <f t="shared" si="18"/>
        <v>PML</v>
      </c>
      <c r="L91" s="29">
        <f t="shared" si="13"/>
        <v>0.44401562105938908</v>
      </c>
      <c r="M91" s="29" t="str">
        <f t="shared" si="19"/>
        <v>MMA</v>
      </c>
      <c r="N91" s="29">
        <f t="shared" si="14"/>
        <v>3.473469418948559E-2</v>
      </c>
      <c r="O91" s="27" t="s">
        <v>816</v>
      </c>
      <c r="P91" s="27" t="s">
        <v>806</v>
      </c>
      <c r="Q91" s="27" t="s">
        <v>838</v>
      </c>
      <c r="R91" s="27" t="s">
        <v>3542</v>
      </c>
      <c r="S91" s="5" t="s">
        <v>1185</v>
      </c>
      <c r="T91" s="5">
        <v>4545</v>
      </c>
      <c r="U91" s="5" t="s">
        <v>695</v>
      </c>
      <c r="V91" s="5" t="s">
        <v>811</v>
      </c>
      <c r="W91" s="5" t="s">
        <v>838</v>
      </c>
      <c r="X91" s="5" t="s">
        <v>774</v>
      </c>
      <c r="Y91" s="5" t="s">
        <v>909</v>
      </c>
      <c r="Z91" s="5">
        <v>58099</v>
      </c>
      <c r="AA91" s="27" t="s">
        <v>3543</v>
      </c>
      <c r="AB91" s="5" t="s">
        <v>1194</v>
      </c>
      <c r="AC91" s="5">
        <v>3152</v>
      </c>
      <c r="AD91" s="29" t="s">
        <v>834</v>
      </c>
      <c r="AE91" s="29" t="s">
        <v>1003</v>
      </c>
      <c r="AF91" s="5" t="s">
        <v>837</v>
      </c>
      <c r="AG91" s="58" t="s">
        <v>834</v>
      </c>
      <c r="AH91" s="58" t="s">
        <v>810</v>
      </c>
      <c r="AI91" s="58" t="s">
        <v>837</v>
      </c>
      <c r="AJ91" s="5" t="s">
        <v>834</v>
      </c>
      <c r="AK91" s="5" t="s">
        <v>1424</v>
      </c>
      <c r="AL91" s="5" t="s">
        <v>837</v>
      </c>
      <c r="AM91" s="5" t="s">
        <v>834</v>
      </c>
      <c r="AN91" s="5" t="s">
        <v>3395</v>
      </c>
      <c r="AO91" s="5" t="s">
        <v>837</v>
      </c>
      <c r="AP91" s="5" t="s">
        <v>834</v>
      </c>
      <c r="AQ91" s="5" t="s">
        <v>7501</v>
      </c>
      <c r="AR91" s="5" t="s">
        <v>837</v>
      </c>
      <c r="AS91" s="58" t="s">
        <v>834</v>
      </c>
      <c r="AT91" s="58" t="s">
        <v>812</v>
      </c>
      <c r="AU91" s="58" t="s">
        <v>837</v>
      </c>
      <c r="AV91" s="5" t="s">
        <v>834</v>
      </c>
      <c r="AW91" s="5" t="s">
        <v>3202</v>
      </c>
      <c r="AX91" s="5" t="s">
        <v>837</v>
      </c>
      <c r="AY91" s="5" t="s">
        <v>834</v>
      </c>
      <c r="AZ91" s="5" t="s">
        <v>3764</v>
      </c>
      <c r="BA91" s="5" t="s">
        <v>837</v>
      </c>
      <c r="BB91" s="5" t="s">
        <v>834</v>
      </c>
      <c r="BC91" s="5" t="s">
        <v>3126</v>
      </c>
      <c r="BD91" s="5" t="s">
        <v>837</v>
      </c>
      <c r="BE91" s="5" t="s">
        <v>834</v>
      </c>
      <c r="BF91" s="5" t="s">
        <v>3130</v>
      </c>
      <c r="BG91" s="5" t="s">
        <v>837</v>
      </c>
      <c r="BH91" s="5" t="s">
        <v>834</v>
      </c>
      <c r="BI91" s="5" t="s">
        <v>3608</v>
      </c>
      <c r="BJ91" s="5" t="s">
        <v>837</v>
      </c>
      <c r="BK91" s="5" t="s">
        <v>834</v>
      </c>
      <c r="BL91" s="5" t="s">
        <v>3403</v>
      </c>
      <c r="BM91" s="5" t="s">
        <v>837</v>
      </c>
      <c r="BN91" s="5" t="s">
        <v>834</v>
      </c>
      <c r="BO91" s="5" t="s">
        <v>3539</v>
      </c>
      <c r="BP91" s="5" t="s">
        <v>837</v>
      </c>
      <c r="BQ91" s="5" t="s">
        <v>834</v>
      </c>
      <c r="BR91" s="5" t="s">
        <v>3983</v>
      </c>
      <c r="BS91" s="5" t="s">
        <v>837</v>
      </c>
      <c r="BT91" s="5" t="s">
        <v>834</v>
      </c>
      <c r="BU91" s="5" t="s">
        <v>7505</v>
      </c>
      <c r="BV91" s="5" t="s">
        <v>837</v>
      </c>
      <c r="BW91" s="5" t="s">
        <v>834</v>
      </c>
      <c r="BX91" s="5" t="s">
        <v>1020</v>
      </c>
      <c r="BY91" s="5" t="s">
        <v>837</v>
      </c>
      <c r="BZ91" s="5" t="s">
        <v>834</v>
      </c>
      <c r="CA91" s="5" t="s">
        <v>2873</v>
      </c>
      <c r="CB91" s="5" t="s">
        <v>837</v>
      </c>
      <c r="CC91" s="58" t="s">
        <v>834</v>
      </c>
      <c r="CD91" s="58" t="s">
        <v>814</v>
      </c>
      <c r="CE91" s="58" t="s">
        <v>837</v>
      </c>
      <c r="CF91" s="58" t="s">
        <v>834</v>
      </c>
      <c r="CG91" s="27" t="s">
        <v>817</v>
      </c>
      <c r="CH91" s="58" t="s">
        <v>837</v>
      </c>
      <c r="CI91" s="58" t="s">
        <v>834</v>
      </c>
      <c r="CJ91" s="58" t="s">
        <v>3813</v>
      </c>
      <c r="CK91" s="58" t="s">
        <v>837</v>
      </c>
      <c r="CL91" s="58" t="s">
        <v>834</v>
      </c>
      <c r="CM91" s="58" t="s">
        <v>3196</v>
      </c>
      <c r="CN91" s="58" t="s">
        <v>837</v>
      </c>
      <c r="CO91" s="58" t="s">
        <v>834</v>
      </c>
      <c r="CP91" s="58" t="s">
        <v>3361</v>
      </c>
      <c r="CQ91" s="58" t="s">
        <v>837</v>
      </c>
      <c r="CR91" s="58" t="s">
        <v>834</v>
      </c>
      <c r="CS91" s="58" t="s">
        <v>4541</v>
      </c>
      <c r="CT91" s="58" t="s">
        <v>837</v>
      </c>
      <c r="CU91" s="58" t="s">
        <v>834</v>
      </c>
      <c r="CV91" s="58" t="s">
        <v>4186</v>
      </c>
      <c r="CW91" s="58" t="s">
        <v>837</v>
      </c>
      <c r="CX91" s="58" t="s">
        <v>834</v>
      </c>
      <c r="CY91" s="58" t="s">
        <v>1301</v>
      </c>
      <c r="CZ91" s="58" t="s">
        <v>837</v>
      </c>
      <c r="DA91" s="58" t="s">
        <v>834</v>
      </c>
      <c r="DB91" s="58" t="s">
        <v>1406</v>
      </c>
      <c r="DC91" s="58" t="s">
        <v>837</v>
      </c>
      <c r="DD91" s="58" t="s">
        <v>834</v>
      </c>
      <c r="DE91" s="58" t="s">
        <v>4196</v>
      </c>
      <c r="DF91" s="58" t="s">
        <v>837</v>
      </c>
      <c r="DG91" s="58" t="s">
        <v>834</v>
      </c>
      <c r="DH91" s="58" t="s">
        <v>3370</v>
      </c>
      <c r="DI91" s="58" t="s">
        <v>837</v>
      </c>
      <c r="DJ91" s="58" t="s">
        <v>834</v>
      </c>
      <c r="DK91" s="58" t="s">
        <v>564</v>
      </c>
      <c r="DL91" s="58" t="s">
        <v>837</v>
      </c>
      <c r="DM91" s="58" t="s">
        <v>834</v>
      </c>
      <c r="DN91" s="58" t="s">
        <v>4014</v>
      </c>
      <c r="DO91" s="58" t="s">
        <v>837</v>
      </c>
      <c r="DP91" s="58" t="s">
        <v>834</v>
      </c>
      <c r="DQ91" s="58" t="s">
        <v>5990</v>
      </c>
      <c r="DR91" s="58" t="s">
        <v>837</v>
      </c>
      <c r="DS91" s="58" t="s">
        <v>834</v>
      </c>
      <c r="DT91" s="58" t="s">
        <v>552</v>
      </c>
      <c r="DU91" s="58" t="s">
        <v>837</v>
      </c>
      <c r="DV91" s="58" t="s">
        <v>834</v>
      </c>
      <c r="DW91" s="58" t="s">
        <v>558</v>
      </c>
      <c r="DX91" s="58" t="s">
        <v>837</v>
      </c>
      <c r="DY91" s="5" t="s">
        <v>773</v>
      </c>
      <c r="DZ91" s="5" t="s">
        <v>1401</v>
      </c>
      <c r="EA91" s="27">
        <v>64759</v>
      </c>
      <c r="EB91" s="27" t="s">
        <v>3544</v>
      </c>
      <c r="EC91" s="5" t="s">
        <v>1401</v>
      </c>
      <c r="ED91" s="5">
        <v>294</v>
      </c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</row>
    <row r="92" spans="1:264">
      <c r="A92" s="4">
        <v>91</v>
      </c>
      <c r="B92" s="24" t="s">
        <v>1110</v>
      </c>
      <c r="C92" s="57">
        <v>39496</v>
      </c>
      <c r="D92" s="4" t="s">
        <v>775</v>
      </c>
      <c r="E92" s="33">
        <v>320219</v>
      </c>
      <c r="F92" s="53">
        <v>150514</v>
      </c>
      <c r="G92" s="54">
        <f t="shared" si="16"/>
        <v>0.4700345700910939</v>
      </c>
      <c r="H92" s="14">
        <f t="shared" si="15"/>
        <v>7.0093147481297427E-2</v>
      </c>
      <c r="I92" s="29" t="str">
        <f t="shared" si="17"/>
        <v>PML</v>
      </c>
      <c r="J92" s="29">
        <f t="shared" si="12"/>
        <v>0.50362756952841592</v>
      </c>
      <c r="K92" s="29" t="str">
        <f t="shared" si="18"/>
        <v>PPPP</v>
      </c>
      <c r="L92" s="29">
        <f t="shared" si="13"/>
        <v>0.43353442204711856</v>
      </c>
      <c r="M92" s="29" t="str">
        <f t="shared" si="19"/>
        <v>PML-N</v>
      </c>
      <c r="N92" s="29">
        <f t="shared" si="14"/>
        <v>6.2838008424465491E-2</v>
      </c>
      <c r="O92" s="27" t="s">
        <v>816</v>
      </c>
      <c r="P92" s="27" t="s">
        <v>806</v>
      </c>
      <c r="Q92" s="27" t="s">
        <v>838</v>
      </c>
      <c r="R92" s="5" t="s">
        <v>834</v>
      </c>
      <c r="S92" s="5" t="s">
        <v>1185</v>
      </c>
      <c r="T92" s="5" t="s">
        <v>837</v>
      </c>
      <c r="U92" s="5" t="s">
        <v>695</v>
      </c>
      <c r="V92" s="5" t="s">
        <v>811</v>
      </c>
      <c r="W92" s="5" t="s">
        <v>838</v>
      </c>
      <c r="X92" s="5" t="s">
        <v>776</v>
      </c>
      <c r="Y92" s="5" t="s">
        <v>909</v>
      </c>
      <c r="Z92" s="27">
        <v>75803</v>
      </c>
      <c r="AA92" s="27" t="s">
        <v>3543</v>
      </c>
      <c r="AB92" s="5" t="s">
        <v>1194</v>
      </c>
      <c r="AC92" s="5">
        <v>9458</v>
      </c>
      <c r="AD92" s="5" t="s">
        <v>777</v>
      </c>
      <c r="AE92" s="5" t="s">
        <v>1003</v>
      </c>
      <c r="AF92" s="5">
        <v>65253</v>
      </c>
      <c r="AG92" s="58" t="s">
        <v>834</v>
      </c>
      <c r="AH92" s="58" t="s">
        <v>810</v>
      </c>
      <c r="AI92" s="58" t="s">
        <v>837</v>
      </c>
      <c r="AJ92" s="5" t="s">
        <v>834</v>
      </c>
      <c r="AK92" s="5" t="s">
        <v>1424</v>
      </c>
      <c r="AL92" s="5" t="s">
        <v>837</v>
      </c>
      <c r="AM92" s="5" t="s">
        <v>834</v>
      </c>
      <c r="AN92" s="5" t="s">
        <v>3395</v>
      </c>
      <c r="AO92" s="5" t="s">
        <v>837</v>
      </c>
      <c r="AP92" s="5" t="s">
        <v>834</v>
      </c>
      <c r="AQ92" s="5" t="s">
        <v>7501</v>
      </c>
      <c r="AR92" s="5" t="s">
        <v>837</v>
      </c>
      <c r="AS92" s="58" t="s">
        <v>834</v>
      </c>
      <c r="AT92" s="58" t="s">
        <v>812</v>
      </c>
      <c r="AU92" s="58" t="s">
        <v>837</v>
      </c>
      <c r="AV92" s="5" t="s">
        <v>834</v>
      </c>
      <c r="AW92" s="5" t="s">
        <v>3202</v>
      </c>
      <c r="AX92" s="5" t="s">
        <v>837</v>
      </c>
      <c r="AY92" s="5" t="s">
        <v>834</v>
      </c>
      <c r="AZ92" s="5" t="s">
        <v>3764</v>
      </c>
      <c r="BA92" s="5" t="s">
        <v>837</v>
      </c>
      <c r="BB92" s="5" t="s">
        <v>834</v>
      </c>
      <c r="BC92" s="5" t="s">
        <v>3126</v>
      </c>
      <c r="BD92" s="5" t="s">
        <v>837</v>
      </c>
      <c r="BE92" s="5" t="s">
        <v>834</v>
      </c>
      <c r="BF92" s="5" t="s">
        <v>3130</v>
      </c>
      <c r="BG92" s="5" t="s">
        <v>837</v>
      </c>
      <c r="BH92" s="5" t="s">
        <v>834</v>
      </c>
      <c r="BI92" s="5" t="s">
        <v>3608</v>
      </c>
      <c r="BJ92" s="5" t="s">
        <v>837</v>
      </c>
      <c r="BK92" s="5" t="s">
        <v>834</v>
      </c>
      <c r="BL92" s="5" t="s">
        <v>3403</v>
      </c>
      <c r="BM92" s="5" t="s">
        <v>837</v>
      </c>
      <c r="BN92" s="5" t="s">
        <v>834</v>
      </c>
      <c r="BO92" s="5" t="s">
        <v>3539</v>
      </c>
      <c r="BP92" s="5" t="s">
        <v>837</v>
      </c>
      <c r="BQ92" s="5" t="s">
        <v>834</v>
      </c>
      <c r="BR92" s="5" t="s">
        <v>3983</v>
      </c>
      <c r="BS92" s="5" t="s">
        <v>837</v>
      </c>
      <c r="BT92" s="5" t="s">
        <v>834</v>
      </c>
      <c r="BU92" s="5" t="s">
        <v>7505</v>
      </c>
      <c r="BV92" s="5" t="s">
        <v>837</v>
      </c>
      <c r="BW92" s="5" t="s">
        <v>834</v>
      </c>
      <c r="BX92" s="5" t="s">
        <v>1020</v>
      </c>
      <c r="BY92" s="5" t="s">
        <v>837</v>
      </c>
      <c r="BZ92" s="5" t="s">
        <v>834</v>
      </c>
      <c r="CA92" s="5" t="s">
        <v>2873</v>
      </c>
      <c r="CB92" s="5" t="s">
        <v>837</v>
      </c>
      <c r="CC92" s="58" t="s">
        <v>834</v>
      </c>
      <c r="CD92" s="58" t="s">
        <v>814</v>
      </c>
      <c r="CE92" s="58" t="s">
        <v>837</v>
      </c>
      <c r="CF92" s="58" t="s">
        <v>834</v>
      </c>
      <c r="CG92" s="27" t="s">
        <v>817</v>
      </c>
      <c r="CH92" s="58" t="s">
        <v>837</v>
      </c>
      <c r="CI92" s="58" t="s">
        <v>834</v>
      </c>
      <c r="CJ92" s="58" t="s">
        <v>3813</v>
      </c>
      <c r="CK92" s="58" t="s">
        <v>837</v>
      </c>
      <c r="CL92" s="58" t="s">
        <v>834</v>
      </c>
      <c r="CM92" s="58" t="s">
        <v>3196</v>
      </c>
      <c r="CN92" s="58" t="s">
        <v>837</v>
      </c>
      <c r="CO92" s="58" t="s">
        <v>834</v>
      </c>
      <c r="CP92" s="58" t="s">
        <v>3361</v>
      </c>
      <c r="CQ92" s="58" t="s">
        <v>837</v>
      </c>
      <c r="CR92" s="58" t="s">
        <v>834</v>
      </c>
      <c r="CS92" s="58" t="s">
        <v>4541</v>
      </c>
      <c r="CT92" s="58" t="s">
        <v>837</v>
      </c>
      <c r="CU92" s="58" t="s">
        <v>834</v>
      </c>
      <c r="CV92" s="58" t="s">
        <v>4186</v>
      </c>
      <c r="CW92" s="58" t="s">
        <v>837</v>
      </c>
      <c r="CX92" s="58" t="s">
        <v>834</v>
      </c>
      <c r="CY92" s="58" t="s">
        <v>1301</v>
      </c>
      <c r="CZ92" s="58" t="s">
        <v>837</v>
      </c>
      <c r="DA92" s="58" t="s">
        <v>834</v>
      </c>
      <c r="DB92" s="58" t="s">
        <v>1406</v>
      </c>
      <c r="DC92" s="58" t="s">
        <v>837</v>
      </c>
      <c r="DD92" s="58" t="s">
        <v>834</v>
      </c>
      <c r="DE92" s="58" t="s">
        <v>4196</v>
      </c>
      <c r="DF92" s="58" t="s">
        <v>837</v>
      </c>
      <c r="DG92" s="58" t="s">
        <v>834</v>
      </c>
      <c r="DH92" s="58" t="s">
        <v>3370</v>
      </c>
      <c r="DI92" s="58" t="s">
        <v>837</v>
      </c>
      <c r="DJ92" s="58" t="s">
        <v>834</v>
      </c>
      <c r="DK92" s="58" t="s">
        <v>564</v>
      </c>
      <c r="DL92" s="58" t="s">
        <v>837</v>
      </c>
      <c r="DM92" s="58" t="s">
        <v>834</v>
      </c>
      <c r="DN92" s="58" t="s">
        <v>4014</v>
      </c>
      <c r="DO92" s="58" t="s">
        <v>837</v>
      </c>
      <c r="DP92" s="58" t="s">
        <v>834</v>
      </c>
      <c r="DQ92" s="58" t="s">
        <v>5990</v>
      </c>
      <c r="DR92" s="58" t="s">
        <v>837</v>
      </c>
      <c r="DS92" s="58" t="s">
        <v>834</v>
      </c>
      <c r="DT92" s="58" t="s">
        <v>552</v>
      </c>
      <c r="DU92" s="58" t="s">
        <v>837</v>
      </c>
      <c r="DV92" s="58" t="s">
        <v>834</v>
      </c>
      <c r="DW92" s="58" t="s">
        <v>558</v>
      </c>
      <c r="DX92" s="58" t="s">
        <v>837</v>
      </c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</row>
    <row r="93" spans="1:264">
      <c r="A93" s="4">
        <v>92</v>
      </c>
      <c r="B93" s="24" t="s">
        <v>1110</v>
      </c>
      <c r="C93" s="57">
        <v>39496</v>
      </c>
      <c r="D93" s="4" t="s">
        <v>778</v>
      </c>
      <c r="E93" s="33">
        <v>286827</v>
      </c>
      <c r="F93" s="53">
        <v>169210</v>
      </c>
      <c r="G93" s="54">
        <f t="shared" si="16"/>
        <v>0.58993748845122673</v>
      </c>
      <c r="H93" s="14">
        <f t="shared" si="15"/>
        <v>7.460551976833521E-2</v>
      </c>
      <c r="I93" s="29" t="str">
        <f t="shared" si="17"/>
        <v>PML</v>
      </c>
      <c r="J93" s="29">
        <f t="shared" si="12"/>
        <v>0.41266473612670646</v>
      </c>
      <c r="K93" s="29" t="str">
        <f t="shared" si="18"/>
        <v>PML-N</v>
      </c>
      <c r="L93" s="29">
        <f t="shared" si="13"/>
        <v>0.33805921635837127</v>
      </c>
      <c r="M93" s="29" t="str">
        <f t="shared" si="19"/>
        <v>PPPP</v>
      </c>
      <c r="N93" s="29">
        <f t="shared" si="14"/>
        <v>0.24927604751492227</v>
      </c>
      <c r="O93" s="27" t="s">
        <v>816</v>
      </c>
      <c r="P93" s="27" t="s">
        <v>806</v>
      </c>
      <c r="Q93" s="27" t="s">
        <v>838</v>
      </c>
      <c r="R93" s="5" t="s">
        <v>834</v>
      </c>
      <c r="S93" s="5" t="s">
        <v>1185</v>
      </c>
      <c r="T93" s="5" t="s">
        <v>837</v>
      </c>
      <c r="U93" s="5" t="s">
        <v>695</v>
      </c>
      <c r="V93" s="5" t="s">
        <v>811</v>
      </c>
      <c r="W93" s="5" t="s">
        <v>838</v>
      </c>
      <c r="X93" s="5" t="s">
        <v>779</v>
      </c>
      <c r="Y93" s="5" t="s">
        <v>909</v>
      </c>
      <c r="Z93" s="27">
        <v>69827</v>
      </c>
      <c r="AA93" s="5" t="s">
        <v>780</v>
      </c>
      <c r="AB93" s="5" t="s">
        <v>1194</v>
      </c>
      <c r="AC93" s="27">
        <v>57203</v>
      </c>
      <c r="AD93" s="27" t="s">
        <v>3546</v>
      </c>
      <c r="AE93" s="5" t="s">
        <v>1003</v>
      </c>
      <c r="AF93" s="5">
        <v>42180</v>
      </c>
      <c r="AG93" s="58" t="s">
        <v>834</v>
      </c>
      <c r="AH93" s="58" t="s">
        <v>810</v>
      </c>
      <c r="AI93" s="58" t="s">
        <v>837</v>
      </c>
      <c r="AJ93" s="5" t="s">
        <v>834</v>
      </c>
      <c r="AK93" s="5" t="s">
        <v>1424</v>
      </c>
      <c r="AL93" s="5" t="s">
        <v>837</v>
      </c>
      <c r="AM93" s="5" t="s">
        <v>834</v>
      </c>
      <c r="AN93" s="5" t="s">
        <v>3395</v>
      </c>
      <c r="AO93" s="5" t="s">
        <v>837</v>
      </c>
      <c r="AP93" s="5" t="s">
        <v>834</v>
      </c>
      <c r="AQ93" s="5" t="s">
        <v>7501</v>
      </c>
      <c r="AR93" s="5" t="s">
        <v>837</v>
      </c>
      <c r="AS93" s="58" t="s">
        <v>834</v>
      </c>
      <c r="AT93" s="58" t="s">
        <v>812</v>
      </c>
      <c r="AU93" s="58" t="s">
        <v>837</v>
      </c>
      <c r="AV93" s="5" t="s">
        <v>834</v>
      </c>
      <c r="AW93" s="5" t="s">
        <v>3202</v>
      </c>
      <c r="AX93" s="5" t="s">
        <v>837</v>
      </c>
      <c r="AY93" s="5" t="s">
        <v>834</v>
      </c>
      <c r="AZ93" s="5" t="s">
        <v>3764</v>
      </c>
      <c r="BA93" s="5" t="s">
        <v>837</v>
      </c>
      <c r="BB93" s="5" t="s">
        <v>834</v>
      </c>
      <c r="BC93" s="5" t="s">
        <v>3126</v>
      </c>
      <c r="BD93" s="5" t="s">
        <v>837</v>
      </c>
      <c r="BE93" s="5" t="s">
        <v>834</v>
      </c>
      <c r="BF93" s="5" t="s">
        <v>3130</v>
      </c>
      <c r="BG93" s="5" t="s">
        <v>837</v>
      </c>
      <c r="BH93" s="5" t="s">
        <v>834</v>
      </c>
      <c r="BI93" s="5" t="s">
        <v>3608</v>
      </c>
      <c r="BJ93" s="5" t="s">
        <v>837</v>
      </c>
      <c r="BK93" s="5" t="s">
        <v>834</v>
      </c>
      <c r="BL93" s="5" t="s">
        <v>3403</v>
      </c>
      <c r="BM93" s="5" t="s">
        <v>837</v>
      </c>
      <c r="BN93" s="5" t="s">
        <v>834</v>
      </c>
      <c r="BO93" s="5" t="s">
        <v>3539</v>
      </c>
      <c r="BP93" s="5" t="s">
        <v>837</v>
      </c>
      <c r="BQ93" s="5" t="s">
        <v>834</v>
      </c>
      <c r="BR93" s="5" t="s">
        <v>3983</v>
      </c>
      <c r="BS93" s="5" t="s">
        <v>837</v>
      </c>
      <c r="BT93" s="5" t="s">
        <v>834</v>
      </c>
      <c r="BU93" s="5" t="s">
        <v>7505</v>
      </c>
      <c r="BV93" s="5" t="s">
        <v>837</v>
      </c>
      <c r="BW93" s="5" t="s">
        <v>834</v>
      </c>
      <c r="BX93" s="5" t="s">
        <v>1020</v>
      </c>
      <c r="BY93" s="5" t="s">
        <v>837</v>
      </c>
      <c r="BZ93" s="5" t="s">
        <v>834</v>
      </c>
      <c r="CA93" s="5" t="s">
        <v>2873</v>
      </c>
      <c r="CB93" s="5" t="s">
        <v>837</v>
      </c>
      <c r="CC93" s="58" t="s">
        <v>834</v>
      </c>
      <c r="CD93" s="58" t="s">
        <v>814</v>
      </c>
      <c r="CE93" s="58" t="s">
        <v>837</v>
      </c>
      <c r="CF93" s="58" t="s">
        <v>834</v>
      </c>
      <c r="CG93" s="27" t="s">
        <v>817</v>
      </c>
      <c r="CH93" s="58" t="s">
        <v>837</v>
      </c>
      <c r="CI93" s="58" t="s">
        <v>834</v>
      </c>
      <c r="CJ93" s="58" t="s">
        <v>3813</v>
      </c>
      <c r="CK93" s="58" t="s">
        <v>837</v>
      </c>
      <c r="CL93" s="58" t="s">
        <v>834</v>
      </c>
      <c r="CM93" s="58" t="s">
        <v>3196</v>
      </c>
      <c r="CN93" s="58" t="s">
        <v>837</v>
      </c>
      <c r="CO93" s="58" t="s">
        <v>834</v>
      </c>
      <c r="CP93" s="58" t="s">
        <v>3361</v>
      </c>
      <c r="CQ93" s="58" t="s">
        <v>837</v>
      </c>
      <c r="CR93" s="58" t="s">
        <v>834</v>
      </c>
      <c r="CS93" s="58" t="s">
        <v>4541</v>
      </c>
      <c r="CT93" s="58" t="s">
        <v>837</v>
      </c>
      <c r="CU93" s="58" t="s">
        <v>834</v>
      </c>
      <c r="CV93" s="58" t="s">
        <v>4186</v>
      </c>
      <c r="CW93" s="58" t="s">
        <v>837</v>
      </c>
      <c r="CX93" s="58" t="s">
        <v>834</v>
      </c>
      <c r="CY93" s="58" t="s">
        <v>1301</v>
      </c>
      <c r="CZ93" s="58" t="s">
        <v>837</v>
      </c>
      <c r="DA93" s="58" t="s">
        <v>834</v>
      </c>
      <c r="DB93" s="58" t="s">
        <v>1406</v>
      </c>
      <c r="DC93" s="58" t="s">
        <v>837</v>
      </c>
      <c r="DD93" s="58" t="s">
        <v>834</v>
      </c>
      <c r="DE93" s="58" t="s">
        <v>4196</v>
      </c>
      <c r="DF93" s="58" t="s">
        <v>837</v>
      </c>
      <c r="DG93" s="58" t="s">
        <v>834</v>
      </c>
      <c r="DH93" s="58" t="s">
        <v>3370</v>
      </c>
      <c r="DI93" s="58" t="s">
        <v>837</v>
      </c>
      <c r="DJ93" s="58" t="s">
        <v>834</v>
      </c>
      <c r="DK93" s="58" t="s">
        <v>564</v>
      </c>
      <c r="DL93" s="58" t="s">
        <v>837</v>
      </c>
      <c r="DM93" s="58" t="s">
        <v>834</v>
      </c>
      <c r="DN93" s="58" t="s">
        <v>4014</v>
      </c>
      <c r="DO93" s="58" t="s">
        <v>837</v>
      </c>
      <c r="DP93" s="58" t="s">
        <v>834</v>
      </c>
      <c r="DQ93" s="58" t="s">
        <v>5990</v>
      </c>
      <c r="DR93" s="58" t="s">
        <v>837</v>
      </c>
      <c r="DS93" s="58" t="s">
        <v>834</v>
      </c>
      <c r="DT93" s="58" t="s">
        <v>552</v>
      </c>
      <c r="DU93" s="58" t="s">
        <v>837</v>
      </c>
      <c r="DV93" s="58" t="s">
        <v>834</v>
      </c>
      <c r="DW93" s="58" t="s">
        <v>558</v>
      </c>
      <c r="DX93" s="58" t="s">
        <v>837</v>
      </c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</row>
    <row r="94" spans="1:264">
      <c r="A94" s="4">
        <v>93</v>
      </c>
      <c r="B94" s="24" t="s">
        <v>1110</v>
      </c>
      <c r="C94" s="57">
        <v>39496</v>
      </c>
      <c r="D94" s="4" t="s">
        <v>781</v>
      </c>
      <c r="E94" s="33">
        <v>289211</v>
      </c>
      <c r="F94" s="53">
        <v>169690</v>
      </c>
      <c r="G94" s="54">
        <f t="shared" si="16"/>
        <v>0.58673425284653768</v>
      </c>
      <c r="H94" s="14">
        <f t="shared" si="15"/>
        <v>0.11653014320231009</v>
      </c>
      <c r="I94" s="29" t="str">
        <f t="shared" si="17"/>
        <v>PML-N</v>
      </c>
      <c r="J94" s="29">
        <f t="shared" si="12"/>
        <v>0.4953798102422064</v>
      </c>
      <c r="K94" s="29" t="str">
        <f t="shared" si="18"/>
        <v>PML</v>
      </c>
      <c r="L94" s="29">
        <f t="shared" si="13"/>
        <v>0.37884966703989625</v>
      </c>
      <c r="M94" s="29" t="str">
        <f t="shared" si="19"/>
        <v>PPPP</v>
      </c>
      <c r="N94" s="29">
        <f t="shared" si="14"/>
        <v>0.10604042666038069</v>
      </c>
      <c r="O94" s="27" t="s">
        <v>816</v>
      </c>
      <c r="P94" s="27" t="s">
        <v>806</v>
      </c>
      <c r="Q94" s="27" t="s">
        <v>838</v>
      </c>
      <c r="R94" s="5" t="s">
        <v>834</v>
      </c>
      <c r="S94" s="5" t="s">
        <v>1185</v>
      </c>
      <c r="T94" s="5" t="s">
        <v>837</v>
      </c>
      <c r="U94" s="5" t="s">
        <v>695</v>
      </c>
      <c r="V94" s="5" t="s">
        <v>811</v>
      </c>
      <c r="W94" s="5" t="s">
        <v>838</v>
      </c>
      <c r="X94" s="5" t="s">
        <v>933</v>
      </c>
      <c r="Y94" s="5" t="s">
        <v>909</v>
      </c>
      <c r="Z94" s="27">
        <v>64287</v>
      </c>
      <c r="AA94" s="5" t="s">
        <v>932</v>
      </c>
      <c r="AB94" s="5" t="s">
        <v>1194</v>
      </c>
      <c r="AC94" s="27">
        <v>84061</v>
      </c>
      <c r="AD94" s="27" t="s">
        <v>3547</v>
      </c>
      <c r="AE94" s="5" t="s">
        <v>1003</v>
      </c>
      <c r="AF94" s="27">
        <v>17994</v>
      </c>
      <c r="AG94" s="58" t="s">
        <v>834</v>
      </c>
      <c r="AH94" s="58" t="s">
        <v>810</v>
      </c>
      <c r="AI94" s="58" t="s">
        <v>837</v>
      </c>
      <c r="AJ94" s="5" t="s">
        <v>834</v>
      </c>
      <c r="AK94" s="5" t="s">
        <v>1424</v>
      </c>
      <c r="AL94" s="5" t="s">
        <v>837</v>
      </c>
      <c r="AM94" s="5" t="s">
        <v>834</v>
      </c>
      <c r="AN94" s="5" t="s">
        <v>3395</v>
      </c>
      <c r="AO94" s="5" t="s">
        <v>837</v>
      </c>
      <c r="AP94" s="5" t="s">
        <v>834</v>
      </c>
      <c r="AQ94" s="5" t="s">
        <v>7501</v>
      </c>
      <c r="AR94" s="5" t="s">
        <v>837</v>
      </c>
      <c r="AS94" s="58" t="s">
        <v>834</v>
      </c>
      <c r="AT94" s="58" t="s">
        <v>812</v>
      </c>
      <c r="AU94" s="58" t="s">
        <v>837</v>
      </c>
      <c r="AV94" s="5" t="s">
        <v>834</v>
      </c>
      <c r="AW94" s="5" t="s">
        <v>3202</v>
      </c>
      <c r="AX94" s="5" t="s">
        <v>837</v>
      </c>
      <c r="AY94" s="5" t="s">
        <v>834</v>
      </c>
      <c r="AZ94" s="5" t="s">
        <v>3764</v>
      </c>
      <c r="BA94" s="5" t="s">
        <v>837</v>
      </c>
      <c r="BB94" s="5" t="s">
        <v>834</v>
      </c>
      <c r="BC94" s="5" t="s">
        <v>3126</v>
      </c>
      <c r="BD94" s="5" t="s">
        <v>837</v>
      </c>
      <c r="BE94" s="5" t="s">
        <v>834</v>
      </c>
      <c r="BF94" s="5" t="s">
        <v>3130</v>
      </c>
      <c r="BG94" s="5" t="s">
        <v>837</v>
      </c>
      <c r="BH94" s="5" t="s">
        <v>834</v>
      </c>
      <c r="BI94" s="5" t="s">
        <v>3608</v>
      </c>
      <c r="BJ94" s="5" t="s">
        <v>837</v>
      </c>
      <c r="BK94" s="5" t="s">
        <v>834</v>
      </c>
      <c r="BL94" s="5" t="s">
        <v>3403</v>
      </c>
      <c r="BM94" s="5" t="s">
        <v>837</v>
      </c>
      <c r="BN94" s="5" t="s">
        <v>834</v>
      </c>
      <c r="BO94" s="5" t="s">
        <v>3539</v>
      </c>
      <c r="BP94" s="5" t="s">
        <v>837</v>
      </c>
      <c r="BQ94" s="5" t="s">
        <v>834</v>
      </c>
      <c r="BR94" s="5" t="s">
        <v>3983</v>
      </c>
      <c r="BS94" s="5" t="s">
        <v>837</v>
      </c>
      <c r="BT94" s="5" t="s">
        <v>834</v>
      </c>
      <c r="BU94" s="5" t="s">
        <v>7505</v>
      </c>
      <c r="BV94" s="5" t="s">
        <v>837</v>
      </c>
      <c r="BW94" s="5" t="s">
        <v>834</v>
      </c>
      <c r="BX94" s="5" t="s">
        <v>1020</v>
      </c>
      <c r="BY94" s="5" t="s">
        <v>837</v>
      </c>
      <c r="BZ94" s="5" t="s">
        <v>834</v>
      </c>
      <c r="CA94" s="5" t="s">
        <v>2873</v>
      </c>
      <c r="CB94" s="5" t="s">
        <v>837</v>
      </c>
      <c r="CC94" s="58" t="s">
        <v>834</v>
      </c>
      <c r="CD94" s="58" t="s">
        <v>814</v>
      </c>
      <c r="CE94" s="58" t="s">
        <v>837</v>
      </c>
      <c r="CF94" s="58" t="s">
        <v>834</v>
      </c>
      <c r="CG94" s="27" t="s">
        <v>817</v>
      </c>
      <c r="CH94" s="58" t="s">
        <v>837</v>
      </c>
      <c r="CI94" s="58" t="s">
        <v>834</v>
      </c>
      <c r="CJ94" s="58" t="s">
        <v>3813</v>
      </c>
      <c r="CK94" s="58" t="s">
        <v>837</v>
      </c>
      <c r="CL94" s="58" t="s">
        <v>834</v>
      </c>
      <c r="CM94" s="58" t="s">
        <v>3196</v>
      </c>
      <c r="CN94" s="58" t="s">
        <v>837</v>
      </c>
      <c r="CO94" s="58" t="s">
        <v>834</v>
      </c>
      <c r="CP94" s="58" t="s">
        <v>3361</v>
      </c>
      <c r="CQ94" s="58" t="s">
        <v>837</v>
      </c>
      <c r="CR94" s="58" t="s">
        <v>834</v>
      </c>
      <c r="CS94" s="58" t="s">
        <v>4541</v>
      </c>
      <c r="CT94" s="58" t="s">
        <v>837</v>
      </c>
      <c r="CU94" s="58" t="s">
        <v>834</v>
      </c>
      <c r="CV94" s="58" t="s">
        <v>4186</v>
      </c>
      <c r="CW94" s="58" t="s">
        <v>837</v>
      </c>
      <c r="CX94" s="58" t="s">
        <v>834</v>
      </c>
      <c r="CY94" s="58" t="s">
        <v>1301</v>
      </c>
      <c r="CZ94" s="58" t="s">
        <v>837</v>
      </c>
      <c r="DA94" s="58" t="s">
        <v>834</v>
      </c>
      <c r="DB94" s="58" t="s">
        <v>1406</v>
      </c>
      <c r="DC94" s="58" t="s">
        <v>837</v>
      </c>
      <c r="DD94" s="58" t="s">
        <v>834</v>
      </c>
      <c r="DE94" s="58" t="s">
        <v>4196</v>
      </c>
      <c r="DF94" s="58" t="s">
        <v>837</v>
      </c>
      <c r="DG94" s="58" t="s">
        <v>834</v>
      </c>
      <c r="DH94" s="58" t="s">
        <v>3370</v>
      </c>
      <c r="DI94" s="58" t="s">
        <v>837</v>
      </c>
      <c r="DJ94" s="58" t="s">
        <v>834</v>
      </c>
      <c r="DK94" s="58" t="s">
        <v>564</v>
      </c>
      <c r="DL94" s="58" t="s">
        <v>837</v>
      </c>
      <c r="DM94" s="58" t="s">
        <v>834</v>
      </c>
      <c r="DN94" s="58" t="s">
        <v>4014</v>
      </c>
      <c r="DO94" s="58" t="s">
        <v>837</v>
      </c>
      <c r="DP94" s="58" t="s">
        <v>834</v>
      </c>
      <c r="DQ94" s="58" t="s">
        <v>5990</v>
      </c>
      <c r="DR94" s="58" t="s">
        <v>837</v>
      </c>
      <c r="DS94" s="58" t="s">
        <v>834</v>
      </c>
      <c r="DT94" s="58" t="s">
        <v>552</v>
      </c>
      <c r="DU94" s="58" t="s">
        <v>837</v>
      </c>
      <c r="DV94" s="58" t="s">
        <v>834</v>
      </c>
      <c r="DW94" s="58" t="s">
        <v>558</v>
      </c>
      <c r="DX94" s="58" t="s">
        <v>837</v>
      </c>
      <c r="DY94" s="27" t="s">
        <v>1730</v>
      </c>
      <c r="DZ94" s="5" t="s">
        <v>1401</v>
      </c>
      <c r="EA94" s="5">
        <v>2764</v>
      </c>
      <c r="EB94" s="27" t="s">
        <v>3548</v>
      </c>
      <c r="EC94" s="5" t="s">
        <v>1401</v>
      </c>
      <c r="ED94" s="5">
        <v>373</v>
      </c>
      <c r="EE94" s="27" t="s">
        <v>3549</v>
      </c>
      <c r="EF94" s="5" t="s">
        <v>1401</v>
      </c>
      <c r="EG94" s="5">
        <v>138</v>
      </c>
      <c r="EH94" s="27" t="s">
        <v>1731</v>
      </c>
      <c r="EI94" s="5" t="s">
        <v>1401</v>
      </c>
      <c r="EJ94" s="5">
        <v>73</v>
      </c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</row>
    <row r="95" spans="1:264">
      <c r="A95" s="4">
        <v>94</v>
      </c>
      <c r="B95" s="24" t="s">
        <v>1110</v>
      </c>
      <c r="C95" s="57">
        <v>39496</v>
      </c>
      <c r="D95" s="4" t="s">
        <v>934</v>
      </c>
      <c r="E95" s="33">
        <v>314704</v>
      </c>
      <c r="F95" s="53">
        <v>184430</v>
      </c>
      <c r="G95" s="54">
        <f t="shared" si="16"/>
        <v>0.58604275763892422</v>
      </c>
      <c r="H95" s="14">
        <f t="shared" si="15"/>
        <v>2.2208968172206259E-2</v>
      </c>
      <c r="I95" s="29" t="str">
        <f t="shared" si="17"/>
        <v>PML</v>
      </c>
      <c r="J95" s="29">
        <f t="shared" si="12"/>
        <v>0.3440004337689096</v>
      </c>
      <c r="K95" s="29" t="str">
        <f t="shared" si="18"/>
        <v>PPPP</v>
      </c>
      <c r="L95" s="29">
        <f t="shared" si="13"/>
        <v>0.32179146559670335</v>
      </c>
      <c r="M95" s="29" t="str">
        <f t="shared" si="19"/>
        <v>PML-N</v>
      </c>
      <c r="N95" s="29">
        <f t="shared" si="14"/>
        <v>0.32144445046901265</v>
      </c>
      <c r="O95" s="27" t="s">
        <v>816</v>
      </c>
      <c r="P95" s="27" t="s">
        <v>806</v>
      </c>
      <c r="Q95" s="27" t="s">
        <v>838</v>
      </c>
      <c r="R95" s="5" t="s">
        <v>834</v>
      </c>
      <c r="S95" s="5" t="s">
        <v>1185</v>
      </c>
      <c r="T95" s="5" t="s">
        <v>837</v>
      </c>
      <c r="U95" s="5" t="s">
        <v>695</v>
      </c>
      <c r="V95" s="5" t="s">
        <v>811</v>
      </c>
      <c r="W95" s="5" t="s">
        <v>838</v>
      </c>
      <c r="X95" s="5" t="s">
        <v>935</v>
      </c>
      <c r="Y95" s="5" t="s">
        <v>909</v>
      </c>
      <c r="Z95" s="27">
        <v>63444</v>
      </c>
      <c r="AA95" s="27" t="s">
        <v>3569</v>
      </c>
      <c r="AB95" s="5" t="s">
        <v>1194</v>
      </c>
      <c r="AC95" s="27">
        <v>59284</v>
      </c>
      <c r="AD95" s="5" t="s">
        <v>936</v>
      </c>
      <c r="AE95" s="5" t="s">
        <v>1003</v>
      </c>
      <c r="AF95" s="27">
        <v>59348</v>
      </c>
      <c r="AG95" s="58" t="s">
        <v>834</v>
      </c>
      <c r="AH95" s="58" t="s">
        <v>810</v>
      </c>
      <c r="AI95" s="58" t="s">
        <v>837</v>
      </c>
      <c r="AJ95" s="5" t="s">
        <v>834</v>
      </c>
      <c r="AK95" s="5" t="s">
        <v>1424</v>
      </c>
      <c r="AL95" s="5" t="s">
        <v>837</v>
      </c>
      <c r="AM95" s="5" t="s">
        <v>834</v>
      </c>
      <c r="AN95" s="5" t="s">
        <v>3395</v>
      </c>
      <c r="AO95" s="5" t="s">
        <v>837</v>
      </c>
      <c r="AP95" s="5" t="s">
        <v>834</v>
      </c>
      <c r="AQ95" s="5" t="s">
        <v>7501</v>
      </c>
      <c r="AR95" s="5" t="s">
        <v>837</v>
      </c>
      <c r="AS95" s="58" t="s">
        <v>834</v>
      </c>
      <c r="AT95" s="58" t="s">
        <v>812</v>
      </c>
      <c r="AU95" s="58" t="s">
        <v>837</v>
      </c>
      <c r="AV95" s="5" t="s">
        <v>834</v>
      </c>
      <c r="AW95" s="5" t="s">
        <v>3202</v>
      </c>
      <c r="AX95" s="5" t="s">
        <v>837</v>
      </c>
      <c r="AY95" s="5" t="s">
        <v>834</v>
      </c>
      <c r="AZ95" s="5" t="s">
        <v>3764</v>
      </c>
      <c r="BA95" s="5" t="s">
        <v>837</v>
      </c>
      <c r="BB95" s="5" t="s">
        <v>834</v>
      </c>
      <c r="BC95" s="5" t="s">
        <v>3126</v>
      </c>
      <c r="BD95" s="5" t="s">
        <v>837</v>
      </c>
      <c r="BE95" s="5" t="s">
        <v>834</v>
      </c>
      <c r="BF95" s="5" t="s">
        <v>3130</v>
      </c>
      <c r="BG95" s="5" t="s">
        <v>837</v>
      </c>
      <c r="BH95" s="5" t="s">
        <v>834</v>
      </c>
      <c r="BI95" s="5" t="s">
        <v>3608</v>
      </c>
      <c r="BJ95" s="5" t="s">
        <v>837</v>
      </c>
      <c r="BK95" s="5" t="s">
        <v>834</v>
      </c>
      <c r="BL95" s="5" t="s">
        <v>3403</v>
      </c>
      <c r="BM95" s="5" t="s">
        <v>837</v>
      </c>
      <c r="BN95" s="5" t="s">
        <v>834</v>
      </c>
      <c r="BO95" s="5" t="s">
        <v>3539</v>
      </c>
      <c r="BP95" s="5" t="s">
        <v>837</v>
      </c>
      <c r="BQ95" s="5" t="s">
        <v>834</v>
      </c>
      <c r="BR95" s="5" t="s">
        <v>3983</v>
      </c>
      <c r="BS95" s="5" t="s">
        <v>837</v>
      </c>
      <c r="BT95" s="5" t="s">
        <v>834</v>
      </c>
      <c r="BU95" s="5" t="s">
        <v>7505</v>
      </c>
      <c r="BV95" s="5" t="s">
        <v>837</v>
      </c>
      <c r="BW95" s="5" t="s">
        <v>834</v>
      </c>
      <c r="BX95" s="5" t="s">
        <v>1020</v>
      </c>
      <c r="BY95" s="5" t="s">
        <v>837</v>
      </c>
      <c r="BZ95" s="5" t="s">
        <v>834</v>
      </c>
      <c r="CA95" s="5" t="s">
        <v>2873</v>
      </c>
      <c r="CB95" s="5" t="s">
        <v>837</v>
      </c>
      <c r="CC95" s="58" t="s">
        <v>834</v>
      </c>
      <c r="CD95" s="58" t="s">
        <v>814</v>
      </c>
      <c r="CE95" s="58" t="s">
        <v>837</v>
      </c>
      <c r="CF95" s="58" t="s">
        <v>834</v>
      </c>
      <c r="CG95" s="27" t="s">
        <v>817</v>
      </c>
      <c r="CH95" s="58" t="s">
        <v>837</v>
      </c>
      <c r="CI95" s="58" t="s">
        <v>834</v>
      </c>
      <c r="CJ95" s="58" t="s">
        <v>3813</v>
      </c>
      <c r="CK95" s="58" t="s">
        <v>837</v>
      </c>
      <c r="CL95" s="58" t="s">
        <v>834</v>
      </c>
      <c r="CM95" s="58" t="s">
        <v>3196</v>
      </c>
      <c r="CN95" s="58" t="s">
        <v>837</v>
      </c>
      <c r="CO95" s="58" t="s">
        <v>834</v>
      </c>
      <c r="CP95" s="58" t="s">
        <v>3361</v>
      </c>
      <c r="CQ95" s="58" t="s">
        <v>837</v>
      </c>
      <c r="CR95" s="58" t="s">
        <v>834</v>
      </c>
      <c r="CS95" s="58" t="s">
        <v>4541</v>
      </c>
      <c r="CT95" s="58" t="s">
        <v>837</v>
      </c>
      <c r="CU95" s="58" t="s">
        <v>834</v>
      </c>
      <c r="CV95" s="58" t="s">
        <v>4186</v>
      </c>
      <c r="CW95" s="58" t="s">
        <v>837</v>
      </c>
      <c r="CX95" s="58" t="s">
        <v>834</v>
      </c>
      <c r="CY95" s="58" t="s">
        <v>1301</v>
      </c>
      <c r="CZ95" s="58" t="s">
        <v>837</v>
      </c>
      <c r="DA95" s="58" t="s">
        <v>834</v>
      </c>
      <c r="DB95" s="58" t="s">
        <v>1406</v>
      </c>
      <c r="DC95" s="58" t="s">
        <v>837</v>
      </c>
      <c r="DD95" s="58" t="s">
        <v>834</v>
      </c>
      <c r="DE95" s="58" t="s">
        <v>4196</v>
      </c>
      <c r="DF95" s="58" t="s">
        <v>837</v>
      </c>
      <c r="DG95" s="58" t="s">
        <v>834</v>
      </c>
      <c r="DH95" s="58" t="s">
        <v>3370</v>
      </c>
      <c r="DI95" s="58" t="s">
        <v>837</v>
      </c>
      <c r="DJ95" s="58" t="s">
        <v>834</v>
      </c>
      <c r="DK95" s="58" t="s">
        <v>564</v>
      </c>
      <c r="DL95" s="58" t="s">
        <v>837</v>
      </c>
      <c r="DM95" s="58" t="s">
        <v>834</v>
      </c>
      <c r="DN95" s="58" t="s">
        <v>4014</v>
      </c>
      <c r="DO95" s="58" t="s">
        <v>837</v>
      </c>
      <c r="DP95" s="58" t="s">
        <v>834</v>
      </c>
      <c r="DQ95" s="58" t="s">
        <v>5990</v>
      </c>
      <c r="DR95" s="58" t="s">
        <v>837</v>
      </c>
      <c r="DS95" s="58" t="s">
        <v>834</v>
      </c>
      <c r="DT95" s="58" t="s">
        <v>552</v>
      </c>
      <c r="DU95" s="58" t="s">
        <v>837</v>
      </c>
      <c r="DV95" s="58" t="s">
        <v>834</v>
      </c>
      <c r="DW95" s="58" t="s">
        <v>558</v>
      </c>
      <c r="DX95" s="58" t="s">
        <v>837</v>
      </c>
      <c r="DY95" s="27" t="s">
        <v>3570</v>
      </c>
      <c r="DZ95" s="5" t="s">
        <v>1401</v>
      </c>
      <c r="EA95" s="5">
        <v>911</v>
      </c>
      <c r="EB95" s="5" t="s">
        <v>3571</v>
      </c>
      <c r="EC95" s="5" t="s">
        <v>1401</v>
      </c>
      <c r="ED95" s="5">
        <v>598</v>
      </c>
      <c r="EE95" s="27" t="s">
        <v>3572</v>
      </c>
      <c r="EF95" s="5" t="s">
        <v>1401</v>
      </c>
      <c r="EG95" s="5">
        <v>180</v>
      </c>
      <c r="EH95" s="27" t="s">
        <v>3573</v>
      </c>
      <c r="EI95" s="5" t="s">
        <v>1401</v>
      </c>
      <c r="EJ95" s="5">
        <v>168</v>
      </c>
      <c r="EK95" s="27" t="s">
        <v>3574</v>
      </c>
      <c r="EL95" s="5" t="s">
        <v>1401</v>
      </c>
      <c r="EM95" s="5">
        <v>153</v>
      </c>
      <c r="EN95" s="27" t="s">
        <v>3575</v>
      </c>
      <c r="EO95" s="5" t="s">
        <v>1401</v>
      </c>
      <c r="EP95" s="5">
        <v>141</v>
      </c>
      <c r="EQ95" s="5" t="s">
        <v>6452</v>
      </c>
      <c r="ER95" s="5" t="s">
        <v>1401</v>
      </c>
      <c r="ES95" s="5">
        <v>203</v>
      </c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</row>
    <row r="96" spans="1:264">
      <c r="A96" s="4">
        <v>95</v>
      </c>
      <c r="B96" s="24" t="s">
        <v>1110</v>
      </c>
      <c r="C96" s="57">
        <v>39496</v>
      </c>
      <c r="D96" s="4" t="s">
        <v>1130</v>
      </c>
      <c r="E96" s="33">
        <v>328711</v>
      </c>
      <c r="F96" s="53">
        <v>107847</v>
      </c>
      <c r="G96" s="54">
        <f t="shared" si="16"/>
        <v>0.32809063280510842</v>
      </c>
      <c r="H96" s="14">
        <f t="shared" si="15"/>
        <v>7.1128543213997614E-2</v>
      </c>
      <c r="I96" s="29" t="str">
        <f t="shared" si="17"/>
        <v>PML-N</v>
      </c>
      <c r="J96" s="29">
        <f t="shared" si="12"/>
        <v>0.47942919135441875</v>
      </c>
      <c r="K96" s="29" t="str">
        <f t="shared" si="18"/>
        <v>PPPP</v>
      </c>
      <c r="L96" s="29">
        <f t="shared" si="13"/>
        <v>0.40830064814042116</v>
      </c>
      <c r="M96" s="29" t="str">
        <f t="shared" si="19"/>
        <v>PML</v>
      </c>
      <c r="N96" s="29">
        <f t="shared" si="14"/>
        <v>6.3534451584188717E-2</v>
      </c>
      <c r="O96" s="27" t="s">
        <v>816</v>
      </c>
      <c r="P96" s="27" t="s">
        <v>806</v>
      </c>
      <c r="Q96" s="27" t="s">
        <v>838</v>
      </c>
      <c r="R96" s="27" t="s">
        <v>3558</v>
      </c>
      <c r="S96" s="5" t="s">
        <v>1185</v>
      </c>
      <c r="T96" s="5">
        <v>337</v>
      </c>
      <c r="U96" s="27" t="s">
        <v>3560</v>
      </c>
      <c r="V96" s="5" t="s">
        <v>1765</v>
      </c>
      <c r="W96" s="5">
        <v>100</v>
      </c>
      <c r="X96" s="27" t="s">
        <v>3576</v>
      </c>
      <c r="Y96" s="5" t="s">
        <v>909</v>
      </c>
      <c r="Z96" s="5">
        <v>6852</v>
      </c>
      <c r="AA96" s="5" t="s">
        <v>1161</v>
      </c>
      <c r="AB96" s="5" t="s">
        <v>1194</v>
      </c>
      <c r="AC96" s="27">
        <v>51705</v>
      </c>
      <c r="AD96" s="5" t="s">
        <v>1162</v>
      </c>
      <c r="AE96" s="5" t="s">
        <v>1003</v>
      </c>
      <c r="AF96" s="27">
        <v>44034</v>
      </c>
      <c r="AG96" s="58" t="s">
        <v>834</v>
      </c>
      <c r="AH96" s="58" t="s">
        <v>810</v>
      </c>
      <c r="AI96" s="58" t="s">
        <v>837</v>
      </c>
      <c r="AJ96" s="5" t="s">
        <v>834</v>
      </c>
      <c r="AK96" s="5" t="s">
        <v>1424</v>
      </c>
      <c r="AL96" s="5" t="s">
        <v>837</v>
      </c>
      <c r="AM96" s="5" t="s">
        <v>834</v>
      </c>
      <c r="AN96" s="5" t="s">
        <v>3395</v>
      </c>
      <c r="AO96" s="5" t="s">
        <v>837</v>
      </c>
      <c r="AP96" s="5" t="s">
        <v>834</v>
      </c>
      <c r="AQ96" s="5" t="s">
        <v>7501</v>
      </c>
      <c r="AR96" s="5" t="s">
        <v>837</v>
      </c>
      <c r="AS96" s="58" t="s">
        <v>834</v>
      </c>
      <c r="AT96" s="58" t="s">
        <v>812</v>
      </c>
      <c r="AU96" s="58" t="s">
        <v>837</v>
      </c>
      <c r="AV96" s="5" t="s">
        <v>834</v>
      </c>
      <c r="AW96" s="5" t="s">
        <v>3202</v>
      </c>
      <c r="AX96" s="5" t="s">
        <v>837</v>
      </c>
      <c r="AY96" s="5" t="s">
        <v>834</v>
      </c>
      <c r="AZ96" s="5" t="s">
        <v>3764</v>
      </c>
      <c r="BA96" s="5" t="s">
        <v>837</v>
      </c>
      <c r="BB96" s="5" t="s">
        <v>834</v>
      </c>
      <c r="BC96" s="5" t="s">
        <v>3126</v>
      </c>
      <c r="BD96" s="5" t="s">
        <v>837</v>
      </c>
      <c r="BE96" s="5" t="s">
        <v>834</v>
      </c>
      <c r="BF96" s="5" t="s">
        <v>3130</v>
      </c>
      <c r="BG96" s="5" t="s">
        <v>837</v>
      </c>
      <c r="BH96" s="5" t="s">
        <v>834</v>
      </c>
      <c r="BI96" s="5" t="s">
        <v>3608</v>
      </c>
      <c r="BJ96" s="5" t="s">
        <v>837</v>
      </c>
      <c r="BK96" s="5" t="s">
        <v>834</v>
      </c>
      <c r="BL96" s="5" t="s">
        <v>3403</v>
      </c>
      <c r="BM96" s="5" t="s">
        <v>837</v>
      </c>
      <c r="BN96" s="5" t="s">
        <v>834</v>
      </c>
      <c r="BO96" s="5" t="s">
        <v>3539</v>
      </c>
      <c r="BP96" s="5" t="s">
        <v>837</v>
      </c>
      <c r="BQ96" s="5" t="s">
        <v>834</v>
      </c>
      <c r="BR96" s="5" t="s">
        <v>3983</v>
      </c>
      <c r="BS96" s="5" t="s">
        <v>837</v>
      </c>
      <c r="BT96" s="27" t="s">
        <v>3555</v>
      </c>
      <c r="BU96" s="5" t="s">
        <v>7505</v>
      </c>
      <c r="BV96" s="5">
        <v>1283</v>
      </c>
      <c r="BW96" s="5" t="s">
        <v>834</v>
      </c>
      <c r="BX96" s="5" t="s">
        <v>1020</v>
      </c>
      <c r="BY96" s="5" t="s">
        <v>837</v>
      </c>
      <c r="BZ96" s="5" t="s">
        <v>834</v>
      </c>
      <c r="CA96" s="5" t="s">
        <v>2873</v>
      </c>
      <c r="CB96" s="5" t="s">
        <v>837</v>
      </c>
      <c r="CC96" s="58" t="s">
        <v>834</v>
      </c>
      <c r="CD96" s="58" t="s">
        <v>814</v>
      </c>
      <c r="CE96" s="58" t="s">
        <v>837</v>
      </c>
      <c r="CF96" s="58" t="s">
        <v>834</v>
      </c>
      <c r="CG96" s="27" t="s">
        <v>817</v>
      </c>
      <c r="CH96" s="58" t="s">
        <v>837</v>
      </c>
      <c r="CI96" s="58" t="s">
        <v>834</v>
      </c>
      <c r="CJ96" s="58" t="s">
        <v>3813</v>
      </c>
      <c r="CK96" s="58" t="s">
        <v>837</v>
      </c>
      <c r="CL96" s="58" t="s">
        <v>834</v>
      </c>
      <c r="CM96" s="58" t="s">
        <v>3196</v>
      </c>
      <c r="CN96" s="58" t="s">
        <v>837</v>
      </c>
      <c r="CO96" s="58" t="s">
        <v>834</v>
      </c>
      <c r="CP96" s="58" t="s">
        <v>3361</v>
      </c>
      <c r="CQ96" s="58" t="s">
        <v>837</v>
      </c>
      <c r="CR96" s="58" t="s">
        <v>834</v>
      </c>
      <c r="CS96" s="58" t="s">
        <v>4541</v>
      </c>
      <c r="CT96" s="58" t="s">
        <v>837</v>
      </c>
      <c r="CU96" s="58" t="s">
        <v>834</v>
      </c>
      <c r="CV96" s="58" t="s">
        <v>4186</v>
      </c>
      <c r="CW96" s="58" t="s">
        <v>837</v>
      </c>
      <c r="CX96" s="58" t="s">
        <v>834</v>
      </c>
      <c r="CY96" s="58" t="s">
        <v>1301</v>
      </c>
      <c r="CZ96" s="58" t="s">
        <v>837</v>
      </c>
      <c r="DA96" s="58" t="s">
        <v>834</v>
      </c>
      <c r="DB96" s="58" t="s">
        <v>1406</v>
      </c>
      <c r="DC96" s="58" t="s">
        <v>837</v>
      </c>
      <c r="DD96" s="58" t="s">
        <v>834</v>
      </c>
      <c r="DE96" s="58" t="s">
        <v>4196</v>
      </c>
      <c r="DF96" s="58" t="s">
        <v>837</v>
      </c>
      <c r="DG96" s="58" t="s">
        <v>834</v>
      </c>
      <c r="DH96" s="58" t="s">
        <v>3370</v>
      </c>
      <c r="DI96" s="58" t="s">
        <v>837</v>
      </c>
      <c r="DJ96" s="58" t="s">
        <v>834</v>
      </c>
      <c r="DK96" s="58" t="s">
        <v>564</v>
      </c>
      <c r="DL96" s="58" t="s">
        <v>837</v>
      </c>
      <c r="DM96" s="58" t="s">
        <v>834</v>
      </c>
      <c r="DN96" s="58" t="s">
        <v>4014</v>
      </c>
      <c r="DO96" s="58" t="s">
        <v>837</v>
      </c>
      <c r="DP96" s="58" t="s">
        <v>834</v>
      </c>
      <c r="DQ96" s="58" t="s">
        <v>5990</v>
      </c>
      <c r="DR96" s="58" t="s">
        <v>837</v>
      </c>
      <c r="DS96" s="58" t="s">
        <v>834</v>
      </c>
      <c r="DT96" s="58" t="s">
        <v>552</v>
      </c>
      <c r="DU96" s="58" t="s">
        <v>837</v>
      </c>
      <c r="DV96" s="27" t="s">
        <v>3188</v>
      </c>
      <c r="DW96" s="5" t="s">
        <v>1194</v>
      </c>
      <c r="DX96" s="5">
        <v>17</v>
      </c>
      <c r="DY96" s="27" t="s">
        <v>3577</v>
      </c>
      <c r="DZ96" s="5" t="s">
        <v>1401</v>
      </c>
      <c r="EA96" s="5">
        <v>1859</v>
      </c>
      <c r="EB96" s="27" t="s">
        <v>3556</v>
      </c>
      <c r="EC96" s="5" t="s">
        <v>1401</v>
      </c>
      <c r="ED96" s="5">
        <v>970</v>
      </c>
      <c r="EE96" s="27" t="s">
        <v>3557</v>
      </c>
      <c r="EF96" s="5" t="s">
        <v>1401</v>
      </c>
      <c r="EG96" s="5">
        <v>394</v>
      </c>
      <c r="EH96" s="27" t="s">
        <v>3559</v>
      </c>
      <c r="EI96" s="5" t="s">
        <v>1401</v>
      </c>
      <c r="EJ96" s="5">
        <v>136</v>
      </c>
      <c r="EK96" s="27" t="s">
        <v>4506</v>
      </c>
      <c r="EL96" s="5" t="s">
        <v>1401</v>
      </c>
      <c r="EM96" s="5">
        <v>74</v>
      </c>
      <c r="EN96" s="27" t="s">
        <v>4507</v>
      </c>
      <c r="EO96" s="5" t="s">
        <v>1401</v>
      </c>
      <c r="EP96" s="5">
        <v>50</v>
      </c>
      <c r="EQ96" s="27" t="s">
        <v>4508</v>
      </c>
      <c r="ER96" s="5" t="s">
        <v>1401</v>
      </c>
      <c r="ES96" s="5">
        <v>36</v>
      </c>
      <c r="ET96" s="52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</row>
    <row r="97" spans="1:266">
      <c r="A97" s="4">
        <v>96</v>
      </c>
      <c r="B97" s="24" t="s">
        <v>1110</v>
      </c>
      <c r="C97" s="57">
        <v>39496</v>
      </c>
      <c r="D97" s="4" t="s">
        <v>1163</v>
      </c>
      <c r="E97" s="33">
        <v>345090</v>
      </c>
      <c r="F97" s="53">
        <v>100373</v>
      </c>
      <c r="G97" s="54">
        <f t="shared" si="16"/>
        <v>0.29086035526963983</v>
      </c>
      <c r="H97" s="14">
        <f t="shared" si="15"/>
        <v>0.28965956980462876</v>
      </c>
      <c r="I97" s="29" t="str">
        <f t="shared" si="17"/>
        <v>PML-N</v>
      </c>
      <c r="J97" s="29">
        <f t="shared" si="12"/>
        <v>0.61741703446145879</v>
      </c>
      <c r="K97" s="29" t="str">
        <f t="shared" si="18"/>
        <v>PPPP</v>
      </c>
      <c r="L97" s="29">
        <f t="shared" si="13"/>
        <v>0.32775746465683003</v>
      </c>
      <c r="M97" s="29" t="str">
        <f t="shared" si="19"/>
        <v>MMA</v>
      </c>
      <c r="N97" s="29">
        <f t="shared" si="14"/>
        <v>2.5903380391141043E-2</v>
      </c>
      <c r="O97" s="27" t="s">
        <v>816</v>
      </c>
      <c r="P97" s="27" t="s">
        <v>806</v>
      </c>
      <c r="Q97" s="27" t="s">
        <v>838</v>
      </c>
      <c r="R97" s="27" t="s">
        <v>3586</v>
      </c>
      <c r="S97" s="5" t="s">
        <v>1185</v>
      </c>
      <c r="T97" s="5">
        <v>2600</v>
      </c>
      <c r="U97" s="5" t="s">
        <v>695</v>
      </c>
      <c r="V97" s="5" t="s">
        <v>811</v>
      </c>
      <c r="W97" s="5" t="s">
        <v>838</v>
      </c>
      <c r="X97" s="27" t="s">
        <v>834</v>
      </c>
      <c r="Y97" s="5" t="s">
        <v>909</v>
      </c>
      <c r="Z97" s="5" t="s">
        <v>837</v>
      </c>
      <c r="AA97" s="5" t="s">
        <v>1166</v>
      </c>
      <c r="AB97" s="5" t="s">
        <v>1194</v>
      </c>
      <c r="AC97" s="27">
        <v>61972</v>
      </c>
      <c r="AD97" s="5" t="s">
        <v>1164</v>
      </c>
      <c r="AE97" s="5" t="s">
        <v>1003</v>
      </c>
      <c r="AF97" s="27">
        <v>32898</v>
      </c>
      <c r="AG97" s="58" t="s">
        <v>834</v>
      </c>
      <c r="AH97" s="58" t="s">
        <v>810</v>
      </c>
      <c r="AI97" s="58" t="s">
        <v>837</v>
      </c>
      <c r="AJ97" s="5" t="s">
        <v>834</v>
      </c>
      <c r="AK97" s="5" t="s">
        <v>1424</v>
      </c>
      <c r="AL97" s="5" t="s">
        <v>837</v>
      </c>
      <c r="AM97" s="5" t="s">
        <v>834</v>
      </c>
      <c r="AN97" s="5" t="s">
        <v>3395</v>
      </c>
      <c r="AO97" s="5" t="s">
        <v>837</v>
      </c>
      <c r="AP97" s="5" t="s">
        <v>834</v>
      </c>
      <c r="AQ97" s="5" t="s">
        <v>7501</v>
      </c>
      <c r="AR97" s="5" t="s">
        <v>837</v>
      </c>
      <c r="AS97" s="58" t="s">
        <v>834</v>
      </c>
      <c r="AT97" s="58" t="s">
        <v>812</v>
      </c>
      <c r="AU97" s="58" t="s">
        <v>837</v>
      </c>
      <c r="AV97" s="5" t="s">
        <v>834</v>
      </c>
      <c r="AW97" s="5" t="s">
        <v>3202</v>
      </c>
      <c r="AX97" s="5" t="s">
        <v>837</v>
      </c>
      <c r="AY97" s="5" t="s">
        <v>834</v>
      </c>
      <c r="AZ97" s="5" t="s">
        <v>3764</v>
      </c>
      <c r="BA97" s="5" t="s">
        <v>837</v>
      </c>
      <c r="BB97" s="5" t="s">
        <v>834</v>
      </c>
      <c r="BC97" s="5" t="s">
        <v>3126</v>
      </c>
      <c r="BD97" s="5" t="s">
        <v>837</v>
      </c>
      <c r="BE97" s="5" t="s">
        <v>834</v>
      </c>
      <c r="BF97" s="5" t="s">
        <v>3130</v>
      </c>
      <c r="BG97" s="5" t="s">
        <v>837</v>
      </c>
      <c r="BH97" s="5" t="s">
        <v>834</v>
      </c>
      <c r="BI97" s="5" t="s">
        <v>3608</v>
      </c>
      <c r="BJ97" s="5" t="s">
        <v>837</v>
      </c>
      <c r="BK97" s="5" t="s">
        <v>834</v>
      </c>
      <c r="BL97" s="5" t="s">
        <v>3403</v>
      </c>
      <c r="BM97" s="5" t="s">
        <v>837</v>
      </c>
      <c r="BN97" s="5" t="s">
        <v>834</v>
      </c>
      <c r="BO97" s="5" t="s">
        <v>3539</v>
      </c>
      <c r="BP97" s="5" t="s">
        <v>837</v>
      </c>
      <c r="BQ97" s="5" t="s">
        <v>834</v>
      </c>
      <c r="BR97" s="5" t="s">
        <v>3983</v>
      </c>
      <c r="BS97" s="5" t="s">
        <v>837</v>
      </c>
      <c r="BT97" s="27" t="s">
        <v>3587</v>
      </c>
      <c r="BU97" s="5" t="s">
        <v>7505</v>
      </c>
      <c r="BV97" s="5">
        <v>1199</v>
      </c>
      <c r="BW97" s="5" t="s">
        <v>834</v>
      </c>
      <c r="BX97" s="5" t="s">
        <v>1020</v>
      </c>
      <c r="BY97" s="5" t="s">
        <v>837</v>
      </c>
      <c r="BZ97" s="5" t="s">
        <v>834</v>
      </c>
      <c r="CA97" s="5" t="s">
        <v>2873</v>
      </c>
      <c r="CB97" s="5" t="s">
        <v>837</v>
      </c>
      <c r="CC97" s="58" t="s">
        <v>834</v>
      </c>
      <c r="CD97" s="58" t="s">
        <v>814</v>
      </c>
      <c r="CE97" s="58" t="s">
        <v>837</v>
      </c>
      <c r="CF97" s="58" t="s">
        <v>834</v>
      </c>
      <c r="CG97" s="27" t="s">
        <v>817</v>
      </c>
      <c r="CH97" s="58" t="s">
        <v>837</v>
      </c>
      <c r="CI97" s="58" t="s">
        <v>834</v>
      </c>
      <c r="CJ97" s="58" t="s">
        <v>3813</v>
      </c>
      <c r="CK97" s="58" t="s">
        <v>837</v>
      </c>
      <c r="CL97" s="58" t="s">
        <v>834</v>
      </c>
      <c r="CM97" s="58" t="s">
        <v>3196</v>
      </c>
      <c r="CN97" s="58" t="s">
        <v>837</v>
      </c>
      <c r="CO97" s="58" t="s">
        <v>834</v>
      </c>
      <c r="CP97" s="58" t="s">
        <v>3361</v>
      </c>
      <c r="CQ97" s="58" t="s">
        <v>837</v>
      </c>
      <c r="CR97" s="58" t="s">
        <v>834</v>
      </c>
      <c r="CS97" s="58" t="s">
        <v>4541</v>
      </c>
      <c r="CT97" s="58" t="s">
        <v>837</v>
      </c>
      <c r="CU97" s="58" t="s">
        <v>834</v>
      </c>
      <c r="CV97" s="58" t="s">
        <v>4186</v>
      </c>
      <c r="CW97" s="58" t="s">
        <v>837</v>
      </c>
      <c r="CX97" s="58" t="s">
        <v>834</v>
      </c>
      <c r="CY97" s="58" t="s">
        <v>1301</v>
      </c>
      <c r="CZ97" s="58" t="s">
        <v>837</v>
      </c>
      <c r="DA97" s="58" t="s">
        <v>834</v>
      </c>
      <c r="DB97" s="58" t="s">
        <v>1406</v>
      </c>
      <c r="DC97" s="58" t="s">
        <v>837</v>
      </c>
      <c r="DD97" s="58" t="s">
        <v>834</v>
      </c>
      <c r="DE97" s="58" t="s">
        <v>4196</v>
      </c>
      <c r="DF97" s="58" t="s">
        <v>837</v>
      </c>
      <c r="DG97" s="58" t="s">
        <v>834</v>
      </c>
      <c r="DH97" s="58" t="s">
        <v>3370</v>
      </c>
      <c r="DI97" s="58" t="s">
        <v>837</v>
      </c>
      <c r="DJ97" s="58" t="s">
        <v>834</v>
      </c>
      <c r="DK97" s="58" t="s">
        <v>564</v>
      </c>
      <c r="DL97" s="58" t="s">
        <v>837</v>
      </c>
      <c r="DM97" s="58" t="s">
        <v>834</v>
      </c>
      <c r="DN97" s="58" t="s">
        <v>4014</v>
      </c>
      <c r="DO97" s="58" t="s">
        <v>837</v>
      </c>
      <c r="DP97" s="58" t="s">
        <v>834</v>
      </c>
      <c r="DQ97" s="58" t="s">
        <v>5990</v>
      </c>
      <c r="DR97" s="58" t="s">
        <v>837</v>
      </c>
      <c r="DS97" s="58" t="s">
        <v>834</v>
      </c>
      <c r="DT97" s="58" t="s">
        <v>552</v>
      </c>
      <c r="DU97" s="58" t="s">
        <v>837</v>
      </c>
      <c r="DV97" s="58" t="s">
        <v>834</v>
      </c>
      <c r="DW97" s="58" t="s">
        <v>558</v>
      </c>
      <c r="DX97" s="58" t="s">
        <v>837</v>
      </c>
      <c r="DY97" s="27" t="s">
        <v>3588</v>
      </c>
      <c r="DZ97" s="5" t="s">
        <v>1401</v>
      </c>
      <c r="EA97" s="5">
        <v>840</v>
      </c>
      <c r="EB97" s="27" t="s">
        <v>3589</v>
      </c>
      <c r="EC97" s="5" t="s">
        <v>1401</v>
      </c>
      <c r="ED97" s="5">
        <v>219</v>
      </c>
      <c r="EE97" s="27" t="s">
        <v>3590</v>
      </c>
      <c r="EF97" s="5" t="s">
        <v>1401</v>
      </c>
      <c r="EG97" s="5">
        <v>170</v>
      </c>
      <c r="EH97" s="27" t="s">
        <v>3591</v>
      </c>
      <c r="EI97" s="5" t="s">
        <v>1401</v>
      </c>
      <c r="EJ97" s="5">
        <v>103</v>
      </c>
      <c r="EK97" s="27" t="s">
        <v>3592</v>
      </c>
      <c r="EL97" s="5" t="s">
        <v>1401</v>
      </c>
      <c r="EM97" s="5">
        <v>63</v>
      </c>
      <c r="EN97" s="27" t="s">
        <v>3593</v>
      </c>
      <c r="EO97" s="5" t="s">
        <v>1401</v>
      </c>
      <c r="EP97" s="5">
        <v>41</v>
      </c>
      <c r="EQ97" s="27" t="s">
        <v>4509</v>
      </c>
      <c r="ER97" s="5" t="s">
        <v>1401</v>
      </c>
      <c r="ES97" s="5">
        <v>32</v>
      </c>
      <c r="ET97" s="27" t="s">
        <v>4508</v>
      </c>
      <c r="EU97" s="5" t="s">
        <v>1401</v>
      </c>
      <c r="EV97" s="5">
        <v>28</v>
      </c>
      <c r="EW97" s="27" t="s">
        <v>4510</v>
      </c>
      <c r="EX97" s="5" t="s">
        <v>1401</v>
      </c>
      <c r="EY97" s="5">
        <v>17</v>
      </c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</row>
    <row r="98" spans="1:266">
      <c r="A98" s="4">
        <v>97</v>
      </c>
      <c r="B98" s="24" t="s">
        <v>1110</v>
      </c>
      <c r="C98" s="57">
        <v>39496</v>
      </c>
      <c r="D98" s="4" t="s">
        <v>1165</v>
      </c>
      <c r="E98" s="33">
        <v>344369</v>
      </c>
      <c r="F98" s="53">
        <v>113526</v>
      </c>
      <c r="G98" s="54">
        <f t="shared" si="16"/>
        <v>0.32966381991410376</v>
      </c>
      <c r="H98" s="14">
        <f t="shared" si="15"/>
        <v>6.3034018638902095E-2</v>
      </c>
      <c r="I98" s="29" t="str">
        <f t="shared" si="17"/>
        <v>PML-N</v>
      </c>
      <c r="J98" s="29">
        <f t="shared" si="12"/>
        <v>0.42898543065024752</v>
      </c>
      <c r="K98" s="29" t="str">
        <f t="shared" si="18"/>
        <v>PPPP</v>
      </c>
      <c r="L98" s="29">
        <f t="shared" si="13"/>
        <v>0.3659514120113454</v>
      </c>
      <c r="M98" s="29" t="str">
        <f t="shared" si="19"/>
        <v>PML</v>
      </c>
      <c r="N98" s="29">
        <f t="shared" si="14"/>
        <v>0.19049380758592746</v>
      </c>
      <c r="O98" s="27" t="s">
        <v>816</v>
      </c>
      <c r="P98" s="27" t="s">
        <v>806</v>
      </c>
      <c r="Q98" s="27" t="s">
        <v>838</v>
      </c>
      <c r="R98" s="5" t="s">
        <v>834</v>
      </c>
      <c r="S98" s="5" t="s">
        <v>1185</v>
      </c>
      <c r="T98" s="5" t="s">
        <v>837</v>
      </c>
      <c r="U98" s="5" t="s">
        <v>3247</v>
      </c>
      <c r="V98" s="5" t="s">
        <v>1765</v>
      </c>
      <c r="W98" s="5">
        <v>149</v>
      </c>
      <c r="X98" s="5" t="s">
        <v>3430</v>
      </c>
      <c r="Y98" s="5" t="s">
        <v>909</v>
      </c>
      <c r="Z98" s="27">
        <v>21626</v>
      </c>
      <c r="AA98" s="5" t="s">
        <v>1167</v>
      </c>
      <c r="AB98" s="5" t="s">
        <v>1194</v>
      </c>
      <c r="AC98" s="27">
        <v>48701</v>
      </c>
      <c r="AD98" s="5" t="s">
        <v>1168</v>
      </c>
      <c r="AE98" s="5" t="s">
        <v>1003</v>
      </c>
      <c r="AF98" s="27">
        <v>41545</v>
      </c>
      <c r="AG98" s="58" t="s">
        <v>834</v>
      </c>
      <c r="AH98" s="58" t="s">
        <v>810</v>
      </c>
      <c r="AI98" s="58" t="s">
        <v>837</v>
      </c>
      <c r="AJ98" s="5" t="s">
        <v>834</v>
      </c>
      <c r="AK98" s="5" t="s">
        <v>1424</v>
      </c>
      <c r="AL98" s="5" t="s">
        <v>837</v>
      </c>
      <c r="AM98" s="5" t="s">
        <v>834</v>
      </c>
      <c r="AN98" s="5" t="s">
        <v>3395</v>
      </c>
      <c r="AO98" s="5" t="s">
        <v>837</v>
      </c>
      <c r="AP98" s="5" t="s">
        <v>834</v>
      </c>
      <c r="AQ98" s="5" t="s">
        <v>7501</v>
      </c>
      <c r="AR98" s="5" t="s">
        <v>837</v>
      </c>
      <c r="AS98" s="58" t="s">
        <v>834</v>
      </c>
      <c r="AT98" s="58" t="s">
        <v>812</v>
      </c>
      <c r="AU98" s="58" t="s">
        <v>837</v>
      </c>
      <c r="AV98" s="5" t="s">
        <v>834</v>
      </c>
      <c r="AW98" s="5" t="s">
        <v>3202</v>
      </c>
      <c r="AX98" s="5" t="s">
        <v>837</v>
      </c>
      <c r="AY98" s="5" t="s">
        <v>834</v>
      </c>
      <c r="AZ98" s="5" t="s">
        <v>3764</v>
      </c>
      <c r="BA98" s="5" t="s">
        <v>837</v>
      </c>
      <c r="BB98" s="5" t="s">
        <v>834</v>
      </c>
      <c r="BC98" s="5" t="s">
        <v>3126</v>
      </c>
      <c r="BD98" s="5" t="s">
        <v>837</v>
      </c>
      <c r="BE98" s="5" t="s">
        <v>834</v>
      </c>
      <c r="BF98" s="5" t="s">
        <v>3130</v>
      </c>
      <c r="BG98" s="5" t="s">
        <v>837</v>
      </c>
      <c r="BH98" s="5" t="s">
        <v>834</v>
      </c>
      <c r="BI98" s="5" t="s">
        <v>3608</v>
      </c>
      <c r="BJ98" s="5" t="s">
        <v>837</v>
      </c>
      <c r="BK98" s="5" t="s">
        <v>834</v>
      </c>
      <c r="BL98" s="5" t="s">
        <v>3403</v>
      </c>
      <c r="BM98" s="5" t="s">
        <v>837</v>
      </c>
      <c r="BN98" s="5" t="s">
        <v>834</v>
      </c>
      <c r="BO98" s="5" t="s">
        <v>3539</v>
      </c>
      <c r="BP98" s="5" t="s">
        <v>837</v>
      </c>
      <c r="BQ98" s="5" t="s">
        <v>834</v>
      </c>
      <c r="BR98" s="5" t="s">
        <v>3983</v>
      </c>
      <c r="BS98" s="5" t="s">
        <v>837</v>
      </c>
      <c r="BT98" s="5" t="s">
        <v>834</v>
      </c>
      <c r="BU98" s="5" t="s">
        <v>7505</v>
      </c>
      <c r="BV98" s="5" t="s">
        <v>837</v>
      </c>
      <c r="BW98" s="5" t="s">
        <v>834</v>
      </c>
      <c r="BX98" s="5" t="s">
        <v>1020</v>
      </c>
      <c r="BY98" s="5" t="s">
        <v>837</v>
      </c>
      <c r="BZ98" s="5" t="s">
        <v>834</v>
      </c>
      <c r="CA98" s="5" t="s">
        <v>2873</v>
      </c>
      <c r="CB98" s="5" t="s">
        <v>837</v>
      </c>
      <c r="CC98" s="58" t="s">
        <v>834</v>
      </c>
      <c r="CD98" s="58" t="s">
        <v>814</v>
      </c>
      <c r="CE98" s="58" t="s">
        <v>837</v>
      </c>
      <c r="CF98" s="58" t="s">
        <v>834</v>
      </c>
      <c r="CG98" s="27" t="s">
        <v>817</v>
      </c>
      <c r="CH98" s="58" t="s">
        <v>837</v>
      </c>
      <c r="CI98" s="58" t="s">
        <v>834</v>
      </c>
      <c r="CJ98" s="58" t="s">
        <v>3813</v>
      </c>
      <c r="CK98" s="58" t="s">
        <v>837</v>
      </c>
      <c r="CL98" s="58" t="s">
        <v>834</v>
      </c>
      <c r="CM98" s="58" t="s">
        <v>3196</v>
      </c>
      <c r="CN98" s="58" t="s">
        <v>837</v>
      </c>
      <c r="CO98" s="58" t="s">
        <v>834</v>
      </c>
      <c r="CP98" s="58" t="s">
        <v>3361</v>
      </c>
      <c r="CQ98" s="58" t="s">
        <v>837</v>
      </c>
      <c r="CR98" s="58" t="s">
        <v>834</v>
      </c>
      <c r="CS98" s="58" t="s">
        <v>4541</v>
      </c>
      <c r="CT98" s="58" t="s">
        <v>837</v>
      </c>
      <c r="CU98" s="58" t="s">
        <v>834</v>
      </c>
      <c r="CV98" s="58" t="s">
        <v>4186</v>
      </c>
      <c r="CW98" s="58" t="s">
        <v>837</v>
      </c>
      <c r="CX98" s="58" t="s">
        <v>834</v>
      </c>
      <c r="CY98" s="58" t="s">
        <v>1301</v>
      </c>
      <c r="CZ98" s="58" t="s">
        <v>837</v>
      </c>
      <c r="DA98" s="58" t="s">
        <v>834</v>
      </c>
      <c r="DB98" s="58" t="s">
        <v>1406</v>
      </c>
      <c r="DC98" s="58" t="s">
        <v>837</v>
      </c>
      <c r="DD98" s="58" t="s">
        <v>834</v>
      </c>
      <c r="DE98" s="58" t="s">
        <v>4196</v>
      </c>
      <c r="DF98" s="58" t="s">
        <v>837</v>
      </c>
      <c r="DG98" s="58" t="s">
        <v>834</v>
      </c>
      <c r="DH98" s="58" t="s">
        <v>3370</v>
      </c>
      <c r="DI98" s="58" t="s">
        <v>837</v>
      </c>
      <c r="DJ98" s="58" t="s">
        <v>834</v>
      </c>
      <c r="DK98" s="58" t="s">
        <v>564</v>
      </c>
      <c r="DL98" s="58" t="s">
        <v>837</v>
      </c>
      <c r="DM98" s="58" t="s">
        <v>834</v>
      </c>
      <c r="DN98" s="58" t="s">
        <v>4014</v>
      </c>
      <c r="DO98" s="58" t="s">
        <v>837</v>
      </c>
      <c r="DP98" s="58" t="s">
        <v>834</v>
      </c>
      <c r="DQ98" s="58" t="s">
        <v>5990</v>
      </c>
      <c r="DR98" s="58" t="s">
        <v>837</v>
      </c>
      <c r="DS98" s="58" t="s">
        <v>834</v>
      </c>
      <c r="DT98" s="58" t="s">
        <v>552</v>
      </c>
      <c r="DU98" s="58" t="s">
        <v>837</v>
      </c>
      <c r="DV98" s="58" t="s">
        <v>834</v>
      </c>
      <c r="DW98" s="58" t="s">
        <v>558</v>
      </c>
      <c r="DX98" s="58" t="s">
        <v>837</v>
      </c>
      <c r="DY98" s="5" t="s">
        <v>3431</v>
      </c>
      <c r="DZ98" s="5" t="s">
        <v>1401</v>
      </c>
      <c r="EA98" s="5">
        <v>1112</v>
      </c>
      <c r="EB98" s="5" t="s">
        <v>3432</v>
      </c>
      <c r="EC98" s="5" t="s">
        <v>1401</v>
      </c>
      <c r="ED98" s="5">
        <v>233</v>
      </c>
      <c r="EE98" s="5" t="s">
        <v>3275</v>
      </c>
      <c r="EF98" s="5" t="s">
        <v>1401</v>
      </c>
      <c r="EG98" s="5">
        <v>160</v>
      </c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6"/>
      <c r="JF98" s="6"/>
    </row>
    <row r="99" spans="1:266">
      <c r="A99" s="4">
        <v>98</v>
      </c>
      <c r="B99" s="24" t="s">
        <v>1110</v>
      </c>
      <c r="C99" s="57">
        <v>39496</v>
      </c>
      <c r="D99" s="4" t="s">
        <v>1169</v>
      </c>
      <c r="E99" s="33">
        <v>368599</v>
      </c>
      <c r="F99" s="53">
        <v>145988</v>
      </c>
      <c r="G99" s="54">
        <f t="shared" ref="G99:G119" si="20">F99/E99</f>
        <v>0.3960618449860146</v>
      </c>
      <c r="H99" s="14">
        <f t="shared" si="15"/>
        <v>0.14738882647888868</v>
      </c>
      <c r="I99" s="29" t="str">
        <f t="shared" si="17"/>
        <v>PPPP</v>
      </c>
      <c r="J99" s="29">
        <f t="shared" si="12"/>
        <v>0.46927829684631611</v>
      </c>
      <c r="K99" s="29" t="str">
        <f t="shared" si="18"/>
        <v>PML-N</v>
      </c>
      <c r="L99" s="29">
        <f t="shared" si="13"/>
        <v>0.32188947036742743</v>
      </c>
      <c r="M99" s="29" t="str">
        <f t="shared" si="19"/>
        <v>PML</v>
      </c>
      <c r="N99" s="29">
        <f t="shared" si="14"/>
        <v>0.20727046058580156</v>
      </c>
      <c r="O99" s="27" t="s">
        <v>816</v>
      </c>
      <c r="P99" s="27" t="s">
        <v>806</v>
      </c>
      <c r="Q99" s="27" t="s">
        <v>838</v>
      </c>
      <c r="R99" s="5" t="s">
        <v>834</v>
      </c>
      <c r="S99" s="5" t="s">
        <v>1185</v>
      </c>
      <c r="T99" s="5" t="s">
        <v>837</v>
      </c>
      <c r="U99" s="27" t="s">
        <v>3250</v>
      </c>
      <c r="V99" s="5" t="s">
        <v>1765</v>
      </c>
      <c r="W99" s="5">
        <v>38</v>
      </c>
      <c r="X99" s="27" t="s">
        <v>2207</v>
      </c>
      <c r="Y99" s="5" t="s">
        <v>909</v>
      </c>
      <c r="Z99" s="5">
        <v>30259</v>
      </c>
      <c r="AA99" s="5" t="s">
        <v>974</v>
      </c>
      <c r="AB99" s="5" t="s">
        <v>1194</v>
      </c>
      <c r="AC99" s="27">
        <v>46992</v>
      </c>
      <c r="AD99" s="5" t="s">
        <v>973</v>
      </c>
      <c r="AE99" s="5" t="s">
        <v>1003</v>
      </c>
      <c r="AF99" s="27">
        <v>68509</v>
      </c>
      <c r="AG99" s="58" t="s">
        <v>834</v>
      </c>
      <c r="AH99" s="58" t="s">
        <v>810</v>
      </c>
      <c r="AI99" s="58" t="s">
        <v>837</v>
      </c>
      <c r="AJ99" s="5" t="s">
        <v>834</v>
      </c>
      <c r="AK99" s="5" t="s">
        <v>1424</v>
      </c>
      <c r="AL99" s="5" t="s">
        <v>837</v>
      </c>
      <c r="AM99" s="5" t="s">
        <v>834</v>
      </c>
      <c r="AN99" s="5" t="s">
        <v>3395</v>
      </c>
      <c r="AO99" s="5" t="s">
        <v>837</v>
      </c>
      <c r="AP99" s="5" t="s">
        <v>834</v>
      </c>
      <c r="AQ99" s="5" t="s">
        <v>7501</v>
      </c>
      <c r="AR99" s="5" t="s">
        <v>837</v>
      </c>
      <c r="AS99" s="58" t="s">
        <v>834</v>
      </c>
      <c r="AT99" s="58" t="s">
        <v>812</v>
      </c>
      <c r="AU99" s="58" t="s">
        <v>837</v>
      </c>
      <c r="AV99" s="27" t="s">
        <v>3251</v>
      </c>
      <c r="AW99" s="5" t="s">
        <v>3202</v>
      </c>
      <c r="AX99" s="5">
        <v>28</v>
      </c>
      <c r="AY99" s="5" t="s">
        <v>834</v>
      </c>
      <c r="AZ99" s="5" t="s">
        <v>3764</v>
      </c>
      <c r="BA99" s="5" t="s">
        <v>837</v>
      </c>
      <c r="BB99" s="5" t="s">
        <v>834</v>
      </c>
      <c r="BC99" s="5" t="s">
        <v>3126</v>
      </c>
      <c r="BD99" s="5" t="s">
        <v>837</v>
      </c>
      <c r="BE99" s="5" t="s">
        <v>834</v>
      </c>
      <c r="BF99" s="5" t="s">
        <v>3130</v>
      </c>
      <c r="BG99" s="5" t="s">
        <v>837</v>
      </c>
      <c r="BH99" s="5" t="s">
        <v>834</v>
      </c>
      <c r="BI99" s="5" t="s">
        <v>3608</v>
      </c>
      <c r="BJ99" s="5" t="s">
        <v>837</v>
      </c>
      <c r="BK99" s="5" t="s">
        <v>834</v>
      </c>
      <c r="BL99" s="5" t="s">
        <v>3403</v>
      </c>
      <c r="BM99" s="5" t="s">
        <v>837</v>
      </c>
      <c r="BN99" s="5" t="s">
        <v>834</v>
      </c>
      <c r="BO99" s="5" t="s">
        <v>3539</v>
      </c>
      <c r="BP99" s="5" t="s">
        <v>837</v>
      </c>
      <c r="BQ99" s="5" t="s">
        <v>834</v>
      </c>
      <c r="BR99" s="5" t="s">
        <v>3983</v>
      </c>
      <c r="BS99" s="5" t="s">
        <v>837</v>
      </c>
      <c r="BT99" s="5" t="s">
        <v>834</v>
      </c>
      <c r="BU99" s="5" t="s">
        <v>7505</v>
      </c>
      <c r="BV99" s="5" t="s">
        <v>837</v>
      </c>
      <c r="BW99" s="5" t="s">
        <v>834</v>
      </c>
      <c r="BX99" s="5" t="s">
        <v>1020</v>
      </c>
      <c r="BY99" s="5" t="s">
        <v>837</v>
      </c>
      <c r="BZ99" s="5" t="s">
        <v>834</v>
      </c>
      <c r="CA99" s="5" t="s">
        <v>2873</v>
      </c>
      <c r="CB99" s="5" t="s">
        <v>837</v>
      </c>
      <c r="CC99" s="58" t="s">
        <v>834</v>
      </c>
      <c r="CD99" s="58" t="s">
        <v>814</v>
      </c>
      <c r="CE99" s="58" t="s">
        <v>837</v>
      </c>
      <c r="CF99" s="58" t="s">
        <v>834</v>
      </c>
      <c r="CG99" s="27" t="s">
        <v>817</v>
      </c>
      <c r="CH99" s="58" t="s">
        <v>837</v>
      </c>
      <c r="CI99" s="58" t="s">
        <v>834</v>
      </c>
      <c r="CJ99" s="58" t="s">
        <v>3813</v>
      </c>
      <c r="CK99" s="58" t="s">
        <v>837</v>
      </c>
      <c r="CL99" s="58" t="s">
        <v>834</v>
      </c>
      <c r="CM99" s="58" t="s">
        <v>3196</v>
      </c>
      <c r="CN99" s="58" t="s">
        <v>837</v>
      </c>
      <c r="CO99" s="58" t="s">
        <v>834</v>
      </c>
      <c r="CP99" s="58" t="s">
        <v>3361</v>
      </c>
      <c r="CQ99" s="58" t="s">
        <v>837</v>
      </c>
      <c r="CR99" s="58" t="s">
        <v>834</v>
      </c>
      <c r="CS99" s="58" t="s">
        <v>4541</v>
      </c>
      <c r="CT99" s="58" t="s">
        <v>837</v>
      </c>
      <c r="CU99" s="58" t="s">
        <v>834</v>
      </c>
      <c r="CV99" s="58" t="s">
        <v>4186</v>
      </c>
      <c r="CW99" s="58" t="s">
        <v>837</v>
      </c>
      <c r="CX99" s="58" t="s">
        <v>834</v>
      </c>
      <c r="CY99" s="58" t="s">
        <v>1301</v>
      </c>
      <c r="CZ99" s="58" t="s">
        <v>837</v>
      </c>
      <c r="DA99" s="58" t="s">
        <v>834</v>
      </c>
      <c r="DB99" s="58" t="s">
        <v>1406</v>
      </c>
      <c r="DC99" s="58" t="s">
        <v>837</v>
      </c>
      <c r="DD99" s="58" t="s">
        <v>834</v>
      </c>
      <c r="DE99" s="58" t="s">
        <v>4196</v>
      </c>
      <c r="DF99" s="58" t="s">
        <v>837</v>
      </c>
      <c r="DG99" s="58" t="s">
        <v>834</v>
      </c>
      <c r="DH99" s="58" t="s">
        <v>3370</v>
      </c>
      <c r="DI99" s="58" t="s">
        <v>837</v>
      </c>
      <c r="DJ99" s="58" t="s">
        <v>834</v>
      </c>
      <c r="DK99" s="58" t="s">
        <v>564</v>
      </c>
      <c r="DL99" s="58" t="s">
        <v>837</v>
      </c>
      <c r="DM99" s="58" t="s">
        <v>834</v>
      </c>
      <c r="DN99" s="58" t="s">
        <v>4014</v>
      </c>
      <c r="DO99" s="58" t="s">
        <v>837</v>
      </c>
      <c r="DP99" s="58" t="s">
        <v>834</v>
      </c>
      <c r="DQ99" s="58" t="s">
        <v>5990</v>
      </c>
      <c r="DR99" s="58" t="s">
        <v>837</v>
      </c>
      <c r="DS99" s="58" t="s">
        <v>834</v>
      </c>
      <c r="DT99" s="58" t="s">
        <v>552</v>
      </c>
      <c r="DU99" s="58" t="s">
        <v>837</v>
      </c>
      <c r="DV99" s="58" t="s">
        <v>834</v>
      </c>
      <c r="DW99" s="58" t="s">
        <v>558</v>
      </c>
      <c r="DX99" s="58" t="s">
        <v>837</v>
      </c>
      <c r="DY99" s="27" t="s">
        <v>3248</v>
      </c>
      <c r="DZ99" s="5" t="s">
        <v>1401</v>
      </c>
      <c r="EA99" s="5">
        <v>67</v>
      </c>
      <c r="EB99" s="27" t="s">
        <v>3249</v>
      </c>
      <c r="EC99" s="5" t="s">
        <v>1401</v>
      </c>
      <c r="ED99" s="5">
        <v>62</v>
      </c>
      <c r="EE99" s="27" t="s">
        <v>3252</v>
      </c>
      <c r="EF99" s="5" t="s">
        <v>1401</v>
      </c>
      <c r="EG99" s="5">
        <v>23</v>
      </c>
      <c r="EH99" s="27" t="s">
        <v>3276</v>
      </c>
      <c r="EI99" s="5" t="s">
        <v>1401</v>
      </c>
      <c r="EJ99" s="5">
        <v>10</v>
      </c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</row>
    <row r="100" spans="1:266">
      <c r="A100" s="4">
        <v>99</v>
      </c>
      <c r="B100" s="24" t="s">
        <v>1110</v>
      </c>
      <c r="C100" s="57">
        <v>39496</v>
      </c>
      <c r="D100" s="4" t="s">
        <v>975</v>
      </c>
      <c r="E100" s="33">
        <v>342054</v>
      </c>
      <c r="F100" s="53">
        <v>145824</v>
      </c>
      <c r="G100" s="54">
        <f t="shared" si="20"/>
        <v>0.42631865144100056</v>
      </c>
      <c r="H100" s="14">
        <f t="shared" si="15"/>
        <v>0.10638852315119596</v>
      </c>
      <c r="I100" s="29" t="str">
        <f t="shared" si="17"/>
        <v>PML-N</v>
      </c>
      <c r="J100" s="29">
        <f t="shared" si="12"/>
        <v>0.41295671494404212</v>
      </c>
      <c r="K100" s="29" t="str">
        <f t="shared" si="18"/>
        <v>PPPP</v>
      </c>
      <c r="L100" s="29">
        <f t="shared" si="13"/>
        <v>0.30656819179284617</v>
      </c>
      <c r="M100" s="29" t="str">
        <f t="shared" si="19"/>
        <v>PML</v>
      </c>
      <c r="N100" s="29">
        <f t="shared" si="14"/>
        <v>0.2742072635505815</v>
      </c>
      <c r="O100" s="27" t="s">
        <v>816</v>
      </c>
      <c r="P100" s="27" t="s">
        <v>806</v>
      </c>
      <c r="Q100" s="27" t="s">
        <v>838</v>
      </c>
      <c r="R100" s="27" t="s">
        <v>3278</v>
      </c>
      <c r="S100" s="5" t="s">
        <v>1185</v>
      </c>
      <c r="T100" s="5">
        <v>144</v>
      </c>
      <c r="U100" s="5" t="s">
        <v>695</v>
      </c>
      <c r="V100" s="5" t="s">
        <v>811</v>
      </c>
      <c r="W100" s="5" t="s">
        <v>838</v>
      </c>
      <c r="X100" s="27" t="s">
        <v>2207</v>
      </c>
      <c r="Y100" s="5" t="s">
        <v>909</v>
      </c>
      <c r="Z100" s="27">
        <v>39986</v>
      </c>
      <c r="AA100" s="5" t="s">
        <v>976</v>
      </c>
      <c r="AB100" s="5" t="s">
        <v>1194</v>
      </c>
      <c r="AC100" s="27">
        <v>60219</v>
      </c>
      <c r="AD100" s="5" t="s">
        <v>977</v>
      </c>
      <c r="AE100" s="5" t="s">
        <v>1003</v>
      </c>
      <c r="AF100" s="27">
        <v>44705</v>
      </c>
      <c r="AG100" s="58" t="s">
        <v>834</v>
      </c>
      <c r="AH100" s="58" t="s">
        <v>3118</v>
      </c>
      <c r="AI100" s="58" t="s">
        <v>837</v>
      </c>
      <c r="AJ100" s="5" t="s">
        <v>834</v>
      </c>
      <c r="AK100" s="5" t="s">
        <v>1424</v>
      </c>
      <c r="AL100" s="5" t="s">
        <v>837</v>
      </c>
      <c r="AM100" s="5" t="s">
        <v>834</v>
      </c>
      <c r="AN100" s="5" t="s">
        <v>3395</v>
      </c>
      <c r="AO100" s="5" t="s">
        <v>837</v>
      </c>
      <c r="AP100" s="5" t="s">
        <v>834</v>
      </c>
      <c r="AQ100" s="5" t="s">
        <v>7501</v>
      </c>
      <c r="AR100" s="5" t="s">
        <v>837</v>
      </c>
      <c r="AS100" s="58" t="s">
        <v>834</v>
      </c>
      <c r="AT100" s="58" t="s">
        <v>812</v>
      </c>
      <c r="AU100" s="58" t="s">
        <v>837</v>
      </c>
      <c r="AV100" s="27" t="s">
        <v>3277</v>
      </c>
      <c r="AW100" s="5" t="s">
        <v>3202</v>
      </c>
      <c r="AX100" s="5">
        <v>690</v>
      </c>
      <c r="AY100" s="5" t="s">
        <v>834</v>
      </c>
      <c r="AZ100" s="5" t="s">
        <v>3764</v>
      </c>
      <c r="BA100" s="5" t="s">
        <v>837</v>
      </c>
      <c r="BB100" s="5" t="s">
        <v>834</v>
      </c>
      <c r="BC100" s="5" t="s">
        <v>3126</v>
      </c>
      <c r="BD100" s="5" t="s">
        <v>837</v>
      </c>
      <c r="BE100" s="5" t="s">
        <v>834</v>
      </c>
      <c r="BF100" s="5" t="s">
        <v>3130</v>
      </c>
      <c r="BG100" s="5" t="s">
        <v>837</v>
      </c>
      <c r="BH100" s="5" t="s">
        <v>834</v>
      </c>
      <c r="BI100" s="5" t="s">
        <v>3608</v>
      </c>
      <c r="BJ100" s="5" t="s">
        <v>837</v>
      </c>
      <c r="BK100" s="5" t="s">
        <v>834</v>
      </c>
      <c r="BL100" s="5" t="s">
        <v>3403</v>
      </c>
      <c r="BM100" s="5" t="s">
        <v>837</v>
      </c>
      <c r="BN100" s="5" t="s">
        <v>834</v>
      </c>
      <c r="BO100" s="5" t="s">
        <v>3539</v>
      </c>
      <c r="BP100" s="5" t="s">
        <v>837</v>
      </c>
      <c r="BQ100" s="5" t="s">
        <v>834</v>
      </c>
      <c r="BR100" s="5" t="s">
        <v>3983</v>
      </c>
      <c r="BS100" s="5" t="s">
        <v>837</v>
      </c>
      <c r="BT100" s="5" t="s">
        <v>834</v>
      </c>
      <c r="BU100" s="5" t="s">
        <v>7505</v>
      </c>
      <c r="BV100" s="5" t="s">
        <v>837</v>
      </c>
      <c r="BW100" s="5" t="s">
        <v>834</v>
      </c>
      <c r="BX100" s="5" t="s">
        <v>1020</v>
      </c>
      <c r="BY100" s="5" t="s">
        <v>837</v>
      </c>
      <c r="BZ100" s="5" t="s">
        <v>834</v>
      </c>
      <c r="CA100" s="5" t="s">
        <v>2873</v>
      </c>
      <c r="CB100" s="5" t="s">
        <v>837</v>
      </c>
      <c r="CC100" s="58" t="s">
        <v>834</v>
      </c>
      <c r="CD100" s="58" t="s">
        <v>814</v>
      </c>
      <c r="CE100" s="58" t="s">
        <v>837</v>
      </c>
      <c r="CF100" s="58" t="s">
        <v>834</v>
      </c>
      <c r="CG100" s="27" t="s">
        <v>817</v>
      </c>
      <c r="CH100" s="58" t="s">
        <v>837</v>
      </c>
      <c r="CI100" s="58" t="s">
        <v>834</v>
      </c>
      <c r="CJ100" s="58" t="s">
        <v>3813</v>
      </c>
      <c r="CK100" s="58" t="s">
        <v>837</v>
      </c>
      <c r="CL100" s="58" t="s">
        <v>834</v>
      </c>
      <c r="CM100" s="58" t="s">
        <v>3196</v>
      </c>
      <c r="CN100" s="58" t="s">
        <v>837</v>
      </c>
      <c r="CO100" s="58" t="s">
        <v>834</v>
      </c>
      <c r="CP100" s="58" t="s">
        <v>3361</v>
      </c>
      <c r="CQ100" s="58" t="s">
        <v>837</v>
      </c>
      <c r="CR100" s="58" t="s">
        <v>834</v>
      </c>
      <c r="CS100" s="58" t="s">
        <v>4541</v>
      </c>
      <c r="CT100" s="58" t="s">
        <v>837</v>
      </c>
      <c r="CU100" s="58" t="s">
        <v>834</v>
      </c>
      <c r="CV100" s="58" t="s">
        <v>4186</v>
      </c>
      <c r="CW100" s="58" t="s">
        <v>837</v>
      </c>
      <c r="CX100" s="58" t="s">
        <v>834</v>
      </c>
      <c r="CY100" s="58" t="s">
        <v>1301</v>
      </c>
      <c r="CZ100" s="58" t="s">
        <v>837</v>
      </c>
      <c r="DA100" s="58" t="s">
        <v>834</v>
      </c>
      <c r="DB100" s="58" t="s">
        <v>1406</v>
      </c>
      <c r="DC100" s="58" t="s">
        <v>837</v>
      </c>
      <c r="DD100" s="58" t="s">
        <v>834</v>
      </c>
      <c r="DE100" s="58" t="s">
        <v>4196</v>
      </c>
      <c r="DF100" s="58" t="s">
        <v>837</v>
      </c>
      <c r="DG100" s="58" t="s">
        <v>834</v>
      </c>
      <c r="DH100" s="58" t="s">
        <v>3370</v>
      </c>
      <c r="DI100" s="58" t="s">
        <v>837</v>
      </c>
      <c r="DJ100" s="58" t="s">
        <v>834</v>
      </c>
      <c r="DK100" s="58" t="s">
        <v>564</v>
      </c>
      <c r="DL100" s="58" t="s">
        <v>837</v>
      </c>
      <c r="DM100" s="58" t="s">
        <v>834</v>
      </c>
      <c r="DN100" s="58" t="s">
        <v>4014</v>
      </c>
      <c r="DO100" s="58" t="s">
        <v>837</v>
      </c>
      <c r="DP100" s="58" t="s">
        <v>834</v>
      </c>
      <c r="DQ100" s="58" t="s">
        <v>5990</v>
      </c>
      <c r="DR100" s="58" t="s">
        <v>837</v>
      </c>
      <c r="DS100" s="58" t="s">
        <v>834</v>
      </c>
      <c r="DT100" s="58" t="s">
        <v>552</v>
      </c>
      <c r="DU100" s="58" t="s">
        <v>837</v>
      </c>
      <c r="DV100" s="58" t="s">
        <v>834</v>
      </c>
      <c r="DW100" s="58" t="s">
        <v>558</v>
      </c>
      <c r="DX100" s="58" t="s">
        <v>837</v>
      </c>
      <c r="DY100" s="27" t="s">
        <v>3279</v>
      </c>
      <c r="DZ100" s="5" t="s">
        <v>1401</v>
      </c>
      <c r="EA100" s="5">
        <v>80</v>
      </c>
      <c r="EB100" s="52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</row>
    <row r="101" spans="1:266">
      <c r="A101" s="4">
        <v>100</v>
      </c>
      <c r="B101" s="23" t="s">
        <v>1110</v>
      </c>
      <c r="C101" s="57">
        <v>39496</v>
      </c>
      <c r="D101" s="4" t="s">
        <v>978</v>
      </c>
      <c r="E101" s="33">
        <v>329185</v>
      </c>
      <c r="F101" s="53">
        <v>142802</v>
      </c>
      <c r="G101" s="54">
        <f t="shared" si="20"/>
        <v>0.43380469948509198</v>
      </c>
      <c r="H101" s="14">
        <f t="shared" si="15"/>
        <v>2.8255906780017086E-2</v>
      </c>
      <c r="I101" s="29" t="str">
        <f t="shared" si="17"/>
        <v>IND</v>
      </c>
      <c r="J101" s="29">
        <f t="shared" si="12"/>
        <v>0.40139493844624025</v>
      </c>
      <c r="K101" s="29" t="str">
        <f t="shared" si="18"/>
        <v>PML</v>
      </c>
      <c r="L101" s="29">
        <f t="shared" si="13"/>
        <v>0.37313903166622314</v>
      </c>
      <c r="M101" s="29" t="str">
        <f t="shared" si="19"/>
        <v>PPPP</v>
      </c>
      <c r="N101" s="29">
        <f t="shared" si="14"/>
        <v>0.22766487864315627</v>
      </c>
      <c r="O101" s="27" t="s">
        <v>835</v>
      </c>
      <c r="P101" s="27" t="s">
        <v>806</v>
      </c>
      <c r="Q101" s="27" t="s">
        <v>838</v>
      </c>
      <c r="R101" s="27" t="s">
        <v>328</v>
      </c>
      <c r="S101" s="27" t="s">
        <v>809</v>
      </c>
      <c r="T101" s="27">
        <v>205</v>
      </c>
      <c r="U101" s="58" t="s">
        <v>834</v>
      </c>
      <c r="V101" s="58" t="s">
        <v>811</v>
      </c>
      <c r="W101" s="58" t="s">
        <v>837</v>
      </c>
      <c r="X101" s="27" t="s">
        <v>329</v>
      </c>
      <c r="Y101" s="5" t="s">
        <v>909</v>
      </c>
      <c r="Z101" s="27">
        <v>53285</v>
      </c>
      <c r="AA101" s="58" t="s">
        <v>330</v>
      </c>
      <c r="AB101" s="58" t="s">
        <v>1194</v>
      </c>
      <c r="AC101" s="58">
        <v>6315</v>
      </c>
      <c r="AD101" s="58" t="s">
        <v>331</v>
      </c>
      <c r="AE101" s="58" t="s">
        <v>1003</v>
      </c>
      <c r="AF101" s="58">
        <v>32511</v>
      </c>
      <c r="AG101" s="58" t="s">
        <v>834</v>
      </c>
      <c r="AH101" s="58" t="s">
        <v>810</v>
      </c>
      <c r="AI101" s="58" t="s">
        <v>837</v>
      </c>
      <c r="AJ101" s="5" t="s">
        <v>834</v>
      </c>
      <c r="AK101" s="5" t="s">
        <v>1424</v>
      </c>
      <c r="AL101" s="5" t="s">
        <v>837</v>
      </c>
      <c r="AM101" s="5" t="s">
        <v>834</v>
      </c>
      <c r="AN101" s="5" t="s">
        <v>3395</v>
      </c>
      <c r="AO101" s="5" t="s">
        <v>837</v>
      </c>
      <c r="AP101" s="5" t="s">
        <v>834</v>
      </c>
      <c r="AQ101" s="5" t="s">
        <v>7501</v>
      </c>
      <c r="AR101" s="5" t="s">
        <v>837</v>
      </c>
      <c r="AS101" s="58" t="s">
        <v>834</v>
      </c>
      <c r="AT101" s="58" t="s">
        <v>812</v>
      </c>
      <c r="AU101" s="58" t="s">
        <v>837</v>
      </c>
      <c r="AV101" s="5" t="s">
        <v>834</v>
      </c>
      <c r="AW101" s="5" t="s">
        <v>3202</v>
      </c>
      <c r="AX101" s="5" t="s">
        <v>837</v>
      </c>
      <c r="AY101" s="5" t="s">
        <v>834</v>
      </c>
      <c r="AZ101" s="5" t="s">
        <v>3764</v>
      </c>
      <c r="BA101" s="5" t="s">
        <v>837</v>
      </c>
      <c r="BB101" s="5" t="s">
        <v>834</v>
      </c>
      <c r="BC101" s="5" t="s">
        <v>3126</v>
      </c>
      <c r="BD101" s="5" t="s">
        <v>837</v>
      </c>
      <c r="BE101" s="5" t="s">
        <v>834</v>
      </c>
      <c r="BF101" s="5" t="s">
        <v>3130</v>
      </c>
      <c r="BG101" s="5" t="s">
        <v>837</v>
      </c>
      <c r="BH101" s="5" t="s">
        <v>834</v>
      </c>
      <c r="BI101" s="5" t="s">
        <v>3608</v>
      </c>
      <c r="BJ101" s="5" t="s">
        <v>837</v>
      </c>
      <c r="BK101" s="5" t="s">
        <v>834</v>
      </c>
      <c r="BL101" s="5" t="s">
        <v>3403</v>
      </c>
      <c r="BM101" s="5" t="s">
        <v>837</v>
      </c>
      <c r="BN101" s="5" t="s">
        <v>834</v>
      </c>
      <c r="BO101" s="5" t="s">
        <v>3539</v>
      </c>
      <c r="BP101" s="5" t="s">
        <v>837</v>
      </c>
      <c r="BQ101" s="5" t="s">
        <v>834</v>
      </c>
      <c r="BR101" s="5" t="s">
        <v>3983</v>
      </c>
      <c r="BS101" s="5" t="s">
        <v>837</v>
      </c>
      <c r="BT101" s="5" t="s">
        <v>834</v>
      </c>
      <c r="BU101" s="5" t="s">
        <v>7505</v>
      </c>
      <c r="BV101" s="5" t="s">
        <v>837</v>
      </c>
      <c r="BW101" s="5" t="s">
        <v>834</v>
      </c>
      <c r="BX101" s="5" t="s">
        <v>1020</v>
      </c>
      <c r="BY101" s="5" t="s">
        <v>837</v>
      </c>
      <c r="BZ101" s="58" t="s">
        <v>834</v>
      </c>
      <c r="CA101" s="58" t="s">
        <v>813</v>
      </c>
      <c r="CB101" s="58" t="s">
        <v>837</v>
      </c>
      <c r="CC101" s="27" t="s">
        <v>3445</v>
      </c>
      <c r="CD101" s="5" t="s">
        <v>1777</v>
      </c>
      <c r="CE101" s="5">
        <v>72</v>
      </c>
      <c r="CF101" s="58" t="s">
        <v>834</v>
      </c>
      <c r="CG101" s="27" t="s">
        <v>817</v>
      </c>
      <c r="CH101" s="58" t="s">
        <v>837</v>
      </c>
      <c r="CI101" s="58" t="s">
        <v>834</v>
      </c>
      <c r="CJ101" s="58" t="s">
        <v>3813</v>
      </c>
      <c r="CK101" s="58" t="s">
        <v>837</v>
      </c>
      <c r="CL101" s="58" t="s">
        <v>834</v>
      </c>
      <c r="CM101" s="58" t="s">
        <v>3196</v>
      </c>
      <c r="CN101" s="58" t="s">
        <v>837</v>
      </c>
      <c r="CO101" s="58" t="s">
        <v>834</v>
      </c>
      <c r="CP101" s="58" t="s">
        <v>3361</v>
      </c>
      <c r="CQ101" s="58" t="s">
        <v>837</v>
      </c>
      <c r="CR101" s="58" t="s">
        <v>834</v>
      </c>
      <c r="CS101" s="58" t="s">
        <v>4541</v>
      </c>
      <c r="CT101" s="58" t="s">
        <v>837</v>
      </c>
      <c r="CU101" s="58" t="s">
        <v>834</v>
      </c>
      <c r="CV101" s="58" t="s">
        <v>4186</v>
      </c>
      <c r="CW101" s="58" t="s">
        <v>837</v>
      </c>
      <c r="CX101" s="58" t="s">
        <v>834</v>
      </c>
      <c r="CY101" s="58" t="s">
        <v>1301</v>
      </c>
      <c r="CZ101" s="58" t="s">
        <v>837</v>
      </c>
      <c r="DA101" s="58" t="s">
        <v>834</v>
      </c>
      <c r="DB101" s="58" t="s">
        <v>1406</v>
      </c>
      <c r="DC101" s="58" t="s">
        <v>837</v>
      </c>
      <c r="DD101" s="58" t="s">
        <v>834</v>
      </c>
      <c r="DE101" s="58" t="s">
        <v>4196</v>
      </c>
      <c r="DF101" s="58" t="s">
        <v>837</v>
      </c>
      <c r="DG101" s="58" t="s">
        <v>834</v>
      </c>
      <c r="DH101" s="58" t="s">
        <v>3370</v>
      </c>
      <c r="DI101" s="58" t="s">
        <v>837</v>
      </c>
      <c r="DJ101" s="58" t="s">
        <v>834</v>
      </c>
      <c r="DK101" s="58" t="s">
        <v>564</v>
      </c>
      <c r="DL101" s="58" t="s">
        <v>837</v>
      </c>
      <c r="DM101" s="58" t="s">
        <v>834</v>
      </c>
      <c r="DN101" s="58" t="s">
        <v>4014</v>
      </c>
      <c r="DO101" s="58" t="s">
        <v>837</v>
      </c>
      <c r="DP101" s="58" t="s">
        <v>834</v>
      </c>
      <c r="DQ101" s="58" t="s">
        <v>5990</v>
      </c>
      <c r="DR101" s="58" t="s">
        <v>837</v>
      </c>
      <c r="DS101" s="58" t="s">
        <v>834</v>
      </c>
      <c r="DT101" s="58" t="s">
        <v>552</v>
      </c>
      <c r="DU101" s="58" t="s">
        <v>837</v>
      </c>
      <c r="DV101" s="58" t="s">
        <v>834</v>
      </c>
      <c r="DW101" s="58" t="s">
        <v>558</v>
      </c>
      <c r="DX101" s="58" t="s">
        <v>837</v>
      </c>
      <c r="DY101" s="27" t="s">
        <v>332</v>
      </c>
      <c r="DZ101" s="5" t="s">
        <v>1401</v>
      </c>
      <c r="EA101" s="5">
        <v>57320</v>
      </c>
      <c r="EB101" s="27" t="s">
        <v>6752</v>
      </c>
      <c r="EC101" s="5" t="s">
        <v>1401</v>
      </c>
      <c r="ED101" s="5">
        <v>166</v>
      </c>
      <c r="EE101" s="27"/>
      <c r="EF101" s="5"/>
      <c r="EG101" s="5"/>
      <c r="EH101" s="27"/>
      <c r="EI101" s="5"/>
      <c r="EJ101" s="27"/>
      <c r="EK101" s="27"/>
      <c r="EL101" s="5"/>
      <c r="EM101" s="5"/>
      <c r="EN101" s="27"/>
      <c r="EO101" s="5"/>
      <c r="EP101" s="5"/>
      <c r="EQ101" s="27"/>
      <c r="ER101" s="5"/>
      <c r="ES101" s="5"/>
      <c r="ET101" s="27"/>
      <c r="EU101" s="5"/>
      <c r="EV101" s="5"/>
      <c r="EW101" s="27"/>
      <c r="EX101" s="5"/>
      <c r="EY101" s="5"/>
      <c r="EZ101" s="27"/>
      <c r="FA101" s="5"/>
      <c r="FB101" s="5"/>
      <c r="FC101" s="52"/>
      <c r="FD101" s="52"/>
      <c r="FE101" s="52"/>
      <c r="FF101" s="52"/>
      <c r="FG101" s="52"/>
      <c r="FH101" s="52"/>
      <c r="FI101" s="52"/>
      <c r="FJ101" s="52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</row>
    <row r="102" spans="1:266">
      <c r="A102" s="4">
        <v>101</v>
      </c>
      <c r="B102" s="23" t="s">
        <v>1110</v>
      </c>
      <c r="C102" s="57">
        <v>39496</v>
      </c>
      <c r="D102" s="4" t="s">
        <v>1379</v>
      </c>
      <c r="E102" s="33">
        <v>377640</v>
      </c>
      <c r="F102" s="53">
        <v>161010</v>
      </c>
      <c r="G102" s="54">
        <f t="shared" si="20"/>
        <v>0.42635843660629169</v>
      </c>
      <c r="H102" s="14">
        <f t="shared" si="15"/>
        <v>0.142717843612198</v>
      </c>
      <c r="I102" s="29" t="str">
        <f t="shared" si="17"/>
        <v>PML-N</v>
      </c>
      <c r="J102" s="29">
        <f t="shared" si="12"/>
        <v>0.44588534873610336</v>
      </c>
      <c r="K102" s="29" t="str">
        <f t="shared" si="18"/>
        <v>PML</v>
      </c>
      <c r="L102" s="29">
        <f t="shared" si="13"/>
        <v>0.30316750512390533</v>
      </c>
      <c r="M102" s="29" t="str">
        <f t="shared" si="19"/>
        <v>PPPP</v>
      </c>
      <c r="N102" s="29">
        <f t="shared" si="14"/>
        <v>0.23324017141792436</v>
      </c>
      <c r="O102" s="27" t="s">
        <v>834</v>
      </c>
      <c r="P102" s="27" t="s">
        <v>806</v>
      </c>
      <c r="Q102" s="27" t="s">
        <v>838</v>
      </c>
      <c r="R102" s="27" t="s">
        <v>816</v>
      </c>
      <c r="S102" s="27" t="s">
        <v>809</v>
      </c>
      <c r="T102" s="27" t="s">
        <v>838</v>
      </c>
      <c r="U102" s="58" t="s">
        <v>834</v>
      </c>
      <c r="V102" s="58" t="s">
        <v>811</v>
      </c>
      <c r="W102" s="58" t="s">
        <v>837</v>
      </c>
      <c r="X102" s="5" t="s">
        <v>1170</v>
      </c>
      <c r="Y102" s="5" t="s">
        <v>909</v>
      </c>
      <c r="Z102" s="27">
        <v>48813</v>
      </c>
      <c r="AA102" s="58" t="s">
        <v>1380</v>
      </c>
      <c r="AB102" s="58" t="s">
        <v>1194</v>
      </c>
      <c r="AC102" s="58">
        <v>71792</v>
      </c>
      <c r="AD102" s="27" t="s">
        <v>3446</v>
      </c>
      <c r="AE102" s="5" t="s">
        <v>1003</v>
      </c>
      <c r="AF102" s="5">
        <v>37554</v>
      </c>
      <c r="AG102" s="58" t="s">
        <v>834</v>
      </c>
      <c r="AH102" s="58" t="s">
        <v>810</v>
      </c>
      <c r="AI102" s="58" t="s">
        <v>837</v>
      </c>
      <c r="AJ102" s="5" t="s">
        <v>834</v>
      </c>
      <c r="AK102" s="5" t="s">
        <v>1424</v>
      </c>
      <c r="AL102" s="5" t="s">
        <v>837</v>
      </c>
      <c r="AM102" s="5" t="s">
        <v>834</v>
      </c>
      <c r="AN102" s="5" t="s">
        <v>3395</v>
      </c>
      <c r="AO102" s="5" t="s">
        <v>837</v>
      </c>
      <c r="AP102" s="5" t="s">
        <v>834</v>
      </c>
      <c r="AQ102" s="5" t="s">
        <v>7501</v>
      </c>
      <c r="AR102" s="5" t="s">
        <v>837</v>
      </c>
      <c r="AS102" s="58" t="s">
        <v>834</v>
      </c>
      <c r="AT102" s="58" t="s">
        <v>812</v>
      </c>
      <c r="AU102" s="58" t="s">
        <v>837</v>
      </c>
      <c r="AV102" s="5" t="s">
        <v>834</v>
      </c>
      <c r="AW102" s="5" t="s">
        <v>3202</v>
      </c>
      <c r="AX102" s="5" t="s">
        <v>837</v>
      </c>
      <c r="AY102" s="5" t="s">
        <v>834</v>
      </c>
      <c r="AZ102" s="5" t="s">
        <v>3764</v>
      </c>
      <c r="BA102" s="5" t="s">
        <v>837</v>
      </c>
      <c r="BB102" s="5" t="s">
        <v>834</v>
      </c>
      <c r="BC102" s="5" t="s">
        <v>3126</v>
      </c>
      <c r="BD102" s="5" t="s">
        <v>837</v>
      </c>
      <c r="BE102" s="5" t="s">
        <v>834</v>
      </c>
      <c r="BF102" s="5" t="s">
        <v>3130</v>
      </c>
      <c r="BG102" s="5" t="s">
        <v>837</v>
      </c>
      <c r="BH102" s="5" t="s">
        <v>834</v>
      </c>
      <c r="BI102" s="5" t="s">
        <v>3608</v>
      </c>
      <c r="BJ102" s="5" t="s">
        <v>837</v>
      </c>
      <c r="BK102" s="5" t="s">
        <v>834</v>
      </c>
      <c r="BL102" s="5" t="s">
        <v>3403</v>
      </c>
      <c r="BM102" s="5" t="s">
        <v>837</v>
      </c>
      <c r="BN102" s="5" t="s">
        <v>834</v>
      </c>
      <c r="BO102" s="5" t="s">
        <v>3539</v>
      </c>
      <c r="BP102" s="5" t="s">
        <v>837</v>
      </c>
      <c r="BQ102" s="5" t="s">
        <v>834</v>
      </c>
      <c r="BR102" s="5" t="s">
        <v>3983</v>
      </c>
      <c r="BS102" s="5" t="s">
        <v>837</v>
      </c>
      <c r="BT102" s="5" t="s">
        <v>834</v>
      </c>
      <c r="BU102" s="5" t="s">
        <v>7505</v>
      </c>
      <c r="BV102" s="5" t="s">
        <v>837</v>
      </c>
      <c r="BW102" s="5" t="s">
        <v>834</v>
      </c>
      <c r="BX102" s="5" t="s">
        <v>1020</v>
      </c>
      <c r="BY102" s="5" t="s">
        <v>837</v>
      </c>
      <c r="BZ102" s="58" t="s">
        <v>834</v>
      </c>
      <c r="CA102" s="58" t="s">
        <v>813</v>
      </c>
      <c r="CB102" s="58" t="s">
        <v>837</v>
      </c>
      <c r="CC102" s="58" t="s">
        <v>834</v>
      </c>
      <c r="CD102" s="58" t="s">
        <v>814</v>
      </c>
      <c r="CE102" s="58" t="s">
        <v>837</v>
      </c>
      <c r="CF102" s="58" t="s">
        <v>834</v>
      </c>
      <c r="CG102" s="27" t="s">
        <v>817</v>
      </c>
      <c r="CH102" s="58" t="s">
        <v>837</v>
      </c>
      <c r="CI102" s="58" t="s">
        <v>834</v>
      </c>
      <c r="CJ102" s="58" t="s">
        <v>3813</v>
      </c>
      <c r="CK102" s="58" t="s">
        <v>837</v>
      </c>
      <c r="CL102" s="58" t="s">
        <v>834</v>
      </c>
      <c r="CM102" s="58" t="s">
        <v>3196</v>
      </c>
      <c r="CN102" s="58" t="s">
        <v>837</v>
      </c>
      <c r="CO102" s="58" t="s">
        <v>834</v>
      </c>
      <c r="CP102" s="58" t="s">
        <v>3361</v>
      </c>
      <c r="CQ102" s="58" t="s">
        <v>837</v>
      </c>
      <c r="CR102" s="58" t="s">
        <v>834</v>
      </c>
      <c r="CS102" s="58" t="s">
        <v>4541</v>
      </c>
      <c r="CT102" s="58" t="s">
        <v>837</v>
      </c>
      <c r="CU102" s="58" t="s">
        <v>834</v>
      </c>
      <c r="CV102" s="58" t="s">
        <v>4186</v>
      </c>
      <c r="CW102" s="58" t="s">
        <v>837</v>
      </c>
      <c r="CX102" s="58" t="s">
        <v>834</v>
      </c>
      <c r="CY102" s="58" t="s">
        <v>1301</v>
      </c>
      <c r="CZ102" s="58" t="s">
        <v>837</v>
      </c>
      <c r="DA102" s="58" t="s">
        <v>834</v>
      </c>
      <c r="DB102" s="58" t="s">
        <v>1406</v>
      </c>
      <c r="DC102" s="58" t="s">
        <v>837</v>
      </c>
      <c r="DD102" s="58" t="s">
        <v>834</v>
      </c>
      <c r="DE102" s="58" t="s">
        <v>4196</v>
      </c>
      <c r="DF102" s="58" t="s">
        <v>837</v>
      </c>
      <c r="DG102" s="58" t="s">
        <v>834</v>
      </c>
      <c r="DH102" s="58" t="s">
        <v>3370</v>
      </c>
      <c r="DI102" s="58" t="s">
        <v>837</v>
      </c>
      <c r="DJ102" s="58" t="s">
        <v>834</v>
      </c>
      <c r="DK102" s="58" t="s">
        <v>564</v>
      </c>
      <c r="DL102" s="58" t="s">
        <v>837</v>
      </c>
      <c r="DM102" s="58" t="s">
        <v>834</v>
      </c>
      <c r="DN102" s="58" t="s">
        <v>4014</v>
      </c>
      <c r="DO102" s="58" t="s">
        <v>837</v>
      </c>
      <c r="DP102" s="58" t="s">
        <v>834</v>
      </c>
      <c r="DQ102" s="58" t="s">
        <v>5990</v>
      </c>
      <c r="DR102" s="58" t="s">
        <v>837</v>
      </c>
      <c r="DS102" s="58" t="s">
        <v>834</v>
      </c>
      <c r="DT102" s="58" t="s">
        <v>552</v>
      </c>
      <c r="DU102" s="58" t="s">
        <v>837</v>
      </c>
      <c r="DV102" s="58" t="s">
        <v>834</v>
      </c>
      <c r="DW102" s="58" t="s">
        <v>558</v>
      </c>
      <c r="DX102" s="58" t="s">
        <v>837</v>
      </c>
      <c r="DY102" s="58" t="s">
        <v>3447</v>
      </c>
      <c r="DZ102" s="58" t="s">
        <v>1401</v>
      </c>
      <c r="EA102" s="58">
        <v>2352</v>
      </c>
      <c r="EB102" s="58" t="s">
        <v>3448</v>
      </c>
      <c r="EC102" s="58" t="s">
        <v>1401</v>
      </c>
      <c r="ED102" s="58">
        <v>499</v>
      </c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</row>
    <row r="103" spans="1:266">
      <c r="A103" s="4">
        <v>102</v>
      </c>
      <c r="B103" s="23" t="s">
        <v>1110</v>
      </c>
      <c r="C103" s="57">
        <v>39496</v>
      </c>
      <c r="D103" s="4" t="s">
        <v>1171</v>
      </c>
      <c r="E103" s="33">
        <v>204649</v>
      </c>
      <c r="F103" s="53">
        <v>120688</v>
      </c>
      <c r="G103" s="54">
        <f t="shared" si="20"/>
        <v>0.58973168693714606</v>
      </c>
      <c r="H103" s="14">
        <f t="shared" si="15"/>
        <v>0.11190010605859738</v>
      </c>
      <c r="I103" s="29" t="str">
        <f t="shared" si="17"/>
        <v>PML-N</v>
      </c>
      <c r="J103" s="29">
        <f t="shared" si="12"/>
        <v>0.46659982765477925</v>
      </c>
      <c r="K103" s="29" t="str">
        <f t="shared" si="18"/>
        <v>PML</v>
      </c>
      <c r="L103" s="29">
        <f t="shared" si="13"/>
        <v>0.3546997215961819</v>
      </c>
      <c r="M103" s="29" t="str">
        <f t="shared" si="19"/>
        <v>PPPP</v>
      </c>
      <c r="N103" s="29">
        <f t="shared" si="14"/>
        <v>0.17870045074903884</v>
      </c>
      <c r="O103" s="27" t="s">
        <v>816</v>
      </c>
      <c r="P103" s="27" t="s">
        <v>806</v>
      </c>
      <c r="Q103" s="27" t="s">
        <v>838</v>
      </c>
      <c r="R103" s="27" t="s">
        <v>816</v>
      </c>
      <c r="S103" s="27" t="s">
        <v>809</v>
      </c>
      <c r="T103" s="27" t="s">
        <v>838</v>
      </c>
      <c r="U103" s="58" t="s">
        <v>834</v>
      </c>
      <c r="V103" s="58" t="s">
        <v>811</v>
      </c>
      <c r="W103" s="58" t="s">
        <v>837</v>
      </c>
      <c r="X103" s="5" t="s">
        <v>1175</v>
      </c>
      <c r="Y103" s="5" t="s">
        <v>909</v>
      </c>
      <c r="Z103" s="27">
        <v>42808</v>
      </c>
      <c r="AA103" s="5" t="s">
        <v>1172</v>
      </c>
      <c r="AB103" s="5" t="s">
        <v>1194</v>
      </c>
      <c r="AC103" s="27">
        <v>56313</v>
      </c>
      <c r="AD103" s="27" t="s">
        <v>3449</v>
      </c>
      <c r="AE103" s="5" t="s">
        <v>1003</v>
      </c>
      <c r="AF103" s="5">
        <v>21567</v>
      </c>
      <c r="AG103" s="58" t="s">
        <v>834</v>
      </c>
      <c r="AH103" s="58" t="s">
        <v>810</v>
      </c>
      <c r="AI103" s="58" t="s">
        <v>837</v>
      </c>
      <c r="AJ103" s="5" t="s">
        <v>834</v>
      </c>
      <c r="AK103" s="5" t="s">
        <v>1424</v>
      </c>
      <c r="AL103" s="5" t="s">
        <v>837</v>
      </c>
      <c r="AM103" s="5" t="s">
        <v>834</v>
      </c>
      <c r="AN103" s="5" t="s">
        <v>3395</v>
      </c>
      <c r="AO103" s="5" t="s">
        <v>837</v>
      </c>
      <c r="AP103" s="5" t="s">
        <v>834</v>
      </c>
      <c r="AQ103" s="5" t="s">
        <v>7501</v>
      </c>
      <c r="AR103" s="5" t="s">
        <v>837</v>
      </c>
      <c r="AS103" s="58" t="s">
        <v>834</v>
      </c>
      <c r="AT103" s="58" t="s">
        <v>812</v>
      </c>
      <c r="AU103" s="58" t="s">
        <v>837</v>
      </c>
      <c r="AV103" s="5" t="s">
        <v>834</v>
      </c>
      <c r="AW103" s="5" t="s">
        <v>3202</v>
      </c>
      <c r="AX103" s="5" t="s">
        <v>837</v>
      </c>
      <c r="AY103" s="5" t="s">
        <v>834</v>
      </c>
      <c r="AZ103" s="5" t="s">
        <v>3764</v>
      </c>
      <c r="BA103" s="5" t="s">
        <v>837</v>
      </c>
      <c r="BB103" s="5" t="s">
        <v>834</v>
      </c>
      <c r="BC103" s="5" t="s">
        <v>3126</v>
      </c>
      <c r="BD103" s="5" t="s">
        <v>837</v>
      </c>
      <c r="BE103" s="5" t="s">
        <v>834</v>
      </c>
      <c r="BF103" s="5" t="s">
        <v>3130</v>
      </c>
      <c r="BG103" s="5" t="s">
        <v>837</v>
      </c>
      <c r="BH103" s="5" t="s">
        <v>834</v>
      </c>
      <c r="BI103" s="5" t="s">
        <v>3608</v>
      </c>
      <c r="BJ103" s="5" t="s">
        <v>837</v>
      </c>
      <c r="BK103" s="5" t="s">
        <v>834</v>
      </c>
      <c r="BL103" s="5" t="s">
        <v>3403</v>
      </c>
      <c r="BM103" s="5" t="s">
        <v>837</v>
      </c>
      <c r="BN103" s="5" t="s">
        <v>834</v>
      </c>
      <c r="BO103" s="5" t="s">
        <v>3539</v>
      </c>
      <c r="BP103" s="5" t="s">
        <v>837</v>
      </c>
      <c r="BQ103" s="5" t="s">
        <v>834</v>
      </c>
      <c r="BR103" s="5" t="s">
        <v>3983</v>
      </c>
      <c r="BS103" s="5" t="s">
        <v>837</v>
      </c>
      <c r="BT103" s="5" t="s">
        <v>834</v>
      </c>
      <c r="BU103" s="5" t="s">
        <v>7505</v>
      </c>
      <c r="BV103" s="5" t="s">
        <v>837</v>
      </c>
      <c r="BW103" s="5" t="s">
        <v>834</v>
      </c>
      <c r="BX103" s="5" t="s">
        <v>1020</v>
      </c>
      <c r="BY103" s="5" t="s">
        <v>837</v>
      </c>
      <c r="BZ103" s="58" t="s">
        <v>834</v>
      </c>
      <c r="CA103" s="58" t="s">
        <v>813</v>
      </c>
      <c r="CB103" s="58" t="s">
        <v>837</v>
      </c>
      <c r="CC103" s="58" t="s">
        <v>834</v>
      </c>
      <c r="CD103" s="58" t="s">
        <v>814</v>
      </c>
      <c r="CE103" s="58" t="s">
        <v>837</v>
      </c>
      <c r="CF103" s="58" t="s">
        <v>834</v>
      </c>
      <c r="CG103" s="27" t="s">
        <v>817</v>
      </c>
      <c r="CH103" s="58" t="s">
        <v>837</v>
      </c>
      <c r="CI103" s="58" t="s">
        <v>834</v>
      </c>
      <c r="CJ103" s="58" t="s">
        <v>3813</v>
      </c>
      <c r="CK103" s="58" t="s">
        <v>837</v>
      </c>
      <c r="CL103" s="58" t="s">
        <v>834</v>
      </c>
      <c r="CM103" s="58" t="s">
        <v>3196</v>
      </c>
      <c r="CN103" s="58" t="s">
        <v>837</v>
      </c>
      <c r="CO103" s="58" t="s">
        <v>834</v>
      </c>
      <c r="CP103" s="58" t="s">
        <v>3361</v>
      </c>
      <c r="CQ103" s="58" t="s">
        <v>837</v>
      </c>
      <c r="CR103" s="58" t="s">
        <v>834</v>
      </c>
      <c r="CS103" s="58" t="s">
        <v>4541</v>
      </c>
      <c r="CT103" s="58" t="s">
        <v>837</v>
      </c>
      <c r="CU103" s="58" t="s">
        <v>834</v>
      </c>
      <c r="CV103" s="58" t="s">
        <v>4186</v>
      </c>
      <c r="CW103" s="58" t="s">
        <v>837</v>
      </c>
      <c r="CX103" s="58" t="s">
        <v>834</v>
      </c>
      <c r="CY103" s="58" t="s">
        <v>1301</v>
      </c>
      <c r="CZ103" s="58" t="s">
        <v>837</v>
      </c>
      <c r="DA103" s="58" t="s">
        <v>834</v>
      </c>
      <c r="DB103" s="58" t="s">
        <v>1406</v>
      </c>
      <c r="DC103" s="58" t="s">
        <v>837</v>
      </c>
      <c r="DD103" s="58" t="s">
        <v>834</v>
      </c>
      <c r="DE103" s="58" t="s">
        <v>4196</v>
      </c>
      <c r="DF103" s="58" t="s">
        <v>837</v>
      </c>
      <c r="DG103" s="58" t="s">
        <v>834</v>
      </c>
      <c r="DH103" s="58" t="s">
        <v>3370</v>
      </c>
      <c r="DI103" s="58" t="s">
        <v>837</v>
      </c>
      <c r="DJ103" s="58" t="s">
        <v>834</v>
      </c>
      <c r="DK103" s="58" t="s">
        <v>564</v>
      </c>
      <c r="DL103" s="58" t="s">
        <v>837</v>
      </c>
      <c r="DM103" s="58" t="s">
        <v>834</v>
      </c>
      <c r="DN103" s="58" t="s">
        <v>4014</v>
      </c>
      <c r="DO103" s="58" t="s">
        <v>837</v>
      </c>
      <c r="DP103" s="58" t="s">
        <v>834</v>
      </c>
      <c r="DQ103" s="58" t="s">
        <v>5990</v>
      </c>
      <c r="DR103" s="58" t="s">
        <v>837</v>
      </c>
      <c r="DS103" s="58" t="s">
        <v>834</v>
      </c>
      <c r="DT103" s="58" t="s">
        <v>552</v>
      </c>
      <c r="DU103" s="58" t="s">
        <v>837</v>
      </c>
      <c r="DV103" s="58" t="s">
        <v>834</v>
      </c>
      <c r="DW103" s="58" t="s">
        <v>558</v>
      </c>
      <c r="DX103" s="58" t="s">
        <v>837</v>
      </c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</row>
    <row r="104" spans="1:266">
      <c r="A104" s="4">
        <v>103</v>
      </c>
      <c r="B104" s="23" t="s">
        <v>1110</v>
      </c>
      <c r="C104" s="57">
        <v>39496</v>
      </c>
      <c r="D104" s="4" t="s">
        <v>1177</v>
      </c>
      <c r="E104" s="33">
        <v>198007</v>
      </c>
      <c r="F104" s="53">
        <v>121383</v>
      </c>
      <c r="G104" s="54">
        <f t="shared" si="20"/>
        <v>0.61302378198750551</v>
      </c>
      <c r="H104" s="14">
        <f t="shared" si="15"/>
        <v>1.9607358526317523E-2</v>
      </c>
      <c r="I104" s="29" t="str">
        <f t="shared" si="17"/>
        <v>PML</v>
      </c>
      <c r="J104" s="29">
        <f t="shared" si="12"/>
        <v>0.4678661756588649</v>
      </c>
      <c r="K104" s="29" t="str">
        <f t="shared" si="18"/>
        <v>PML-N</v>
      </c>
      <c r="L104" s="29">
        <f t="shared" si="13"/>
        <v>0.44825881713254739</v>
      </c>
      <c r="M104" s="29" t="str">
        <f t="shared" si="19"/>
        <v>PPPP</v>
      </c>
      <c r="N104" s="29">
        <f t="shared" si="14"/>
        <v>8.387500720858769E-2</v>
      </c>
      <c r="O104" s="27" t="s">
        <v>816</v>
      </c>
      <c r="P104" s="27" t="s">
        <v>806</v>
      </c>
      <c r="Q104" s="27" t="s">
        <v>838</v>
      </c>
      <c r="R104" s="27" t="s">
        <v>816</v>
      </c>
      <c r="S104" s="27" t="s">
        <v>809</v>
      </c>
      <c r="T104" s="27" t="s">
        <v>838</v>
      </c>
      <c r="U104" s="58" t="s">
        <v>834</v>
      </c>
      <c r="V104" s="58" t="s">
        <v>811</v>
      </c>
      <c r="W104" s="58" t="s">
        <v>837</v>
      </c>
      <c r="X104" s="5" t="s">
        <v>1176</v>
      </c>
      <c r="Y104" s="5" t="s">
        <v>909</v>
      </c>
      <c r="Z104" s="27">
        <v>56791</v>
      </c>
      <c r="AA104" s="5" t="s">
        <v>1173</v>
      </c>
      <c r="AB104" s="5" t="s">
        <v>1194</v>
      </c>
      <c r="AC104" s="27">
        <v>54411</v>
      </c>
      <c r="AD104" s="27" t="s">
        <v>3450</v>
      </c>
      <c r="AE104" s="5" t="s">
        <v>1003</v>
      </c>
      <c r="AF104" s="5">
        <v>10181</v>
      </c>
      <c r="AG104" s="58" t="s">
        <v>834</v>
      </c>
      <c r="AH104" s="58" t="s">
        <v>810</v>
      </c>
      <c r="AI104" s="58" t="s">
        <v>837</v>
      </c>
      <c r="AJ104" s="5" t="s">
        <v>834</v>
      </c>
      <c r="AK104" s="5" t="s">
        <v>1424</v>
      </c>
      <c r="AL104" s="5" t="s">
        <v>837</v>
      </c>
      <c r="AM104" s="5" t="s">
        <v>834</v>
      </c>
      <c r="AN104" s="5" t="s">
        <v>3395</v>
      </c>
      <c r="AO104" s="5" t="s">
        <v>837</v>
      </c>
      <c r="AP104" s="5" t="s">
        <v>834</v>
      </c>
      <c r="AQ104" s="5" t="s">
        <v>7501</v>
      </c>
      <c r="AR104" s="5" t="s">
        <v>837</v>
      </c>
      <c r="AS104" s="58" t="s">
        <v>834</v>
      </c>
      <c r="AT104" s="58" t="s">
        <v>812</v>
      </c>
      <c r="AU104" s="58" t="s">
        <v>837</v>
      </c>
      <c r="AV104" s="5" t="s">
        <v>834</v>
      </c>
      <c r="AW104" s="5" t="s">
        <v>3202</v>
      </c>
      <c r="AX104" s="5" t="s">
        <v>837</v>
      </c>
      <c r="AY104" s="5" t="s">
        <v>834</v>
      </c>
      <c r="AZ104" s="5" t="s">
        <v>3764</v>
      </c>
      <c r="BA104" s="5" t="s">
        <v>837</v>
      </c>
      <c r="BB104" s="5" t="s">
        <v>834</v>
      </c>
      <c r="BC104" s="5" t="s">
        <v>3126</v>
      </c>
      <c r="BD104" s="5" t="s">
        <v>837</v>
      </c>
      <c r="BE104" s="5" t="s">
        <v>834</v>
      </c>
      <c r="BF104" s="5" t="s">
        <v>3130</v>
      </c>
      <c r="BG104" s="5" t="s">
        <v>837</v>
      </c>
      <c r="BH104" s="5" t="s">
        <v>834</v>
      </c>
      <c r="BI104" s="5" t="s">
        <v>3608</v>
      </c>
      <c r="BJ104" s="5" t="s">
        <v>837</v>
      </c>
      <c r="BK104" s="5" t="s">
        <v>834</v>
      </c>
      <c r="BL104" s="5" t="s">
        <v>3403</v>
      </c>
      <c r="BM104" s="5" t="s">
        <v>837</v>
      </c>
      <c r="BN104" s="5" t="s">
        <v>834</v>
      </c>
      <c r="BO104" s="5" t="s">
        <v>3539</v>
      </c>
      <c r="BP104" s="5" t="s">
        <v>837</v>
      </c>
      <c r="BQ104" s="5" t="s">
        <v>834</v>
      </c>
      <c r="BR104" s="5" t="s">
        <v>3983</v>
      </c>
      <c r="BS104" s="5" t="s">
        <v>837</v>
      </c>
      <c r="BT104" s="5" t="s">
        <v>834</v>
      </c>
      <c r="BU104" s="5" t="s">
        <v>7505</v>
      </c>
      <c r="BV104" s="5" t="s">
        <v>837</v>
      </c>
      <c r="BW104" s="5" t="s">
        <v>834</v>
      </c>
      <c r="BX104" s="5" t="s">
        <v>1020</v>
      </c>
      <c r="BY104" s="5" t="s">
        <v>837</v>
      </c>
      <c r="BZ104" s="58" t="s">
        <v>834</v>
      </c>
      <c r="CA104" s="58" t="s">
        <v>813</v>
      </c>
      <c r="CB104" s="58" t="s">
        <v>837</v>
      </c>
      <c r="CC104" s="58" t="s">
        <v>834</v>
      </c>
      <c r="CD104" s="58" t="s">
        <v>814</v>
      </c>
      <c r="CE104" s="58" t="s">
        <v>837</v>
      </c>
      <c r="CF104" s="58" t="s">
        <v>834</v>
      </c>
      <c r="CG104" s="27" t="s">
        <v>817</v>
      </c>
      <c r="CH104" s="58" t="s">
        <v>837</v>
      </c>
      <c r="CI104" s="58" t="s">
        <v>834</v>
      </c>
      <c r="CJ104" s="58" t="s">
        <v>3813</v>
      </c>
      <c r="CK104" s="58" t="s">
        <v>837</v>
      </c>
      <c r="CL104" s="58" t="s">
        <v>834</v>
      </c>
      <c r="CM104" s="58" t="s">
        <v>3196</v>
      </c>
      <c r="CN104" s="58" t="s">
        <v>837</v>
      </c>
      <c r="CO104" s="58" t="s">
        <v>834</v>
      </c>
      <c r="CP104" s="58" t="s">
        <v>3361</v>
      </c>
      <c r="CQ104" s="58" t="s">
        <v>837</v>
      </c>
      <c r="CR104" s="58" t="s">
        <v>834</v>
      </c>
      <c r="CS104" s="58" t="s">
        <v>4541</v>
      </c>
      <c r="CT104" s="58" t="s">
        <v>837</v>
      </c>
      <c r="CU104" s="58" t="s">
        <v>834</v>
      </c>
      <c r="CV104" s="58" t="s">
        <v>4186</v>
      </c>
      <c r="CW104" s="58" t="s">
        <v>837</v>
      </c>
      <c r="CX104" s="58" t="s">
        <v>834</v>
      </c>
      <c r="CY104" s="58" t="s">
        <v>1301</v>
      </c>
      <c r="CZ104" s="58" t="s">
        <v>837</v>
      </c>
      <c r="DA104" s="58" t="s">
        <v>834</v>
      </c>
      <c r="DB104" s="58" t="s">
        <v>1406</v>
      </c>
      <c r="DC104" s="58" t="s">
        <v>837</v>
      </c>
      <c r="DD104" s="58" t="s">
        <v>834</v>
      </c>
      <c r="DE104" s="58" t="s">
        <v>4196</v>
      </c>
      <c r="DF104" s="58" t="s">
        <v>837</v>
      </c>
      <c r="DG104" s="58" t="s">
        <v>834</v>
      </c>
      <c r="DH104" s="58" t="s">
        <v>3370</v>
      </c>
      <c r="DI104" s="58" t="s">
        <v>837</v>
      </c>
      <c r="DJ104" s="58" t="s">
        <v>834</v>
      </c>
      <c r="DK104" s="58" t="s">
        <v>564</v>
      </c>
      <c r="DL104" s="58" t="s">
        <v>837</v>
      </c>
      <c r="DM104" s="58" t="s">
        <v>834</v>
      </c>
      <c r="DN104" s="58" t="s">
        <v>4014</v>
      </c>
      <c r="DO104" s="58" t="s">
        <v>837</v>
      </c>
      <c r="DP104" s="58" t="s">
        <v>834</v>
      </c>
      <c r="DQ104" s="58" t="s">
        <v>5990</v>
      </c>
      <c r="DR104" s="58" t="s">
        <v>837</v>
      </c>
      <c r="DS104" s="58" t="s">
        <v>834</v>
      </c>
      <c r="DT104" s="58" t="s">
        <v>552</v>
      </c>
      <c r="DU104" s="58" t="s">
        <v>837</v>
      </c>
      <c r="DV104" s="58" t="s">
        <v>834</v>
      </c>
      <c r="DW104" s="58" t="s">
        <v>558</v>
      </c>
      <c r="DX104" s="58" t="s">
        <v>837</v>
      </c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</row>
    <row r="105" spans="1:266">
      <c r="A105" s="4">
        <v>104</v>
      </c>
      <c r="B105" s="23" t="s">
        <v>1110</v>
      </c>
      <c r="C105" s="57">
        <v>39496</v>
      </c>
      <c r="D105" s="4" t="s">
        <v>1174</v>
      </c>
      <c r="E105" s="33">
        <v>311343</v>
      </c>
      <c r="F105" s="53">
        <v>170348</v>
      </c>
      <c r="G105" s="54">
        <f t="shared" si="20"/>
        <v>0.54713932865039527</v>
      </c>
      <c r="H105" s="14">
        <f t="shared" si="15"/>
        <v>0.19375044027520136</v>
      </c>
      <c r="I105" s="29" t="str">
        <f t="shared" si="17"/>
        <v>PML</v>
      </c>
      <c r="J105" s="29">
        <f t="shared" si="12"/>
        <v>0.56577711508206729</v>
      </c>
      <c r="K105" s="29" t="str">
        <f t="shared" si="18"/>
        <v>PPPP</v>
      </c>
      <c r="L105" s="29">
        <f t="shared" si="13"/>
        <v>0.37202667480686596</v>
      </c>
      <c r="M105" s="29" t="str">
        <f t="shared" si="19"/>
        <v>PML-N</v>
      </c>
      <c r="N105" s="29">
        <f t="shared" si="14"/>
        <v>5.2404489632986592E-2</v>
      </c>
      <c r="O105" s="27" t="s">
        <v>816</v>
      </c>
      <c r="P105" s="27" t="s">
        <v>806</v>
      </c>
      <c r="Q105" s="27" t="s">
        <v>838</v>
      </c>
      <c r="R105" s="27" t="s">
        <v>816</v>
      </c>
      <c r="S105" s="27" t="s">
        <v>809</v>
      </c>
      <c r="T105" s="27" t="s">
        <v>838</v>
      </c>
      <c r="U105" s="58" t="s">
        <v>834</v>
      </c>
      <c r="V105" s="58" t="s">
        <v>811</v>
      </c>
      <c r="W105" s="58" t="s">
        <v>837</v>
      </c>
      <c r="X105" s="5" t="s">
        <v>1387</v>
      </c>
      <c r="Y105" s="5" t="s">
        <v>909</v>
      </c>
      <c r="Z105" s="27">
        <v>96379</v>
      </c>
      <c r="AA105" s="27" t="s">
        <v>3451</v>
      </c>
      <c r="AB105" s="5" t="s">
        <v>1194</v>
      </c>
      <c r="AC105" s="27">
        <v>8927</v>
      </c>
      <c r="AD105" s="5" t="s">
        <v>1219</v>
      </c>
      <c r="AE105" s="5" t="s">
        <v>1003</v>
      </c>
      <c r="AF105" s="27">
        <v>63374</v>
      </c>
      <c r="AG105" s="58" t="s">
        <v>834</v>
      </c>
      <c r="AH105" s="58" t="s">
        <v>810</v>
      </c>
      <c r="AI105" s="58" t="s">
        <v>837</v>
      </c>
      <c r="AJ105" s="5" t="s">
        <v>834</v>
      </c>
      <c r="AK105" s="5" t="s">
        <v>1424</v>
      </c>
      <c r="AL105" s="5" t="s">
        <v>837</v>
      </c>
      <c r="AM105" s="5" t="s">
        <v>834</v>
      </c>
      <c r="AN105" s="5" t="s">
        <v>3395</v>
      </c>
      <c r="AO105" s="5" t="s">
        <v>837</v>
      </c>
      <c r="AP105" s="5" t="s">
        <v>834</v>
      </c>
      <c r="AQ105" s="5" t="s">
        <v>7501</v>
      </c>
      <c r="AR105" s="5" t="s">
        <v>837</v>
      </c>
      <c r="AS105" s="58" t="s">
        <v>834</v>
      </c>
      <c r="AT105" s="58" t="s">
        <v>812</v>
      </c>
      <c r="AU105" s="58" t="s">
        <v>837</v>
      </c>
      <c r="AV105" s="5" t="s">
        <v>834</v>
      </c>
      <c r="AW105" s="5" t="s">
        <v>3202</v>
      </c>
      <c r="AX105" s="5" t="s">
        <v>837</v>
      </c>
      <c r="AY105" s="5" t="s">
        <v>834</v>
      </c>
      <c r="AZ105" s="5" t="s">
        <v>3764</v>
      </c>
      <c r="BA105" s="5" t="s">
        <v>837</v>
      </c>
      <c r="BB105" s="5" t="s">
        <v>834</v>
      </c>
      <c r="BC105" s="5" t="s">
        <v>3126</v>
      </c>
      <c r="BD105" s="5" t="s">
        <v>837</v>
      </c>
      <c r="BE105" s="5" t="s">
        <v>834</v>
      </c>
      <c r="BF105" s="5" t="s">
        <v>3130</v>
      </c>
      <c r="BG105" s="5" t="s">
        <v>837</v>
      </c>
      <c r="BH105" s="5" t="s">
        <v>834</v>
      </c>
      <c r="BI105" s="5" t="s">
        <v>3608</v>
      </c>
      <c r="BJ105" s="5" t="s">
        <v>837</v>
      </c>
      <c r="BK105" s="5" t="s">
        <v>834</v>
      </c>
      <c r="BL105" s="5" t="s">
        <v>3403</v>
      </c>
      <c r="BM105" s="5" t="s">
        <v>837</v>
      </c>
      <c r="BN105" s="5" t="s">
        <v>834</v>
      </c>
      <c r="BO105" s="5" t="s">
        <v>3539</v>
      </c>
      <c r="BP105" s="5" t="s">
        <v>837</v>
      </c>
      <c r="BQ105" s="5" t="s">
        <v>834</v>
      </c>
      <c r="BR105" s="5" t="s">
        <v>3983</v>
      </c>
      <c r="BS105" s="5" t="s">
        <v>837</v>
      </c>
      <c r="BT105" s="5" t="s">
        <v>834</v>
      </c>
      <c r="BU105" s="5" t="s">
        <v>7505</v>
      </c>
      <c r="BV105" s="5" t="s">
        <v>837</v>
      </c>
      <c r="BW105" s="5" t="s">
        <v>834</v>
      </c>
      <c r="BX105" s="5" t="s">
        <v>1020</v>
      </c>
      <c r="BY105" s="5" t="s">
        <v>837</v>
      </c>
      <c r="BZ105" s="58" t="s">
        <v>834</v>
      </c>
      <c r="CA105" s="58" t="s">
        <v>813</v>
      </c>
      <c r="CB105" s="58" t="s">
        <v>837</v>
      </c>
      <c r="CC105" s="58" t="s">
        <v>834</v>
      </c>
      <c r="CD105" s="58" t="s">
        <v>814</v>
      </c>
      <c r="CE105" s="58" t="s">
        <v>837</v>
      </c>
      <c r="CF105" s="58" t="s">
        <v>834</v>
      </c>
      <c r="CG105" s="27" t="s">
        <v>817</v>
      </c>
      <c r="CH105" s="58" t="s">
        <v>837</v>
      </c>
      <c r="CI105" s="58" t="s">
        <v>834</v>
      </c>
      <c r="CJ105" s="58" t="s">
        <v>3813</v>
      </c>
      <c r="CK105" s="58" t="s">
        <v>837</v>
      </c>
      <c r="CL105" s="58" t="s">
        <v>834</v>
      </c>
      <c r="CM105" s="58" t="s">
        <v>3196</v>
      </c>
      <c r="CN105" s="58" t="s">
        <v>837</v>
      </c>
      <c r="CO105" s="58" t="s">
        <v>834</v>
      </c>
      <c r="CP105" s="58" t="s">
        <v>3361</v>
      </c>
      <c r="CQ105" s="58" t="s">
        <v>837</v>
      </c>
      <c r="CR105" s="58" t="s">
        <v>834</v>
      </c>
      <c r="CS105" s="58" t="s">
        <v>4541</v>
      </c>
      <c r="CT105" s="58" t="s">
        <v>837</v>
      </c>
      <c r="CU105" s="58" t="s">
        <v>834</v>
      </c>
      <c r="CV105" s="58" t="s">
        <v>4186</v>
      </c>
      <c r="CW105" s="58" t="s">
        <v>837</v>
      </c>
      <c r="CX105" s="58" t="s">
        <v>834</v>
      </c>
      <c r="CY105" s="58" t="s">
        <v>1301</v>
      </c>
      <c r="CZ105" s="58" t="s">
        <v>837</v>
      </c>
      <c r="DA105" s="58" t="s">
        <v>834</v>
      </c>
      <c r="DB105" s="58" t="s">
        <v>1406</v>
      </c>
      <c r="DC105" s="58" t="s">
        <v>837</v>
      </c>
      <c r="DD105" s="58" t="s">
        <v>834</v>
      </c>
      <c r="DE105" s="58" t="s">
        <v>4196</v>
      </c>
      <c r="DF105" s="58" t="s">
        <v>837</v>
      </c>
      <c r="DG105" s="58" t="s">
        <v>834</v>
      </c>
      <c r="DH105" s="58" t="s">
        <v>3370</v>
      </c>
      <c r="DI105" s="58" t="s">
        <v>837</v>
      </c>
      <c r="DJ105" s="58" t="s">
        <v>834</v>
      </c>
      <c r="DK105" s="58" t="s">
        <v>564</v>
      </c>
      <c r="DL105" s="58" t="s">
        <v>837</v>
      </c>
      <c r="DM105" s="58" t="s">
        <v>834</v>
      </c>
      <c r="DN105" s="58" t="s">
        <v>4014</v>
      </c>
      <c r="DO105" s="58" t="s">
        <v>837</v>
      </c>
      <c r="DP105" s="58" t="s">
        <v>834</v>
      </c>
      <c r="DQ105" s="58" t="s">
        <v>5990</v>
      </c>
      <c r="DR105" s="58" t="s">
        <v>837</v>
      </c>
      <c r="DS105" s="58" t="s">
        <v>834</v>
      </c>
      <c r="DT105" s="58" t="s">
        <v>552</v>
      </c>
      <c r="DU105" s="58" t="s">
        <v>837</v>
      </c>
      <c r="DV105" s="58" t="s">
        <v>834</v>
      </c>
      <c r="DW105" s="58" t="s">
        <v>558</v>
      </c>
      <c r="DX105" s="58" t="s">
        <v>837</v>
      </c>
      <c r="DY105" s="27" t="s">
        <v>3452</v>
      </c>
      <c r="DZ105" s="5" t="s">
        <v>1401</v>
      </c>
      <c r="EA105" s="5">
        <v>843</v>
      </c>
      <c r="EB105" s="27" t="s">
        <v>3453</v>
      </c>
      <c r="EC105" s="5" t="s">
        <v>1401</v>
      </c>
      <c r="ED105" s="5">
        <v>825</v>
      </c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66">
      <c r="A106" s="4">
        <v>105</v>
      </c>
      <c r="B106" s="23" t="s">
        <v>1110</v>
      </c>
      <c r="C106" s="57">
        <v>39496</v>
      </c>
      <c r="D106" s="4" t="s">
        <v>1220</v>
      </c>
      <c r="E106" s="33">
        <v>332332</v>
      </c>
      <c r="F106" s="53">
        <v>146179</v>
      </c>
      <c r="G106" s="54">
        <f t="shared" si="20"/>
        <v>0.43985833443664768</v>
      </c>
      <c r="H106" s="14">
        <f t="shared" si="15"/>
        <v>9.5752467864741175E-2</v>
      </c>
      <c r="I106" s="29" t="str">
        <f t="shared" si="17"/>
        <v>PPPP</v>
      </c>
      <c r="J106" s="29">
        <f t="shared" si="12"/>
        <v>0.5454613863824489</v>
      </c>
      <c r="K106" s="29" t="str">
        <f t="shared" si="18"/>
        <v>PML</v>
      </c>
      <c r="L106" s="29">
        <f t="shared" si="13"/>
        <v>0.44970891851770772</v>
      </c>
      <c r="M106" s="29" t="str">
        <f t="shared" si="19"/>
        <v>IND</v>
      </c>
      <c r="N106" s="29">
        <f t="shared" si="14"/>
        <v>3.0373719891366065E-3</v>
      </c>
      <c r="O106" s="27" t="s">
        <v>816</v>
      </c>
      <c r="P106" s="27" t="s">
        <v>806</v>
      </c>
      <c r="Q106" s="27" t="s">
        <v>838</v>
      </c>
      <c r="R106" s="27" t="s">
        <v>816</v>
      </c>
      <c r="S106" s="27" t="s">
        <v>809</v>
      </c>
      <c r="T106" s="27" t="s">
        <v>838</v>
      </c>
      <c r="U106" s="58" t="s">
        <v>834</v>
      </c>
      <c r="V106" s="58" t="s">
        <v>811</v>
      </c>
      <c r="W106" s="58" t="s">
        <v>837</v>
      </c>
      <c r="X106" s="5" t="s">
        <v>1222</v>
      </c>
      <c r="Y106" s="5" t="s">
        <v>909</v>
      </c>
      <c r="Z106" s="5">
        <v>65738</v>
      </c>
      <c r="AA106" s="27" t="s">
        <v>834</v>
      </c>
      <c r="AB106" s="5" t="s">
        <v>1194</v>
      </c>
      <c r="AC106" s="27" t="s">
        <v>837</v>
      </c>
      <c r="AD106" s="5" t="s">
        <v>1221</v>
      </c>
      <c r="AE106" s="5" t="s">
        <v>1003</v>
      </c>
      <c r="AF106" s="27">
        <v>79735</v>
      </c>
      <c r="AG106" s="58" t="s">
        <v>834</v>
      </c>
      <c r="AH106" s="58" t="s">
        <v>810</v>
      </c>
      <c r="AI106" s="58" t="s">
        <v>837</v>
      </c>
      <c r="AJ106" s="5" t="s">
        <v>834</v>
      </c>
      <c r="AK106" s="5" t="s">
        <v>1424</v>
      </c>
      <c r="AL106" s="5" t="s">
        <v>837</v>
      </c>
      <c r="AM106" s="5" t="s">
        <v>834</v>
      </c>
      <c r="AN106" s="5" t="s">
        <v>3395</v>
      </c>
      <c r="AO106" s="5" t="s">
        <v>837</v>
      </c>
      <c r="AP106" s="5" t="s">
        <v>834</v>
      </c>
      <c r="AQ106" s="5" t="s">
        <v>7501</v>
      </c>
      <c r="AR106" s="5" t="s">
        <v>837</v>
      </c>
      <c r="AS106" s="58" t="s">
        <v>834</v>
      </c>
      <c r="AT106" s="58" t="s">
        <v>812</v>
      </c>
      <c r="AU106" s="58" t="s">
        <v>837</v>
      </c>
      <c r="AV106" s="5" t="s">
        <v>834</v>
      </c>
      <c r="AW106" s="5" t="s">
        <v>3202</v>
      </c>
      <c r="AX106" s="5" t="s">
        <v>837</v>
      </c>
      <c r="AY106" s="5" t="s">
        <v>834</v>
      </c>
      <c r="AZ106" s="5" t="s">
        <v>3764</v>
      </c>
      <c r="BA106" s="5" t="s">
        <v>837</v>
      </c>
      <c r="BB106" s="5" t="s">
        <v>834</v>
      </c>
      <c r="BC106" s="5" t="s">
        <v>3126</v>
      </c>
      <c r="BD106" s="5" t="s">
        <v>837</v>
      </c>
      <c r="BE106" s="5" t="s">
        <v>834</v>
      </c>
      <c r="BF106" s="5" t="s">
        <v>3130</v>
      </c>
      <c r="BG106" s="5" t="s">
        <v>837</v>
      </c>
      <c r="BH106" s="5" t="s">
        <v>834</v>
      </c>
      <c r="BI106" s="5" t="s">
        <v>3608</v>
      </c>
      <c r="BJ106" s="5" t="s">
        <v>837</v>
      </c>
      <c r="BK106" s="5" t="s">
        <v>834</v>
      </c>
      <c r="BL106" s="5" t="s">
        <v>3403</v>
      </c>
      <c r="BM106" s="5" t="s">
        <v>837</v>
      </c>
      <c r="BN106" s="5" t="s">
        <v>834</v>
      </c>
      <c r="BO106" s="5" t="s">
        <v>3539</v>
      </c>
      <c r="BP106" s="5" t="s">
        <v>837</v>
      </c>
      <c r="BQ106" s="5" t="s">
        <v>834</v>
      </c>
      <c r="BR106" s="5" t="s">
        <v>3983</v>
      </c>
      <c r="BS106" s="5" t="s">
        <v>837</v>
      </c>
      <c r="BT106" s="5" t="s">
        <v>834</v>
      </c>
      <c r="BU106" s="5" t="s">
        <v>7505</v>
      </c>
      <c r="BV106" s="5" t="s">
        <v>837</v>
      </c>
      <c r="BW106" s="5" t="s">
        <v>834</v>
      </c>
      <c r="BX106" s="5" t="s">
        <v>1020</v>
      </c>
      <c r="BY106" s="5" t="s">
        <v>837</v>
      </c>
      <c r="BZ106" s="58" t="s">
        <v>834</v>
      </c>
      <c r="CA106" s="58" t="s">
        <v>813</v>
      </c>
      <c r="CB106" s="58" t="s">
        <v>837</v>
      </c>
      <c r="CC106" s="58" t="s">
        <v>834</v>
      </c>
      <c r="CD106" s="58" t="s">
        <v>814</v>
      </c>
      <c r="CE106" s="58" t="s">
        <v>837</v>
      </c>
      <c r="CF106" s="58" t="s">
        <v>834</v>
      </c>
      <c r="CG106" s="27" t="s">
        <v>817</v>
      </c>
      <c r="CH106" s="58" t="s">
        <v>837</v>
      </c>
      <c r="CI106" s="58" t="s">
        <v>834</v>
      </c>
      <c r="CJ106" s="58" t="s">
        <v>3813</v>
      </c>
      <c r="CK106" s="58" t="s">
        <v>837</v>
      </c>
      <c r="CL106" s="58" t="s">
        <v>834</v>
      </c>
      <c r="CM106" s="58" t="s">
        <v>3196</v>
      </c>
      <c r="CN106" s="58" t="s">
        <v>837</v>
      </c>
      <c r="CO106" s="58" t="s">
        <v>834</v>
      </c>
      <c r="CP106" s="58" t="s">
        <v>3361</v>
      </c>
      <c r="CQ106" s="58" t="s">
        <v>837</v>
      </c>
      <c r="CR106" s="58" t="s">
        <v>834</v>
      </c>
      <c r="CS106" s="58" t="s">
        <v>4541</v>
      </c>
      <c r="CT106" s="58" t="s">
        <v>837</v>
      </c>
      <c r="CU106" s="58" t="s">
        <v>834</v>
      </c>
      <c r="CV106" s="58" t="s">
        <v>4186</v>
      </c>
      <c r="CW106" s="58" t="s">
        <v>837</v>
      </c>
      <c r="CX106" s="58" t="s">
        <v>834</v>
      </c>
      <c r="CY106" s="58" t="s">
        <v>1301</v>
      </c>
      <c r="CZ106" s="58" t="s">
        <v>837</v>
      </c>
      <c r="DA106" s="58" t="s">
        <v>834</v>
      </c>
      <c r="DB106" s="58" t="s">
        <v>1406</v>
      </c>
      <c r="DC106" s="58" t="s">
        <v>837</v>
      </c>
      <c r="DD106" s="58" t="s">
        <v>834</v>
      </c>
      <c r="DE106" s="58" t="s">
        <v>4196</v>
      </c>
      <c r="DF106" s="58" t="s">
        <v>837</v>
      </c>
      <c r="DG106" s="58" t="s">
        <v>834</v>
      </c>
      <c r="DH106" s="58" t="s">
        <v>3370</v>
      </c>
      <c r="DI106" s="58" t="s">
        <v>837</v>
      </c>
      <c r="DJ106" s="58" t="s">
        <v>834</v>
      </c>
      <c r="DK106" s="58" t="s">
        <v>564</v>
      </c>
      <c r="DL106" s="58" t="s">
        <v>837</v>
      </c>
      <c r="DM106" s="58" t="s">
        <v>834</v>
      </c>
      <c r="DN106" s="58" t="s">
        <v>4014</v>
      </c>
      <c r="DO106" s="58" t="s">
        <v>837</v>
      </c>
      <c r="DP106" s="58" t="s">
        <v>834</v>
      </c>
      <c r="DQ106" s="58" t="s">
        <v>5990</v>
      </c>
      <c r="DR106" s="58" t="s">
        <v>837</v>
      </c>
      <c r="DS106" s="58" t="s">
        <v>834</v>
      </c>
      <c r="DT106" s="58" t="s">
        <v>552</v>
      </c>
      <c r="DU106" s="58" t="s">
        <v>837</v>
      </c>
      <c r="DV106" s="58" t="s">
        <v>834</v>
      </c>
      <c r="DW106" s="58" t="s">
        <v>558</v>
      </c>
      <c r="DX106" s="58" t="s">
        <v>837</v>
      </c>
      <c r="DY106" s="27" t="s">
        <v>3454</v>
      </c>
      <c r="DZ106" s="5" t="s">
        <v>1401</v>
      </c>
      <c r="EA106" s="27">
        <v>444</v>
      </c>
      <c r="EB106" s="27" t="s">
        <v>3455</v>
      </c>
      <c r="EC106" s="5" t="s">
        <v>1401</v>
      </c>
      <c r="ED106" s="5">
        <v>262</v>
      </c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1:266">
      <c r="A107" s="4">
        <v>106</v>
      </c>
      <c r="B107" s="23" t="s">
        <v>1110</v>
      </c>
      <c r="C107" s="57">
        <v>39496</v>
      </c>
      <c r="D107" s="4" t="s">
        <v>1427</v>
      </c>
      <c r="E107" s="33">
        <v>322310</v>
      </c>
      <c r="F107" s="53">
        <v>172429</v>
      </c>
      <c r="G107" s="54">
        <f t="shared" si="20"/>
        <v>0.53497874716887472</v>
      </c>
      <c r="H107" s="14">
        <f t="shared" si="15"/>
        <v>0.10751671702555834</v>
      </c>
      <c r="I107" s="29" t="str">
        <f t="shared" si="17"/>
        <v>PPPP</v>
      </c>
      <c r="J107" s="29">
        <f t="shared" si="12"/>
        <v>0.51937319128452875</v>
      </c>
      <c r="K107" s="29" t="str">
        <f t="shared" si="18"/>
        <v>PML</v>
      </c>
      <c r="L107" s="29">
        <f t="shared" si="13"/>
        <v>0.41185647425897037</v>
      </c>
      <c r="M107" s="29" t="str">
        <f t="shared" si="19"/>
        <v>PML-N</v>
      </c>
      <c r="N107" s="29">
        <f t="shared" si="14"/>
        <v>6.0929426024624631E-2</v>
      </c>
      <c r="O107" s="27" t="s">
        <v>816</v>
      </c>
      <c r="P107" s="27" t="s">
        <v>806</v>
      </c>
      <c r="Q107" s="27" t="s">
        <v>838</v>
      </c>
      <c r="R107" s="27" t="s">
        <v>816</v>
      </c>
      <c r="S107" s="27" t="s">
        <v>809</v>
      </c>
      <c r="T107" s="27" t="s">
        <v>838</v>
      </c>
      <c r="U107" s="58" t="s">
        <v>834</v>
      </c>
      <c r="V107" s="58" t="s">
        <v>811</v>
      </c>
      <c r="W107" s="58" t="s">
        <v>837</v>
      </c>
      <c r="X107" s="5" t="s">
        <v>1429</v>
      </c>
      <c r="Y107" s="5" t="s">
        <v>909</v>
      </c>
      <c r="Z107" s="27">
        <v>71016</v>
      </c>
      <c r="AA107" s="27" t="s">
        <v>3456</v>
      </c>
      <c r="AB107" s="5" t="s">
        <v>1194</v>
      </c>
      <c r="AC107" s="5">
        <v>10506</v>
      </c>
      <c r="AD107" s="5" t="s">
        <v>1428</v>
      </c>
      <c r="AE107" s="5" t="s">
        <v>1003</v>
      </c>
      <c r="AF107" s="27">
        <v>89555</v>
      </c>
      <c r="AG107" s="58" t="s">
        <v>834</v>
      </c>
      <c r="AH107" s="58" t="s">
        <v>810</v>
      </c>
      <c r="AI107" s="58" t="s">
        <v>837</v>
      </c>
      <c r="AJ107" s="5" t="s">
        <v>834</v>
      </c>
      <c r="AK107" s="5" t="s">
        <v>1424</v>
      </c>
      <c r="AL107" s="5" t="s">
        <v>837</v>
      </c>
      <c r="AM107" s="5" t="s">
        <v>834</v>
      </c>
      <c r="AN107" s="5" t="s">
        <v>3395</v>
      </c>
      <c r="AO107" s="5" t="s">
        <v>837</v>
      </c>
      <c r="AP107" s="5" t="s">
        <v>834</v>
      </c>
      <c r="AQ107" s="5" t="s">
        <v>7501</v>
      </c>
      <c r="AR107" s="5" t="s">
        <v>837</v>
      </c>
      <c r="AS107" s="58" t="s">
        <v>834</v>
      </c>
      <c r="AT107" s="58" t="s">
        <v>812</v>
      </c>
      <c r="AU107" s="58" t="s">
        <v>837</v>
      </c>
      <c r="AV107" s="5" t="s">
        <v>834</v>
      </c>
      <c r="AW107" s="5" t="s">
        <v>3202</v>
      </c>
      <c r="AX107" s="5" t="s">
        <v>837</v>
      </c>
      <c r="AY107" s="5" t="s">
        <v>834</v>
      </c>
      <c r="AZ107" s="5" t="s">
        <v>3764</v>
      </c>
      <c r="BA107" s="5" t="s">
        <v>837</v>
      </c>
      <c r="BB107" s="5" t="s">
        <v>834</v>
      </c>
      <c r="BC107" s="5" t="s">
        <v>3126</v>
      </c>
      <c r="BD107" s="5" t="s">
        <v>837</v>
      </c>
      <c r="BE107" s="5" t="s">
        <v>834</v>
      </c>
      <c r="BF107" s="5" t="s">
        <v>3130</v>
      </c>
      <c r="BG107" s="5" t="s">
        <v>837</v>
      </c>
      <c r="BH107" s="5" t="s">
        <v>834</v>
      </c>
      <c r="BI107" s="5" t="s">
        <v>3608</v>
      </c>
      <c r="BJ107" s="5" t="s">
        <v>837</v>
      </c>
      <c r="BK107" s="5" t="s">
        <v>834</v>
      </c>
      <c r="BL107" s="5" t="s">
        <v>3403</v>
      </c>
      <c r="BM107" s="5" t="s">
        <v>837</v>
      </c>
      <c r="BN107" s="5" t="s">
        <v>834</v>
      </c>
      <c r="BO107" s="5" t="s">
        <v>3539</v>
      </c>
      <c r="BP107" s="5" t="s">
        <v>837</v>
      </c>
      <c r="BQ107" s="5" t="s">
        <v>834</v>
      </c>
      <c r="BR107" s="5" t="s">
        <v>3983</v>
      </c>
      <c r="BS107" s="5" t="s">
        <v>837</v>
      </c>
      <c r="BT107" s="5" t="s">
        <v>834</v>
      </c>
      <c r="BU107" s="5" t="s">
        <v>7505</v>
      </c>
      <c r="BV107" s="5" t="s">
        <v>837</v>
      </c>
      <c r="BW107" s="5" t="s">
        <v>834</v>
      </c>
      <c r="BX107" s="5" t="s">
        <v>1020</v>
      </c>
      <c r="BY107" s="5" t="s">
        <v>837</v>
      </c>
      <c r="BZ107" s="58" t="s">
        <v>834</v>
      </c>
      <c r="CA107" s="58" t="s">
        <v>813</v>
      </c>
      <c r="CB107" s="58" t="s">
        <v>837</v>
      </c>
      <c r="CC107" s="58" t="s">
        <v>834</v>
      </c>
      <c r="CD107" s="58" t="s">
        <v>814</v>
      </c>
      <c r="CE107" s="58" t="s">
        <v>837</v>
      </c>
      <c r="CF107" s="58" t="s">
        <v>834</v>
      </c>
      <c r="CG107" s="27" t="s">
        <v>817</v>
      </c>
      <c r="CH107" s="58" t="s">
        <v>837</v>
      </c>
      <c r="CI107" s="58" t="s">
        <v>834</v>
      </c>
      <c r="CJ107" s="58" t="s">
        <v>3813</v>
      </c>
      <c r="CK107" s="58" t="s">
        <v>837</v>
      </c>
      <c r="CL107" s="58" t="s">
        <v>834</v>
      </c>
      <c r="CM107" s="58" t="s">
        <v>3196</v>
      </c>
      <c r="CN107" s="58" t="s">
        <v>837</v>
      </c>
      <c r="CO107" s="58" t="s">
        <v>834</v>
      </c>
      <c r="CP107" s="58" t="s">
        <v>3361</v>
      </c>
      <c r="CQ107" s="58" t="s">
        <v>837</v>
      </c>
      <c r="CR107" s="58" t="s">
        <v>834</v>
      </c>
      <c r="CS107" s="58" t="s">
        <v>4541</v>
      </c>
      <c r="CT107" s="58" t="s">
        <v>837</v>
      </c>
      <c r="CU107" s="58" t="s">
        <v>834</v>
      </c>
      <c r="CV107" s="58" t="s">
        <v>4186</v>
      </c>
      <c r="CW107" s="58" t="s">
        <v>837</v>
      </c>
      <c r="CX107" s="58" t="s">
        <v>834</v>
      </c>
      <c r="CY107" s="58" t="s">
        <v>1301</v>
      </c>
      <c r="CZ107" s="58" t="s">
        <v>837</v>
      </c>
      <c r="DA107" s="58" t="s">
        <v>834</v>
      </c>
      <c r="DB107" s="58" t="s">
        <v>1406</v>
      </c>
      <c r="DC107" s="58" t="s">
        <v>837</v>
      </c>
      <c r="DD107" s="58" t="s">
        <v>834</v>
      </c>
      <c r="DE107" s="58" t="s">
        <v>4196</v>
      </c>
      <c r="DF107" s="58" t="s">
        <v>837</v>
      </c>
      <c r="DG107" s="58" t="s">
        <v>834</v>
      </c>
      <c r="DH107" s="58" t="s">
        <v>3370</v>
      </c>
      <c r="DI107" s="58" t="s">
        <v>837</v>
      </c>
      <c r="DJ107" s="58" t="s">
        <v>834</v>
      </c>
      <c r="DK107" s="58" t="s">
        <v>564</v>
      </c>
      <c r="DL107" s="58" t="s">
        <v>837</v>
      </c>
      <c r="DM107" s="58" t="s">
        <v>834</v>
      </c>
      <c r="DN107" s="58" t="s">
        <v>4014</v>
      </c>
      <c r="DO107" s="58" t="s">
        <v>837</v>
      </c>
      <c r="DP107" s="58" t="s">
        <v>834</v>
      </c>
      <c r="DQ107" s="58" t="s">
        <v>5990</v>
      </c>
      <c r="DR107" s="58" t="s">
        <v>837</v>
      </c>
      <c r="DS107" s="58" t="s">
        <v>834</v>
      </c>
      <c r="DT107" s="58" t="s">
        <v>552</v>
      </c>
      <c r="DU107" s="58" t="s">
        <v>837</v>
      </c>
      <c r="DV107" s="58" t="s">
        <v>834</v>
      </c>
      <c r="DW107" s="58" t="s">
        <v>558</v>
      </c>
      <c r="DX107" s="58" t="s">
        <v>837</v>
      </c>
      <c r="DY107" s="27" t="s">
        <v>3457</v>
      </c>
      <c r="DZ107" s="5" t="s">
        <v>1401</v>
      </c>
      <c r="EA107" s="5">
        <v>626</v>
      </c>
      <c r="EB107" s="27" t="s">
        <v>3458</v>
      </c>
      <c r="EC107" s="5" t="s">
        <v>1401</v>
      </c>
      <c r="ED107" s="5">
        <v>389</v>
      </c>
      <c r="EE107" s="27" t="s">
        <v>3459</v>
      </c>
      <c r="EF107" s="5" t="s">
        <v>1401</v>
      </c>
      <c r="EG107" s="5">
        <v>337</v>
      </c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</row>
    <row r="108" spans="1:266">
      <c r="A108" s="4">
        <v>107</v>
      </c>
      <c r="B108" s="23" t="s">
        <v>1110</v>
      </c>
      <c r="C108" s="57">
        <v>39496</v>
      </c>
      <c r="D108" s="4" t="s">
        <v>1430</v>
      </c>
      <c r="E108" s="7">
        <v>321304</v>
      </c>
      <c r="F108" s="8">
        <v>163552</v>
      </c>
      <c r="G108" s="14">
        <f t="shared" si="20"/>
        <v>0.50902572019022485</v>
      </c>
      <c r="H108" s="14">
        <f t="shared" si="15"/>
        <v>3.7321463510076307E-2</v>
      </c>
      <c r="I108" s="29" t="str">
        <f t="shared" ref="I108:I139" si="21">INDEX(O108:JF108,MATCH(MAX(O108:JF108),O108:JF108,0)-1)</f>
        <v>PML-N</v>
      </c>
      <c r="J108" s="29">
        <f t="shared" si="12"/>
        <v>0.4598231755038153</v>
      </c>
      <c r="K108" s="29" t="str">
        <f t="shared" ref="K108:K119" si="22">INDEX(O108:JD108,MATCH(LARGE(O108:JD108,2),O108:JD108,0)-1)</f>
        <v>PML</v>
      </c>
      <c r="L108" s="29">
        <f t="shared" si="13"/>
        <v>0.42250171199373898</v>
      </c>
      <c r="M108" s="29" t="str">
        <f t="shared" ref="M108:M119" si="23">INDEX(O108:JD108,MATCH(LARGE(O108:JD108,3),O108:JD108,0)-1)</f>
        <v>PPPP</v>
      </c>
      <c r="N108" s="29">
        <f t="shared" si="14"/>
        <v>9.1396008608882806E-2</v>
      </c>
      <c r="O108" s="27" t="s">
        <v>816</v>
      </c>
      <c r="P108" s="27" t="s">
        <v>806</v>
      </c>
      <c r="Q108" s="27" t="s">
        <v>838</v>
      </c>
      <c r="R108" s="27" t="s">
        <v>816</v>
      </c>
      <c r="S108" s="27" t="s">
        <v>809</v>
      </c>
      <c r="T108" s="27" t="s">
        <v>838</v>
      </c>
      <c r="U108" s="58" t="s">
        <v>834</v>
      </c>
      <c r="V108" s="58" t="s">
        <v>811</v>
      </c>
      <c r="W108" s="58" t="s">
        <v>837</v>
      </c>
      <c r="X108" s="5" t="s">
        <v>1432</v>
      </c>
      <c r="Y108" s="5" t="s">
        <v>909</v>
      </c>
      <c r="Z108" s="27">
        <v>69101</v>
      </c>
      <c r="AA108" s="5" t="s">
        <v>1431</v>
      </c>
      <c r="AB108" s="5" t="s">
        <v>1194</v>
      </c>
      <c r="AC108" s="27">
        <v>75205</v>
      </c>
      <c r="AD108" s="27" t="s">
        <v>3460</v>
      </c>
      <c r="AE108" s="5" t="s">
        <v>1003</v>
      </c>
      <c r="AF108" s="5">
        <v>14948</v>
      </c>
      <c r="AG108" s="58" t="s">
        <v>834</v>
      </c>
      <c r="AH108" s="58" t="s">
        <v>810</v>
      </c>
      <c r="AI108" s="58" t="s">
        <v>837</v>
      </c>
      <c r="AJ108" s="5" t="s">
        <v>834</v>
      </c>
      <c r="AK108" s="5" t="s">
        <v>1424</v>
      </c>
      <c r="AL108" s="5" t="s">
        <v>837</v>
      </c>
      <c r="AM108" s="5" t="s">
        <v>834</v>
      </c>
      <c r="AN108" s="5" t="s">
        <v>3395</v>
      </c>
      <c r="AO108" s="5" t="s">
        <v>837</v>
      </c>
      <c r="AP108" s="5" t="s">
        <v>834</v>
      </c>
      <c r="AQ108" s="5" t="s">
        <v>7501</v>
      </c>
      <c r="AR108" s="5" t="s">
        <v>837</v>
      </c>
      <c r="AS108" s="58" t="s">
        <v>834</v>
      </c>
      <c r="AT108" s="58" t="s">
        <v>812</v>
      </c>
      <c r="AU108" s="58" t="s">
        <v>837</v>
      </c>
      <c r="AV108" s="5" t="s">
        <v>834</v>
      </c>
      <c r="AW108" s="5" t="s">
        <v>3202</v>
      </c>
      <c r="AX108" s="5" t="s">
        <v>837</v>
      </c>
      <c r="AY108" s="5" t="s">
        <v>834</v>
      </c>
      <c r="AZ108" s="5" t="s">
        <v>3764</v>
      </c>
      <c r="BA108" s="5" t="s">
        <v>837</v>
      </c>
      <c r="BB108" s="5" t="s">
        <v>834</v>
      </c>
      <c r="BC108" s="5" t="s">
        <v>3126</v>
      </c>
      <c r="BD108" s="5" t="s">
        <v>837</v>
      </c>
      <c r="BE108" s="5" t="s">
        <v>834</v>
      </c>
      <c r="BF108" s="5" t="s">
        <v>3130</v>
      </c>
      <c r="BG108" s="5" t="s">
        <v>837</v>
      </c>
      <c r="BH108" s="5" t="s">
        <v>834</v>
      </c>
      <c r="BI108" s="5" t="s">
        <v>3608</v>
      </c>
      <c r="BJ108" s="5" t="s">
        <v>837</v>
      </c>
      <c r="BK108" s="5" t="s">
        <v>834</v>
      </c>
      <c r="BL108" s="5" t="s">
        <v>3403</v>
      </c>
      <c r="BM108" s="5" t="s">
        <v>837</v>
      </c>
      <c r="BN108" s="5" t="s">
        <v>834</v>
      </c>
      <c r="BO108" s="5" t="s">
        <v>3539</v>
      </c>
      <c r="BP108" s="5" t="s">
        <v>837</v>
      </c>
      <c r="BQ108" s="5" t="s">
        <v>834</v>
      </c>
      <c r="BR108" s="5" t="s">
        <v>3983</v>
      </c>
      <c r="BS108" s="5" t="s">
        <v>837</v>
      </c>
      <c r="BT108" s="5" t="s">
        <v>834</v>
      </c>
      <c r="BU108" s="5" t="s">
        <v>7505</v>
      </c>
      <c r="BV108" s="5" t="s">
        <v>837</v>
      </c>
      <c r="BW108" s="5" t="s">
        <v>834</v>
      </c>
      <c r="BX108" s="5" t="s">
        <v>1020</v>
      </c>
      <c r="BY108" s="5" t="s">
        <v>837</v>
      </c>
      <c r="BZ108" s="58" t="s">
        <v>834</v>
      </c>
      <c r="CA108" s="58" t="s">
        <v>813</v>
      </c>
      <c r="CB108" s="58" t="s">
        <v>837</v>
      </c>
      <c r="CC108" s="58" t="s">
        <v>834</v>
      </c>
      <c r="CD108" s="58" t="s">
        <v>814</v>
      </c>
      <c r="CE108" s="58" t="s">
        <v>837</v>
      </c>
      <c r="CF108" s="58" t="s">
        <v>834</v>
      </c>
      <c r="CG108" s="27" t="s">
        <v>817</v>
      </c>
      <c r="CH108" s="58" t="s">
        <v>837</v>
      </c>
      <c r="CI108" s="58" t="s">
        <v>834</v>
      </c>
      <c r="CJ108" s="58" t="s">
        <v>3813</v>
      </c>
      <c r="CK108" s="58" t="s">
        <v>837</v>
      </c>
      <c r="CL108" s="58" t="s">
        <v>834</v>
      </c>
      <c r="CM108" s="58" t="s">
        <v>3196</v>
      </c>
      <c r="CN108" s="58" t="s">
        <v>837</v>
      </c>
      <c r="CO108" s="58" t="s">
        <v>834</v>
      </c>
      <c r="CP108" s="58" t="s">
        <v>3361</v>
      </c>
      <c r="CQ108" s="58" t="s">
        <v>837</v>
      </c>
      <c r="CR108" s="58" t="s">
        <v>834</v>
      </c>
      <c r="CS108" s="58" t="s">
        <v>4541</v>
      </c>
      <c r="CT108" s="58" t="s">
        <v>837</v>
      </c>
      <c r="CU108" s="58" t="s">
        <v>834</v>
      </c>
      <c r="CV108" s="58" t="s">
        <v>4186</v>
      </c>
      <c r="CW108" s="58" t="s">
        <v>837</v>
      </c>
      <c r="CX108" s="58" t="s">
        <v>834</v>
      </c>
      <c r="CY108" s="58" t="s">
        <v>1301</v>
      </c>
      <c r="CZ108" s="58" t="s">
        <v>837</v>
      </c>
      <c r="DA108" s="58" t="s">
        <v>834</v>
      </c>
      <c r="DB108" s="58" t="s">
        <v>1406</v>
      </c>
      <c r="DC108" s="58" t="s">
        <v>837</v>
      </c>
      <c r="DD108" s="58" t="s">
        <v>834</v>
      </c>
      <c r="DE108" s="58" t="s">
        <v>4196</v>
      </c>
      <c r="DF108" s="58" t="s">
        <v>837</v>
      </c>
      <c r="DG108" s="58" t="s">
        <v>834</v>
      </c>
      <c r="DH108" s="58" t="s">
        <v>3370</v>
      </c>
      <c r="DI108" s="58" t="s">
        <v>837</v>
      </c>
      <c r="DJ108" s="58" t="s">
        <v>834</v>
      </c>
      <c r="DK108" s="58" t="s">
        <v>564</v>
      </c>
      <c r="DL108" s="58" t="s">
        <v>837</v>
      </c>
      <c r="DM108" s="58" t="s">
        <v>834</v>
      </c>
      <c r="DN108" s="58" t="s">
        <v>4014</v>
      </c>
      <c r="DO108" s="58" t="s">
        <v>837</v>
      </c>
      <c r="DP108" s="58" t="s">
        <v>834</v>
      </c>
      <c r="DQ108" s="58" t="s">
        <v>5990</v>
      </c>
      <c r="DR108" s="58" t="s">
        <v>837</v>
      </c>
      <c r="DS108" s="58" t="s">
        <v>834</v>
      </c>
      <c r="DT108" s="58" t="s">
        <v>552</v>
      </c>
      <c r="DU108" s="58" t="s">
        <v>837</v>
      </c>
      <c r="DV108" s="58" t="s">
        <v>834</v>
      </c>
      <c r="DW108" s="58" t="s">
        <v>558</v>
      </c>
      <c r="DX108" s="58" t="s">
        <v>837</v>
      </c>
      <c r="DY108" s="27" t="s">
        <v>3461</v>
      </c>
      <c r="DZ108" s="5" t="s">
        <v>1401</v>
      </c>
      <c r="EA108" s="5">
        <v>3351</v>
      </c>
      <c r="EB108" s="27" t="s">
        <v>2942</v>
      </c>
      <c r="EC108" s="5" t="s">
        <v>1401</v>
      </c>
      <c r="ED108" s="5">
        <v>510</v>
      </c>
      <c r="EE108" s="27" t="s">
        <v>3462</v>
      </c>
      <c r="EF108" s="5" t="s">
        <v>1401</v>
      </c>
      <c r="EG108" s="5">
        <v>271</v>
      </c>
      <c r="EH108" s="27" t="s">
        <v>3463</v>
      </c>
      <c r="EI108" s="5" t="s">
        <v>1401</v>
      </c>
      <c r="EJ108" s="5">
        <v>166</v>
      </c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</row>
    <row r="109" spans="1:266">
      <c r="A109" s="4">
        <v>108</v>
      </c>
      <c r="B109" s="23" t="s">
        <v>1110</v>
      </c>
      <c r="C109" s="57">
        <v>39496</v>
      </c>
      <c r="D109" s="4" t="s">
        <v>1435</v>
      </c>
      <c r="E109" s="7">
        <v>338597</v>
      </c>
      <c r="F109" s="8">
        <v>182659</v>
      </c>
      <c r="G109" s="14">
        <f t="shared" si="20"/>
        <v>0.53945841221274848</v>
      </c>
      <c r="H109" s="14">
        <f t="shared" si="15"/>
        <v>3.3844486173689771E-2</v>
      </c>
      <c r="I109" s="29" t="str">
        <f t="shared" si="21"/>
        <v>PPPP</v>
      </c>
      <c r="J109" s="29">
        <f t="shared" ref="J109:J172" si="24">LARGE(P109:JF109,1)/(F109)</f>
        <v>0.40485823310102431</v>
      </c>
      <c r="K109" s="29" t="str">
        <f t="shared" si="22"/>
        <v>IND</v>
      </c>
      <c r="L109" s="29">
        <f t="shared" ref="L109:L119" si="25">LARGE(P109:JF109,2)/(F109)</f>
        <v>0.37101374692733452</v>
      </c>
      <c r="M109" s="29" t="str">
        <f t="shared" si="23"/>
        <v>PML</v>
      </c>
      <c r="N109" s="29">
        <f t="shared" ref="N109:N119" si="26">LARGE(P109:JF109,3)/(F109)</f>
        <v>0.21783213529034978</v>
      </c>
      <c r="O109" s="27" t="s">
        <v>816</v>
      </c>
      <c r="P109" s="27" t="s">
        <v>806</v>
      </c>
      <c r="Q109" s="27" t="s">
        <v>838</v>
      </c>
      <c r="R109" s="27" t="s">
        <v>816</v>
      </c>
      <c r="S109" s="27" t="s">
        <v>809</v>
      </c>
      <c r="T109" s="27" t="s">
        <v>838</v>
      </c>
      <c r="U109" s="58" t="s">
        <v>834</v>
      </c>
      <c r="V109" s="58" t="s">
        <v>811</v>
      </c>
      <c r="W109" s="58" t="s">
        <v>837</v>
      </c>
      <c r="X109" s="27" t="s">
        <v>3464</v>
      </c>
      <c r="Y109" s="5" t="s">
        <v>909</v>
      </c>
      <c r="Z109" s="5">
        <v>39789</v>
      </c>
      <c r="AA109" s="5" t="s">
        <v>835</v>
      </c>
      <c r="AB109" s="5" t="s">
        <v>829</v>
      </c>
      <c r="AC109" s="5" t="s">
        <v>838</v>
      </c>
      <c r="AD109" s="5" t="s">
        <v>1433</v>
      </c>
      <c r="AE109" s="5" t="s">
        <v>1003</v>
      </c>
      <c r="AF109" s="27">
        <v>73951</v>
      </c>
      <c r="AG109" s="58" t="s">
        <v>834</v>
      </c>
      <c r="AH109" s="58" t="s">
        <v>810</v>
      </c>
      <c r="AI109" s="58" t="s">
        <v>837</v>
      </c>
      <c r="AJ109" s="5" t="s">
        <v>834</v>
      </c>
      <c r="AK109" s="5" t="s">
        <v>1424</v>
      </c>
      <c r="AL109" s="5" t="s">
        <v>837</v>
      </c>
      <c r="AM109" s="5" t="s">
        <v>834</v>
      </c>
      <c r="AN109" s="5" t="s">
        <v>3395</v>
      </c>
      <c r="AO109" s="5" t="s">
        <v>837</v>
      </c>
      <c r="AP109" s="5" t="s">
        <v>834</v>
      </c>
      <c r="AQ109" s="5" t="s">
        <v>7501</v>
      </c>
      <c r="AR109" s="5" t="s">
        <v>837</v>
      </c>
      <c r="AS109" s="58" t="s">
        <v>834</v>
      </c>
      <c r="AT109" s="58" t="s">
        <v>812</v>
      </c>
      <c r="AU109" s="58" t="s">
        <v>837</v>
      </c>
      <c r="AV109" s="5" t="s">
        <v>834</v>
      </c>
      <c r="AW109" s="5" t="s">
        <v>3202</v>
      </c>
      <c r="AX109" s="5" t="s">
        <v>837</v>
      </c>
      <c r="AY109" s="5" t="s">
        <v>834</v>
      </c>
      <c r="AZ109" s="5" t="s">
        <v>3764</v>
      </c>
      <c r="BA109" s="5" t="s">
        <v>837</v>
      </c>
      <c r="BB109" s="5" t="s">
        <v>834</v>
      </c>
      <c r="BC109" s="5" t="s">
        <v>3126</v>
      </c>
      <c r="BD109" s="5" t="s">
        <v>837</v>
      </c>
      <c r="BE109" s="5" t="s">
        <v>834</v>
      </c>
      <c r="BF109" s="5" t="s">
        <v>3130</v>
      </c>
      <c r="BG109" s="5" t="s">
        <v>837</v>
      </c>
      <c r="BH109" s="5" t="s">
        <v>834</v>
      </c>
      <c r="BI109" s="5" t="s">
        <v>3608</v>
      </c>
      <c r="BJ109" s="5" t="s">
        <v>837</v>
      </c>
      <c r="BK109" s="5" t="s">
        <v>834</v>
      </c>
      <c r="BL109" s="5" t="s">
        <v>3403</v>
      </c>
      <c r="BM109" s="5" t="s">
        <v>837</v>
      </c>
      <c r="BN109" s="5" t="s">
        <v>834</v>
      </c>
      <c r="BO109" s="5" t="s">
        <v>3539</v>
      </c>
      <c r="BP109" s="5" t="s">
        <v>837</v>
      </c>
      <c r="BQ109" s="5" t="s">
        <v>834</v>
      </c>
      <c r="BR109" s="5" t="s">
        <v>3983</v>
      </c>
      <c r="BS109" s="5" t="s">
        <v>837</v>
      </c>
      <c r="BT109" s="5" t="s">
        <v>834</v>
      </c>
      <c r="BU109" s="5" t="s">
        <v>7505</v>
      </c>
      <c r="BV109" s="5" t="s">
        <v>837</v>
      </c>
      <c r="BW109" s="5" t="s">
        <v>834</v>
      </c>
      <c r="BX109" s="5" t="s">
        <v>1020</v>
      </c>
      <c r="BY109" s="5" t="s">
        <v>837</v>
      </c>
      <c r="BZ109" s="58" t="s">
        <v>834</v>
      </c>
      <c r="CA109" s="58" t="s">
        <v>813</v>
      </c>
      <c r="CB109" s="58" t="s">
        <v>837</v>
      </c>
      <c r="CC109" s="58" t="s">
        <v>834</v>
      </c>
      <c r="CD109" s="58" t="s">
        <v>814</v>
      </c>
      <c r="CE109" s="58" t="s">
        <v>837</v>
      </c>
      <c r="CF109" s="27" t="s">
        <v>3626</v>
      </c>
      <c r="CG109" s="27" t="s">
        <v>817</v>
      </c>
      <c r="CH109" s="27">
        <v>197</v>
      </c>
      <c r="CI109" s="58" t="s">
        <v>834</v>
      </c>
      <c r="CJ109" s="58" t="s">
        <v>3813</v>
      </c>
      <c r="CK109" s="58" t="s">
        <v>837</v>
      </c>
      <c r="CL109" s="58" t="s">
        <v>834</v>
      </c>
      <c r="CM109" s="58" t="s">
        <v>3196</v>
      </c>
      <c r="CN109" s="58" t="s">
        <v>837</v>
      </c>
      <c r="CO109" s="58" t="s">
        <v>834</v>
      </c>
      <c r="CP109" s="58" t="s">
        <v>3361</v>
      </c>
      <c r="CQ109" s="58" t="s">
        <v>837</v>
      </c>
      <c r="CR109" s="58" t="s">
        <v>834</v>
      </c>
      <c r="CS109" s="58" t="s">
        <v>4541</v>
      </c>
      <c r="CT109" s="58" t="s">
        <v>837</v>
      </c>
      <c r="CU109" s="58" t="s">
        <v>834</v>
      </c>
      <c r="CV109" s="58" t="s">
        <v>4186</v>
      </c>
      <c r="CW109" s="58" t="s">
        <v>837</v>
      </c>
      <c r="CX109" s="58" t="s">
        <v>834</v>
      </c>
      <c r="CY109" s="58" t="s">
        <v>1301</v>
      </c>
      <c r="CZ109" s="58" t="s">
        <v>837</v>
      </c>
      <c r="DA109" s="58" t="s">
        <v>834</v>
      </c>
      <c r="DB109" s="58" t="s">
        <v>1406</v>
      </c>
      <c r="DC109" s="58" t="s">
        <v>837</v>
      </c>
      <c r="DD109" s="58" t="s">
        <v>834</v>
      </c>
      <c r="DE109" s="58" t="s">
        <v>4196</v>
      </c>
      <c r="DF109" s="58" t="s">
        <v>837</v>
      </c>
      <c r="DG109" s="58" t="s">
        <v>834</v>
      </c>
      <c r="DH109" s="58" t="s">
        <v>3370</v>
      </c>
      <c r="DI109" s="58" t="s">
        <v>837</v>
      </c>
      <c r="DJ109" s="58" t="s">
        <v>834</v>
      </c>
      <c r="DK109" s="58" t="s">
        <v>564</v>
      </c>
      <c r="DL109" s="58" t="s">
        <v>837</v>
      </c>
      <c r="DM109" s="58" t="s">
        <v>834</v>
      </c>
      <c r="DN109" s="58" t="s">
        <v>4014</v>
      </c>
      <c r="DO109" s="58" t="s">
        <v>837</v>
      </c>
      <c r="DP109" s="58" t="s">
        <v>834</v>
      </c>
      <c r="DQ109" s="58" t="s">
        <v>5990</v>
      </c>
      <c r="DR109" s="58" t="s">
        <v>837</v>
      </c>
      <c r="DS109" s="58" t="s">
        <v>834</v>
      </c>
      <c r="DT109" s="58" t="s">
        <v>552</v>
      </c>
      <c r="DU109" s="58" t="s">
        <v>837</v>
      </c>
      <c r="DV109" s="58" t="s">
        <v>834</v>
      </c>
      <c r="DW109" s="58" t="s">
        <v>558</v>
      </c>
      <c r="DX109" s="58" t="s">
        <v>837</v>
      </c>
      <c r="DY109" s="5" t="s">
        <v>1434</v>
      </c>
      <c r="DZ109" s="5" t="s">
        <v>1401</v>
      </c>
      <c r="EA109" s="5">
        <v>67769</v>
      </c>
      <c r="EB109" s="27" t="s">
        <v>3625</v>
      </c>
      <c r="EC109" s="5" t="s">
        <v>1401</v>
      </c>
      <c r="ED109" s="5">
        <v>953</v>
      </c>
      <c r="EE109" s="52"/>
      <c r="EF109" s="52"/>
      <c r="EG109" s="52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</row>
    <row r="110" spans="1:266">
      <c r="A110" s="4">
        <v>109</v>
      </c>
      <c r="B110" s="23" t="s">
        <v>1110</v>
      </c>
      <c r="C110" s="57">
        <v>39496</v>
      </c>
      <c r="D110" s="4" t="s">
        <v>1436</v>
      </c>
      <c r="E110" s="7">
        <v>309950</v>
      </c>
      <c r="F110" s="8">
        <v>165013</v>
      </c>
      <c r="G110" s="14">
        <f t="shared" si="20"/>
        <v>0.53238586868849813</v>
      </c>
      <c r="H110" s="14">
        <f t="shared" si="15"/>
        <v>4.044529824922885E-2</v>
      </c>
      <c r="I110" s="29" t="str">
        <f t="shared" si="21"/>
        <v>PPPP</v>
      </c>
      <c r="J110" s="29">
        <f t="shared" si="24"/>
        <v>0.449437317059868</v>
      </c>
      <c r="K110" s="29" t="str">
        <f t="shared" si="22"/>
        <v>PML</v>
      </c>
      <c r="L110" s="29">
        <f t="shared" si="25"/>
        <v>0.40899201881063918</v>
      </c>
      <c r="M110" s="29" t="str">
        <f t="shared" si="23"/>
        <v>PML-N</v>
      </c>
      <c r="N110" s="29">
        <f t="shared" si="26"/>
        <v>0.12871107124893191</v>
      </c>
      <c r="O110" s="27" t="s">
        <v>816</v>
      </c>
      <c r="P110" s="27" t="s">
        <v>806</v>
      </c>
      <c r="Q110" s="27" t="s">
        <v>838</v>
      </c>
      <c r="R110" s="27" t="s">
        <v>816</v>
      </c>
      <c r="S110" s="27" t="s">
        <v>809</v>
      </c>
      <c r="T110" s="27" t="s">
        <v>838</v>
      </c>
      <c r="U110" s="58" t="s">
        <v>834</v>
      </c>
      <c r="V110" s="58" t="s">
        <v>811</v>
      </c>
      <c r="W110" s="58" t="s">
        <v>837</v>
      </c>
      <c r="X110" s="5" t="s">
        <v>1438</v>
      </c>
      <c r="Y110" s="27" t="s">
        <v>909</v>
      </c>
      <c r="Z110" s="27">
        <v>67489</v>
      </c>
      <c r="AA110" s="27" t="s">
        <v>3627</v>
      </c>
      <c r="AB110" s="5" t="s">
        <v>1194</v>
      </c>
      <c r="AC110" s="5">
        <v>21239</v>
      </c>
      <c r="AD110" s="5" t="s">
        <v>1437</v>
      </c>
      <c r="AE110" s="5" t="s">
        <v>1003</v>
      </c>
      <c r="AF110" s="27">
        <v>74163</v>
      </c>
      <c r="AG110" s="58" t="s">
        <v>834</v>
      </c>
      <c r="AH110" s="58" t="s">
        <v>810</v>
      </c>
      <c r="AI110" s="58" t="s">
        <v>837</v>
      </c>
      <c r="AJ110" s="5" t="s">
        <v>834</v>
      </c>
      <c r="AK110" s="5" t="s">
        <v>1424</v>
      </c>
      <c r="AL110" s="5" t="s">
        <v>837</v>
      </c>
      <c r="AM110" s="5" t="s">
        <v>834</v>
      </c>
      <c r="AN110" s="5" t="s">
        <v>3395</v>
      </c>
      <c r="AO110" s="5" t="s">
        <v>837</v>
      </c>
      <c r="AP110" s="5" t="s">
        <v>834</v>
      </c>
      <c r="AQ110" s="5" t="s">
        <v>7501</v>
      </c>
      <c r="AR110" s="5" t="s">
        <v>837</v>
      </c>
      <c r="AS110" s="58" t="s">
        <v>834</v>
      </c>
      <c r="AT110" s="58" t="s">
        <v>812</v>
      </c>
      <c r="AU110" s="58" t="s">
        <v>837</v>
      </c>
      <c r="AV110" s="5" t="s">
        <v>834</v>
      </c>
      <c r="AW110" s="5" t="s">
        <v>3202</v>
      </c>
      <c r="AX110" s="5" t="s">
        <v>837</v>
      </c>
      <c r="AY110" s="5" t="s">
        <v>834</v>
      </c>
      <c r="AZ110" s="5" t="s">
        <v>3764</v>
      </c>
      <c r="BA110" s="5" t="s">
        <v>837</v>
      </c>
      <c r="BB110" s="5" t="s">
        <v>834</v>
      </c>
      <c r="BC110" s="5" t="s">
        <v>3126</v>
      </c>
      <c r="BD110" s="5" t="s">
        <v>837</v>
      </c>
      <c r="BE110" s="5" t="s">
        <v>834</v>
      </c>
      <c r="BF110" s="5" t="s">
        <v>3130</v>
      </c>
      <c r="BG110" s="5" t="s">
        <v>837</v>
      </c>
      <c r="BH110" s="5" t="s">
        <v>834</v>
      </c>
      <c r="BI110" s="5" t="s">
        <v>3608</v>
      </c>
      <c r="BJ110" s="5" t="s">
        <v>837</v>
      </c>
      <c r="BK110" s="5" t="s">
        <v>834</v>
      </c>
      <c r="BL110" s="5" t="s">
        <v>3403</v>
      </c>
      <c r="BM110" s="5" t="s">
        <v>837</v>
      </c>
      <c r="BN110" s="5" t="s">
        <v>834</v>
      </c>
      <c r="BO110" s="5" t="s">
        <v>3539</v>
      </c>
      <c r="BP110" s="5" t="s">
        <v>837</v>
      </c>
      <c r="BQ110" s="5" t="s">
        <v>834</v>
      </c>
      <c r="BR110" s="5" t="s">
        <v>3983</v>
      </c>
      <c r="BS110" s="5" t="s">
        <v>837</v>
      </c>
      <c r="BT110" s="5" t="s">
        <v>834</v>
      </c>
      <c r="BU110" s="5" t="s">
        <v>7505</v>
      </c>
      <c r="BV110" s="5" t="s">
        <v>837</v>
      </c>
      <c r="BW110" s="5" t="s">
        <v>834</v>
      </c>
      <c r="BX110" s="5" t="s">
        <v>1020</v>
      </c>
      <c r="BY110" s="5" t="s">
        <v>837</v>
      </c>
      <c r="BZ110" s="58" t="s">
        <v>834</v>
      </c>
      <c r="CA110" s="58" t="s">
        <v>813</v>
      </c>
      <c r="CB110" s="58" t="s">
        <v>837</v>
      </c>
      <c r="CC110" s="58" t="s">
        <v>834</v>
      </c>
      <c r="CD110" s="58" t="s">
        <v>814</v>
      </c>
      <c r="CE110" s="58" t="s">
        <v>837</v>
      </c>
      <c r="CF110" s="58" t="s">
        <v>834</v>
      </c>
      <c r="CG110" s="27" t="s">
        <v>817</v>
      </c>
      <c r="CH110" s="58" t="s">
        <v>837</v>
      </c>
      <c r="CI110" s="58" t="s">
        <v>834</v>
      </c>
      <c r="CJ110" s="58" t="s">
        <v>3813</v>
      </c>
      <c r="CK110" s="58" t="s">
        <v>837</v>
      </c>
      <c r="CL110" s="58" t="s">
        <v>834</v>
      </c>
      <c r="CM110" s="58" t="s">
        <v>3196</v>
      </c>
      <c r="CN110" s="58" t="s">
        <v>837</v>
      </c>
      <c r="CO110" s="58" t="s">
        <v>834</v>
      </c>
      <c r="CP110" s="58" t="s">
        <v>3361</v>
      </c>
      <c r="CQ110" s="58" t="s">
        <v>837</v>
      </c>
      <c r="CR110" s="58" t="s">
        <v>834</v>
      </c>
      <c r="CS110" s="58" t="s">
        <v>4541</v>
      </c>
      <c r="CT110" s="58" t="s">
        <v>837</v>
      </c>
      <c r="CU110" s="58" t="s">
        <v>834</v>
      </c>
      <c r="CV110" s="58" t="s">
        <v>4186</v>
      </c>
      <c r="CW110" s="58" t="s">
        <v>837</v>
      </c>
      <c r="CX110" s="58" t="s">
        <v>834</v>
      </c>
      <c r="CY110" s="58" t="s">
        <v>1301</v>
      </c>
      <c r="CZ110" s="58" t="s">
        <v>837</v>
      </c>
      <c r="DA110" s="58" t="s">
        <v>834</v>
      </c>
      <c r="DB110" s="58" t="s">
        <v>1406</v>
      </c>
      <c r="DC110" s="58" t="s">
        <v>837</v>
      </c>
      <c r="DD110" s="58" t="s">
        <v>834</v>
      </c>
      <c r="DE110" s="58" t="s">
        <v>4196</v>
      </c>
      <c r="DF110" s="58" t="s">
        <v>837</v>
      </c>
      <c r="DG110" s="58" t="s">
        <v>834</v>
      </c>
      <c r="DH110" s="58" t="s">
        <v>3370</v>
      </c>
      <c r="DI110" s="58" t="s">
        <v>837</v>
      </c>
      <c r="DJ110" s="58" t="s">
        <v>834</v>
      </c>
      <c r="DK110" s="58" t="s">
        <v>564</v>
      </c>
      <c r="DL110" s="58" t="s">
        <v>837</v>
      </c>
      <c r="DM110" s="58" t="s">
        <v>834</v>
      </c>
      <c r="DN110" s="58" t="s">
        <v>4014</v>
      </c>
      <c r="DO110" s="58" t="s">
        <v>837</v>
      </c>
      <c r="DP110" s="58" t="s">
        <v>834</v>
      </c>
      <c r="DQ110" s="58" t="s">
        <v>5990</v>
      </c>
      <c r="DR110" s="58" t="s">
        <v>837</v>
      </c>
      <c r="DS110" s="58" t="s">
        <v>834</v>
      </c>
      <c r="DT110" s="58" t="s">
        <v>552</v>
      </c>
      <c r="DU110" s="58" t="s">
        <v>837</v>
      </c>
      <c r="DV110" s="58" t="s">
        <v>834</v>
      </c>
      <c r="DW110" s="58" t="s">
        <v>558</v>
      </c>
      <c r="DX110" s="58" t="s">
        <v>837</v>
      </c>
      <c r="DY110" s="27" t="s">
        <v>3628</v>
      </c>
      <c r="DZ110" s="5" t="s">
        <v>1401</v>
      </c>
      <c r="EA110" s="5">
        <v>1301</v>
      </c>
      <c r="EB110" s="27" t="s">
        <v>3629</v>
      </c>
      <c r="EC110" s="5" t="s">
        <v>1401</v>
      </c>
      <c r="ED110" s="5">
        <v>821</v>
      </c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</row>
    <row r="111" spans="1:266">
      <c r="A111" s="4">
        <v>110</v>
      </c>
      <c r="B111" s="24" t="s">
        <v>1110</v>
      </c>
      <c r="C111" s="57">
        <v>39496</v>
      </c>
      <c r="D111" s="4" t="s">
        <v>1439</v>
      </c>
      <c r="E111" s="7">
        <v>275969</v>
      </c>
      <c r="F111" s="8">
        <v>114825</v>
      </c>
      <c r="G111" s="14">
        <f t="shared" si="20"/>
        <v>0.41607934224496229</v>
      </c>
      <c r="H111" s="14">
        <f t="shared" si="15"/>
        <v>0.35575876333551054</v>
      </c>
      <c r="I111" s="29" t="str">
        <f t="shared" si="21"/>
        <v>PML-N</v>
      </c>
      <c r="J111" s="29">
        <f t="shared" si="24"/>
        <v>0.6358110167646418</v>
      </c>
      <c r="K111" s="29" t="str">
        <f t="shared" si="22"/>
        <v>PPPP</v>
      </c>
      <c r="L111" s="29">
        <f t="shared" si="25"/>
        <v>0.28005225342913126</v>
      </c>
      <c r="M111" s="29" t="str">
        <f t="shared" si="23"/>
        <v>PML</v>
      </c>
      <c r="N111" s="29">
        <f t="shared" si="26"/>
        <v>8.2717178314826917E-2</v>
      </c>
      <c r="O111" s="27" t="s">
        <v>816</v>
      </c>
      <c r="P111" s="27" t="s">
        <v>806</v>
      </c>
      <c r="Q111" s="27" t="s">
        <v>838</v>
      </c>
      <c r="R111" s="5" t="s">
        <v>834</v>
      </c>
      <c r="S111" s="5" t="s">
        <v>1185</v>
      </c>
      <c r="T111" s="5" t="s">
        <v>837</v>
      </c>
      <c r="U111" s="27" t="s">
        <v>3631</v>
      </c>
      <c r="V111" s="5" t="s">
        <v>1765</v>
      </c>
      <c r="W111" s="5">
        <v>163</v>
      </c>
      <c r="X111" s="27" t="s">
        <v>3630</v>
      </c>
      <c r="Y111" s="5" t="s">
        <v>909</v>
      </c>
      <c r="Z111" s="27">
        <v>9498</v>
      </c>
      <c r="AA111" s="5" t="s">
        <v>1440</v>
      </c>
      <c r="AB111" s="5" t="s">
        <v>1194</v>
      </c>
      <c r="AC111" s="27">
        <v>73007</v>
      </c>
      <c r="AD111" s="5" t="s">
        <v>1240</v>
      </c>
      <c r="AE111" s="5" t="s">
        <v>1003</v>
      </c>
      <c r="AF111" s="27">
        <v>32157</v>
      </c>
      <c r="AG111" s="58" t="s">
        <v>834</v>
      </c>
      <c r="AH111" s="58" t="s">
        <v>810</v>
      </c>
      <c r="AI111" s="58" t="s">
        <v>837</v>
      </c>
      <c r="AJ111" s="5" t="s">
        <v>834</v>
      </c>
      <c r="AK111" s="5" t="s">
        <v>1424</v>
      </c>
      <c r="AL111" s="5" t="s">
        <v>837</v>
      </c>
      <c r="AM111" s="5" t="s">
        <v>834</v>
      </c>
      <c r="AN111" s="5" t="s">
        <v>3395</v>
      </c>
      <c r="AO111" s="5" t="s">
        <v>837</v>
      </c>
      <c r="AP111" s="5" t="s">
        <v>834</v>
      </c>
      <c r="AQ111" s="5" t="s">
        <v>7501</v>
      </c>
      <c r="AR111" s="5" t="s">
        <v>837</v>
      </c>
      <c r="AS111" s="58" t="s">
        <v>834</v>
      </c>
      <c r="AT111" s="58" t="s">
        <v>812</v>
      </c>
      <c r="AU111" s="58" t="s">
        <v>837</v>
      </c>
      <c r="AV111" s="5" t="s">
        <v>834</v>
      </c>
      <c r="AW111" s="5" t="s">
        <v>3202</v>
      </c>
      <c r="AX111" s="5" t="s">
        <v>837</v>
      </c>
      <c r="AY111" s="5" t="s">
        <v>834</v>
      </c>
      <c r="AZ111" s="5" t="s">
        <v>3764</v>
      </c>
      <c r="BA111" s="5" t="s">
        <v>837</v>
      </c>
      <c r="BB111" s="5" t="s">
        <v>834</v>
      </c>
      <c r="BC111" s="5" t="s">
        <v>3126</v>
      </c>
      <c r="BD111" s="5" t="s">
        <v>837</v>
      </c>
      <c r="BE111" s="5" t="s">
        <v>834</v>
      </c>
      <c r="BF111" s="5" t="s">
        <v>3130</v>
      </c>
      <c r="BG111" s="5" t="s">
        <v>837</v>
      </c>
      <c r="BH111" s="5" t="s">
        <v>834</v>
      </c>
      <c r="BI111" s="5" t="s">
        <v>3608</v>
      </c>
      <c r="BJ111" s="5" t="s">
        <v>837</v>
      </c>
      <c r="BK111" s="5" t="s">
        <v>834</v>
      </c>
      <c r="BL111" s="5" t="s">
        <v>3403</v>
      </c>
      <c r="BM111" s="5" t="s">
        <v>837</v>
      </c>
      <c r="BN111" s="5" t="s">
        <v>834</v>
      </c>
      <c r="BO111" s="5" t="s">
        <v>3539</v>
      </c>
      <c r="BP111" s="5" t="s">
        <v>837</v>
      </c>
      <c r="BQ111" s="5" t="s">
        <v>834</v>
      </c>
      <c r="BR111" s="5" t="s">
        <v>3983</v>
      </c>
      <c r="BS111" s="5" t="s">
        <v>837</v>
      </c>
      <c r="BT111" s="5" t="s">
        <v>834</v>
      </c>
      <c r="BU111" s="5" t="s">
        <v>7505</v>
      </c>
      <c r="BV111" s="5" t="s">
        <v>837</v>
      </c>
      <c r="BW111" s="5" t="s">
        <v>834</v>
      </c>
      <c r="BX111" s="5" t="s">
        <v>1020</v>
      </c>
      <c r="BY111" s="5" t="s">
        <v>837</v>
      </c>
      <c r="BZ111" s="5" t="s">
        <v>834</v>
      </c>
      <c r="CA111" s="5" t="s">
        <v>2873</v>
      </c>
      <c r="CB111" s="5" t="s">
        <v>837</v>
      </c>
      <c r="CC111" s="58" t="s">
        <v>834</v>
      </c>
      <c r="CD111" s="58" t="s">
        <v>814</v>
      </c>
      <c r="CE111" s="58" t="s">
        <v>837</v>
      </c>
      <c r="CF111" s="58" t="s">
        <v>834</v>
      </c>
      <c r="CG111" s="27" t="s">
        <v>817</v>
      </c>
      <c r="CH111" s="58" t="s">
        <v>837</v>
      </c>
      <c r="CI111" s="58" t="s">
        <v>834</v>
      </c>
      <c r="CJ111" s="58" t="s">
        <v>3813</v>
      </c>
      <c r="CK111" s="58" t="s">
        <v>837</v>
      </c>
      <c r="CL111" s="58" t="s">
        <v>834</v>
      </c>
      <c r="CM111" s="58" t="s">
        <v>3196</v>
      </c>
      <c r="CN111" s="58" t="s">
        <v>837</v>
      </c>
      <c r="CO111" s="58" t="s">
        <v>834</v>
      </c>
      <c r="CP111" s="58" t="s">
        <v>3361</v>
      </c>
      <c r="CQ111" s="58" t="s">
        <v>837</v>
      </c>
      <c r="CR111" s="58" t="s">
        <v>834</v>
      </c>
      <c r="CS111" s="58" t="s">
        <v>4541</v>
      </c>
      <c r="CT111" s="58" t="s">
        <v>837</v>
      </c>
      <c r="CU111" s="58" t="s">
        <v>834</v>
      </c>
      <c r="CV111" s="58" t="s">
        <v>4186</v>
      </c>
      <c r="CW111" s="58" t="s">
        <v>837</v>
      </c>
      <c r="CX111" s="58" t="s">
        <v>834</v>
      </c>
      <c r="CY111" s="58" t="s">
        <v>1301</v>
      </c>
      <c r="CZ111" s="58" t="s">
        <v>837</v>
      </c>
      <c r="DA111" s="58" t="s">
        <v>834</v>
      </c>
      <c r="DB111" s="58" t="s">
        <v>1406</v>
      </c>
      <c r="DC111" s="58" t="s">
        <v>837</v>
      </c>
      <c r="DD111" s="58" t="s">
        <v>834</v>
      </c>
      <c r="DE111" s="58" t="s">
        <v>4196</v>
      </c>
      <c r="DF111" s="58" t="s">
        <v>837</v>
      </c>
      <c r="DG111" s="58" t="s">
        <v>834</v>
      </c>
      <c r="DH111" s="58" t="s">
        <v>3370</v>
      </c>
      <c r="DI111" s="58" t="s">
        <v>837</v>
      </c>
      <c r="DJ111" s="58" t="s">
        <v>834</v>
      </c>
      <c r="DK111" s="58" t="s">
        <v>564</v>
      </c>
      <c r="DL111" s="58" t="s">
        <v>837</v>
      </c>
      <c r="DM111" s="58" t="s">
        <v>834</v>
      </c>
      <c r="DN111" s="58" t="s">
        <v>4014</v>
      </c>
      <c r="DO111" s="58" t="s">
        <v>837</v>
      </c>
      <c r="DP111" s="58" t="s">
        <v>834</v>
      </c>
      <c r="DQ111" s="58" t="s">
        <v>5990</v>
      </c>
      <c r="DR111" s="58" t="s">
        <v>837</v>
      </c>
      <c r="DS111" s="58" t="s">
        <v>834</v>
      </c>
      <c r="DT111" s="58" t="s">
        <v>552</v>
      </c>
      <c r="DU111" s="58" t="s">
        <v>837</v>
      </c>
      <c r="DV111" s="58" t="s">
        <v>834</v>
      </c>
      <c r="DW111" s="58" t="s">
        <v>558</v>
      </c>
      <c r="DX111" s="58" t="s">
        <v>837</v>
      </c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</row>
    <row r="112" spans="1:266">
      <c r="A112" s="4">
        <v>111</v>
      </c>
      <c r="B112" s="24" t="s">
        <v>1110</v>
      </c>
      <c r="C112" s="57">
        <v>39496</v>
      </c>
      <c r="D112" s="4" t="s">
        <v>1241</v>
      </c>
      <c r="E112" s="7">
        <v>307465</v>
      </c>
      <c r="F112" s="8">
        <v>163783</v>
      </c>
      <c r="G112" s="14">
        <f t="shared" si="20"/>
        <v>0.53268827346202008</v>
      </c>
      <c r="H112" s="14">
        <f t="shared" si="15"/>
        <v>0.19875689174090108</v>
      </c>
      <c r="I112" s="29" t="str">
        <f t="shared" si="21"/>
        <v>PPPP</v>
      </c>
      <c r="J112" s="29">
        <f t="shared" si="24"/>
        <v>0.48188761959421916</v>
      </c>
      <c r="K112" s="29" t="str">
        <f t="shared" si="22"/>
        <v>PML</v>
      </c>
      <c r="L112" s="29">
        <f t="shared" si="25"/>
        <v>0.28313072785331811</v>
      </c>
      <c r="M112" s="29" t="str">
        <f t="shared" si="23"/>
        <v>PML-N</v>
      </c>
      <c r="N112" s="29">
        <f t="shared" si="26"/>
        <v>0.23319270009707968</v>
      </c>
      <c r="O112" s="27" t="s">
        <v>816</v>
      </c>
      <c r="P112" s="27" t="s">
        <v>806</v>
      </c>
      <c r="Q112" s="27" t="s">
        <v>838</v>
      </c>
      <c r="R112" s="5" t="s">
        <v>834</v>
      </c>
      <c r="S112" s="5" t="s">
        <v>1185</v>
      </c>
      <c r="T112" s="5" t="s">
        <v>837</v>
      </c>
      <c r="U112" s="5" t="s">
        <v>695</v>
      </c>
      <c r="V112" s="5" t="s">
        <v>811</v>
      </c>
      <c r="W112" s="5" t="s">
        <v>838</v>
      </c>
      <c r="X112" s="5" t="s">
        <v>1010</v>
      </c>
      <c r="Y112" s="5" t="s">
        <v>909</v>
      </c>
      <c r="Z112" s="27">
        <v>46372</v>
      </c>
      <c r="AA112" s="27" t="s">
        <v>3632</v>
      </c>
      <c r="AB112" s="5" t="s">
        <v>1194</v>
      </c>
      <c r="AC112" s="27">
        <v>38193</v>
      </c>
      <c r="AD112" s="5" t="s">
        <v>1009</v>
      </c>
      <c r="AE112" s="5" t="s">
        <v>1003</v>
      </c>
      <c r="AF112" s="27">
        <v>78925</v>
      </c>
      <c r="AG112" s="58" t="s">
        <v>834</v>
      </c>
      <c r="AH112" s="58" t="s">
        <v>810</v>
      </c>
      <c r="AI112" s="58" t="s">
        <v>837</v>
      </c>
      <c r="AJ112" s="5" t="s">
        <v>834</v>
      </c>
      <c r="AK112" s="5" t="s">
        <v>1424</v>
      </c>
      <c r="AL112" s="5" t="s">
        <v>837</v>
      </c>
      <c r="AM112" s="5" t="s">
        <v>834</v>
      </c>
      <c r="AN112" s="5" t="s">
        <v>3395</v>
      </c>
      <c r="AO112" s="5" t="s">
        <v>837</v>
      </c>
      <c r="AP112" s="5" t="s">
        <v>834</v>
      </c>
      <c r="AQ112" s="5" t="s">
        <v>7501</v>
      </c>
      <c r="AR112" s="5" t="s">
        <v>837</v>
      </c>
      <c r="AS112" s="58" t="s">
        <v>834</v>
      </c>
      <c r="AT112" s="58" t="s">
        <v>812</v>
      </c>
      <c r="AU112" s="58" t="s">
        <v>837</v>
      </c>
      <c r="AV112" s="5" t="s">
        <v>834</v>
      </c>
      <c r="AW112" s="5" t="s">
        <v>3202</v>
      </c>
      <c r="AX112" s="5" t="s">
        <v>837</v>
      </c>
      <c r="AY112" s="5" t="s">
        <v>834</v>
      </c>
      <c r="AZ112" s="5" t="s">
        <v>3764</v>
      </c>
      <c r="BA112" s="5" t="s">
        <v>837</v>
      </c>
      <c r="BB112" s="5" t="s">
        <v>834</v>
      </c>
      <c r="BC112" s="5" t="s">
        <v>3126</v>
      </c>
      <c r="BD112" s="5" t="s">
        <v>837</v>
      </c>
      <c r="BE112" s="5" t="s">
        <v>834</v>
      </c>
      <c r="BF112" s="5" t="s">
        <v>3130</v>
      </c>
      <c r="BG112" s="5" t="s">
        <v>837</v>
      </c>
      <c r="BH112" s="5" t="s">
        <v>834</v>
      </c>
      <c r="BI112" s="5" t="s">
        <v>3608</v>
      </c>
      <c r="BJ112" s="5" t="s">
        <v>837</v>
      </c>
      <c r="BK112" s="5" t="s">
        <v>834</v>
      </c>
      <c r="BL112" s="5" t="s">
        <v>3403</v>
      </c>
      <c r="BM112" s="5" t="s">
        <v>837</v>
      </c>
      <c r="BN112" s="5" t="s">
        <v>834</v>
      </c>
      <c r="BO112" s="5" t="s">
        <v>3539</v>
      </c>
      <c r="BP112" s="5" t="s">
        <v>837</v>
      </c>
      <c r="BQ112" s="5" t="s">
        <v>834</v>
      </c>
      <c r="BR112" s="5" t="s">
        <v>3983</v>
      </c>
      <c r="BS112" s="5" t="s">
        <v>837</v>
      </c>
      <c r="BT112" s="5" t="s">
        <v>834</v>
      </c>
      <c r="BU112" s="5" t="s">
        <v>7505</v>
      </c>
      <c r="BV112" s="5" t="s">
        <v>837</v>
      </c>
      <c r="BW112" s="5" t="s">
        <v>834</v>
      </c>
      <c r="BX112" s="5" t="s">
        <v>1020</v>
      </c>
      <c r="BY112" s="5" t="s">
        <v>837</v>
      </c>
      <c r="BZ112" s="5" t="s">
        <v>834</v>
      </c>
      <c r="CA112" s="5" t="s">
        <v>2873</v>
      </c>
      <c r="CB112" s="5" t="s">
        <v>837</v>
      </c>
      <c r="CC112" s="58" t="s">
        <v>834</v>
      </c>
      <c r="CD112" s="58" t="s">
        <v>814</v>
      </c>
      <c r="CE112" s="58" t="s">
        <v>837</v>
      </c>
      <c r="CF112" s="58" t="s">
        <v>834</v>
      </c>
      <c r="CG112" s="27" t="s">
        <v>817</v>
      </c>
      <c r="CH112" s="58" t="s">
        <v>837</v>
      </c>
      <c r="CI112" s="58" t="s">
        <v>834</v>
      </c>
      <c r="CJ112" s="58" t="s">
        <v>3813</v>
      </c>
      <c r="CK112" s="58" t="s">
        <v>837</v>
      </c>
      <c r="CL112" s="58" t="s">
        <v>834</v>
      </c>
      <c r="CM112" s="58" t="s">
        <v>3196</v>
      </c>
      <c r="CN112" s="58" t="s">
        <v>837</v>
      </c>
      <c r="CO112" s="58" t="s">
        <v>834</v>
      </c>
      <c r="CP112" s="58" t="s">
        <v>3361</v>
      </c>
      <c r="CQ112" s="58" t="s">
        <v>837</v>
      </c>
      <c r="CR112" s="58" t="s">
        <v>834</v>
      </c>
      <c r="CS112" s="58" t="s">
        <v>4541</v>
      </c>
      <c r="CT112" s="58" t="s">
        <v>837</v>
      </c>
      <c r="CU112" s="58" t="s">
        <v>834</v>
      </c>
      <c r="CV112" s="58" t="s">
        <v>4186</v>
      </c>
      <c r="CW112" s="58" t="s">
        <v>837</v>
      </c>
      <c r="CX112" s="58" t="s">
        <v>834</v>
      </c>
      <c r="CY112" s="58" t="s">
        <v>1301</v>
      </c>
      <c r="CZ112" s="58" t="s">
        <v>837</v>
      </c>
      <c r="DA112" s="58" t="s">
        <v>834</v>
      </c>
      <c r="DB112" s="58" t="s">
        <v>1406</v>
      </c>
      <c r="DC112" s="58" t="s">
        <v>837</v>
      </c>
      <c r="DD112" s="58" t="s">
        <v>834</v>
      </c>
      <c r="DE112" s="58" t="s">
        <v>4196</v>
      </c>
      <c r="DF112" s="58" t="s">
        <v>837</v>
      </c>
      <c r="DG112" s="58" t="s">
        <v>834</v>
      </c>
      <c r="DH112" s="58" t="s">
        <v>3370</v>
      </c>
      <c r="DI112" s="58" t="s">
        <v>837</v>
      </c>
      <c r="DJ112" s="58" t="s">
        <v>834</v>
      </c>
      <c r="DK112" s="58" t="s">
        <v>564</v>
      </c>
      <c r="DL112" s="58" t="s">
        <v>837</v>
      </c>
      <c r="DM112" s="58" t="s">
        <v>834</v>
      </c>
      <c r="DN112" s="58" t="s">
        <v>4014</v>
      </c>
      <c r="DO112" s="58" t="s">
        <v>837</v>
      </c>
      <c r="DP112" s="58" t="s">
        <v>834</v>
      </c>
      <c r="DQ112" s="58" t="s">
        <v>5990</v>
      </c>
      <c r="DR112" s="58" t="s">
        <v>837</v>
      </c>
      <c r="DS112" s="58" t="s">
        <v>834</v>
      </c>
      <c r="DT112" s="58" t="s">
        <v>552</v>
      </c>
      <c r="DU112" s="58" t="s">
        <v>837</v>
      </c>
      <c r="DV112" s="58" t="s">
        <v>834</v>
      </c>
      <c r="DW112" s="58" t="s">
        <v>558</v>
      </c>
      <c r="DX112" s="58" t="s">
        <v>837</v>
      </c>
      <c r="DY112" s="27" t="s">
        <v>3657</v>
      </c>
      <c r="DZ112" s="5" t="s">
        <v>1401</v>
      </c>
      <c r="EA112" s="5">
        <v>293</v>
      </c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</row>
    <row r="113" spans="1:266">
      <c r="A113" s="4">
        <v>112</v>
      </c>
      <c r="B113" s="24" t="s">
        <v>1110</v>
      </c>
      <c r="C113" s="57">
        <v>39496</v>
      </c>
      <c r="D113" s="4" t="s">
        <v>1011</v>
      </c>
      <c r="E113" s="7">
        <v>302932</v>
      </c>
      <c r="F113" s="53">
        <v>164695</v>
      </c>
      <c r="G113" s="54">
        <f t="shared" si="20"/>
        <v>0.54366986650469418</v>
      </c>
      <c r="H113" s="14">
        <f t="shared" si="15"/>
        <v>0.30036734569962659</v>
      </c>
      <c r="I113" s="29" t="str">
        <f t="shared" si="21"/>
        <v>PML-N</v>
      </c>
      <c r="J113" s="29">
        <f t="shared" si="24"/>
        <v>0.55971340963599381</v>
      </c>
      <c r="K113" s="29" t="str">
        <f t="shared" si="22"/>
        <v>PML</v>
      </c>
      <c r="L113" s="29">
        <f t="shared" si="25"/>
        <v>0.25934606393636722</v>
      </c>
      <c r="M113" s="29" t="str">
        <f t="shared" si="23"/>
        <v>PPPP</v>
      </c>
      <c r="N113" s="29">
        <f t="shared" si="26"/>
        <v>0.17897932541971523</v>
      </c>
      <c r="O113" s="27" t="s">
        <v>816</v>
      </c>
      <c r="P113" s="27" t="s">
        <v>806</v>
      </c>
      <c r="Q113" s="27" t="s">
        <v>838</v>
      </c>
      <c r="R113" s="5" t="s">
        <v>834</v>
      </c>
      <c r="S113" s="5" t="s">
        <v>1185</v>
      </c>
      <c r="T113" s="5" t="s">
        <v>837</v>
      </c>
      <c r="U113" s="5" t="s">
        <v>695</v>
      </c>
      <c r="V113" s="5" t="s">
        <v>811</v>
      </c>
      <c r="W113" s="5" t="s">
        <v>838</v>
      </c>
      <c r="X113" s="5" t="s">
        <v>853</v>
      </c>
      <c r="Y113" s="5" t="s">
        <v>909</v>
      </c>
      <c r="Z113" s="27">
        <v>42713</v>
      </c>
      <c r="AA113" s="5" t="s">
        <v>852</v>
      </c>
      <c r="AB113" s="5" t="s">
        <v>1194</v>
      </c>
      <c r="AC113" s="27">
        <v>92182</v>
      </c>
      <c r="AD113" s="27" t="s">
        <v>3658</v>
      </c>
      <c r="AE113" s="5" t="s">
        <v>1003</v>
      </c>
      <c r="AF113" s="5">
        <v>29477</v>
      </c>
      <c r="AG113" s="58" t="s">
        <v>834</v>
      </c>
      <c r="AH113" s="58" t="s">
        <v>810</v>
      </c>
      <c r="AI113" s="58" t="s">
        <v>837</v>
      </c>
      <c r="AJ113" s="5" t="s">
        <v>834</v>
      </c>
      <c r="AK113" s="5" t="s">
        <v>1424</v>
      </c>
      <c r="AL113" s="5" t="s">
        <v>837</v>
      </c>
      <c r="AM113" s="5" t="s">
        <v>834</v>
      </c>
      <c r="AN113" s="5" t="s">
        <v>3395</v>
      </c>
      <c r="AO113" s="5" t="s">
        <v>837</v>
      </c>
      <c r="AP113" s="5" t="s">
        <v>834</v>
      </c>
      <c r="AQ113" s="5" t="s">
        <v>7501</v>
      </c>
      <c r="AR113" s="5" t="s">
        <v>837</v>
      </c>
      <c r="AS113" s="58" t="s">
        <v>834</v>
      </c>
      <c r="AT113" s="58" t="s">
        <v>812</v>
      </c>
      <c r="AU113" s="58" t="s">
        <v>837</v>
      </c>
      <c r="AV113" s="5" t="s">
        <v>834</v>
      </c>
      <c r="AW113" s="5" t="s">
        <v>3202</v>
      </c>
      <c r="AX113" s="5" t="s">
        <v>837</v>
      </c>
      <c r="AY113" s="5" t="s">
        <v>834</v>
      </c>
      <c r="AZ113" s="5" t="s">
        <v>3764</v>
      </c>
      <c r="BA113" s="5" t="s">
        <v>837</v>
      </c>
      <c r="BB113" s="5" t="s">
        <v>834</v>
      </c>
      <c r="BC113" s="5" t="s">
        <v>3126</v>
      </c>
      <c r="BD113" s="5" t="s">
        <v>837</v>
      </c>
      <c r="BE113" s="5" t="s">
        <v>834</v>
      </c>
      <c r="BF113" s="5" t="s">
        <v>3130</v>
      </c>
      <c r="BG113" s="5" t="s">
        <v>837</v>
      </c>
      <c r="BH113" s="5" t="s">
        <v>834</v>
      </c>
      <c r="BI113" s="5" t="s">
        <v>3608</v>
      </c>
      <c r="BJ113" s="5" t="s">
        <v>837</v>
      </c>
      <c r="BK113" s="5" t="s">
        <v>834</v>
      </c>
      <c r="BL113" s="5" t="s">
        <v>3403</v>
      </c>
      <c r="BM113" s="5" t="s">
        <v>837</v>
      </c>
      <c r="BN113" s="5" t="s">
        <v>834</v>
      </c>
      <c r="BO113" s="5" t="s">
        <v>3539</v>
      </c>
      <c r="BP113" s="5" t="s">
        <v>837</v>
      </c>
      <c r="BQ113" s="5" t="s">
        <v>834</v>
      </c>
      <c r="BR113" s="5" t="s">
        <v>3983</v>
      </c>
      <c r="BS113" s="5" t="s">
        <v>837</v>
      </c>
      <c r="BT113" s="5" t="s">
        <v>834</v>
      </c>
      <c r="BU113" s="5" t="s">
        <v>7505</v>
      </c>
      <c r="BV113" s="5" t="s">
        <v>837</v>
      </c>
      <c r="BW113" s="5" t="s">
        <v>834</v>
      </c>
      <c r="BX113" s="5" t="s">
        <v>1020</v>
      </c>
      <c r="BY113" s="5" t="s">
        <v>837</v>
      </c>
      <c r="BZ113" s="5" t="s">
        <v>834</v>
      </c>
      <c r="CA113" s="5" t="s">
        <v>2873</v>
      </c>
      <c r="CB113" s="5" t="s">
        <v>837</v>
      </c>
      <c r="CC113" s="58" t="s">
        <v>834</v>
      </c>
      <c r="CD113" s="58" t="s">
        <v>814</v>
      </c>
      <c r="CE113" s="58" t="s">
        <v>837</v>
      </c>
      <c r="CF113" s="58" t="s">
        <v>834</v>
      </c>
      <c r="CG113" s="27" t="s">
        <v>817</v>
      </c>
      <c r="CH113" s="58" t="s">
        <v>837</v>
      </c>
      <c r="CI113" s="58" t="s">
        <v>834</v>
      </c>
      <c r="CJ113" s="58" t="s">
        <v>3813</v>
      </c>
      <c r="CK113" s="58" t="s">
        <v>837</v>
      </c>
      <c r="CL113" s="58" t="s">
        <v>834</v>
      </c>
      <c r="CM113" s="58" t="s">
        <v>3196</v>
      </c>
      <c r="CN113" s="58" t="s">
        <v>837</v>
      </c>
      <c r="CO113" s="58" t="s">
        <v>834</v>
      </c>
      <c r="CP113" s="58" t="s">
        <v>3361</v>
      </c>
      <c r="CQ113" s="58" t="s">
        <v>837</v>
      </c>
      <c r="CR113" s="58" t="s">
        <v>834</v>
      </c>
      <c r="CS113" s="58" t="s">
        <v>4541</v>
      </c>
      <c r="CT113" s="58" t="s">
        <v>837</v>
      </c>
      <c r="CU113" s="58" t="s">
        <v>834</v>
      </c>
      <c r="CV113" s="58" t="s">
        <v>4186</v>
      </c>
      <c r="CW113" s="58" t="s">
        <v>837</v>
      </c>
      <c r="CX113" s="58" t="s">
        <v>834</v>
      </c>
      <c r="CY113" s="58" t="s">
        <v>1301</v>
      </c>
      <c r="CZ113" s="58" t="s">
        <v>837</v>
      </c>
      <c r="DA113" s="58" t="s">
        <v>834</v>
      </c>
      <c r="DB113" s="58" t="s">
        <v>1406</v>
      </c>
      <c r="DC113" s="58" t="s">
        <v>837</v>
      </c>
      <c r="DD113" s="58" t="s">
        <v>834</v>
      </c>
      <c r="DE113" s="58" t="s">
        <v>4196</v>
      </c>
      <c r="DF113" s="58" t="s">
        <v>837</v>
      </c>
      <c r="DG113" s="58" t="s">
        <v>834</v>
      </c>
      <c r="DH113" s="58" t="s">
        <v>3370</v>
      </c>
      <c r="DI113" s="58" t="s">
        <v>837</v>
      </c>
      <c r="DJ113" s="58" t="s">
        <v>834</v>
      </c>
      <c r="DK113" s="58" t="s">
        <v>564</v>
      </c>
      <c r="DL113" s="58" t="s">
        <v>837</v>
      </c>
      <c r="DM113" s="58" t="s">
        <v>834</v>
      </c>
      <c r="DN113" s="58" t="s">
        <v>4014</v>
      </c>
      <c r="DO113" s="58" t="s">
        <v>837</v>
      </c>
      <c r="DP113" s="58" t="s">
        <v>834</v>
      </c>
      <c r="DQ113" s="58" t="s">
        <v>5990</v>
      </c>
      <c r="DR113" s="58" t="s">
        <v>837</v>
      </c>
      <c r="DS113" s="58" t="s">
        <v>834</v>
      </c>
      <c r="DT113" s="58" t="s">
        <v>552</v>
      </c>
      <c r="DU113" s="58" t="s">
        <v>837</v>
      </c>
      <c r="DV113" s="58" t="s">
        <v>834</v>
      </c>
      <c r="DW113" s="58" t="s">
        <v>558</v>
      </c>
      <c r="DX113" s="58" t="s">
        <v>837</v>
      </c>
      <c r="DY113" s="27" t="s">
        <v>3659</v>
      </c>
      <c r="DZ113" s="5" t="s">
        <v>1401</v>
      </c>
      <c r="EA113" s="5">
        <v>149</v>
      </c>
      <c r="EB113" s="27" t="s">
        <v>3660</v>
      </c>
      <c r="EC113" s="5" t="s">
        <v>1401</v>
      </c>
      <c r="ED113" s="5">
        <v>126</v>
      </c>
      <c r="EE113" s="5" t="s">
        <v>3661</v>
      </c>
      <c r="EF113" s="5" t="s">
        <v>1401</v>
      </c>
      <c r="EG113" s="5">
        <v>48</v>
      </c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</row>
    <row r="114" spans="1:266">
      <c r="A114" s="4">
        <v>113</v>
      </c>
      <c r="B114" s="24" t="s">
        <v>1110</v>
      </c>
      <c r="C114" s="57">
        <v>39496</v>
      </c>
      <c r="D114" s="4" t="s">
        <v>854</v>
      </c>
      <c r="E114" s="7">
        <v>292273</v>
      </c>
      <c r="F114" s="53">
        <v>155414</v>
      </c>
      <c r="G114" s="54">
        <f t="shared" si="20"/>
        <v>0.53174258313289291</v>
      </c>
      <c r="H114" s="14">
        <f t="shared" si="15"/>
        <v>0.24858120890009908</v>
      </c>
      <c r="I114" s="29" t="str">
        <f t="shared" si="21"/>
        <v>PML-N</v>
      </c>
      <c r="J114" s="29">
        <f t="shared" si="24"/>
        <v>0.50072065579677505</v>
      </c>
      <c r="K114" s="29" t="str">
        <f t="shared" si="22"/>
        <v>PML</v>
      </c>
      <c r="L114" s="29">
        <f t="shared" si="25"/>
        <v>0.252139446896676</v>
      </c>
      <c r="M114" s="29" t="str">
        <f t="shared" si="23"/>
        <v>PPPP</v>
      </c>
      <c r="N114" s="29">
        <f t="shared" si="26"/>
        <v>0.20587591851441955</v>
      </c>
      <c r="O114" s="27" t="s">
        <v>816</v>
      </c>
      <c r="P114" s="27" t="s">
        <v>806</v>
      </c>
      <c r="Q114" s="27" t="s">
        <v>838</v>
      </c>
      <c r="R114" s="5" t="s">
        <v>834</v>
      </c>
      <c r="S114" s="5" t="s">
        <v>1185</v>
      </c>
      <c r="T114" s="5" t="s">
        <v>837</v>
      </c>
      <c r="U114" s="5" t="s">
        <v>695</v>
      </c>
      <c r="V114" s="5" t="s">
        <v>811</v>
      </c>
      <c r="W114" s="5" t="s">
        <v>838</v>
      </c>
      <c r="X114" s="5" t="s">
        <v>856</v>
      </c>
      <c r="Y114" s="5" t="s">
        <v>909</v>
      </c>
      <c r="Z114" s="27">
        <v>39186</v>
      </c>
      <c r="AA114" s="5" t="s">
        <v>855</v>
      </c>
      <c r="AB114" s="5" t="s">
        <v>1194</v>
      </c>
      <c r="AC114" s="27">
        <v>77819</v>
      </c>
      <c r="AD114" s="27" t="s">
        <v>3662</v>
      </c>
      <c r="AE114" s="5" t="s">
        <v>1003</v>
      </c>
      <c r="AF114" s="5">
        <v>31996</v>
      </c>
      <c r="AG114" s="58" t="s">
        <v>834</v>
      </c>
      <c r="AH114" s="58" t="s">
        <v>810</v>
      </c>
      <c r="AI114" s="58" t="s">
        <v>837</v>
      </c>
      <c r="AJ114" s="5" t="s">
        <v>834</v>
      </c>
      <c r="AK114" s="5" t="s">
        <v>1424</v>
      </c>
      <c r="AL114" s="5" t="s">
        <v>837</v>
      </c>
      <c r="AM114" s="5" t="s">
        <v>834</v>
      </c>
      <c r="AN114" s="5" t="s">
        <v>3395</v>
      </c>
      <c r="AO114" s="5" t="s">
        <v>837</v>
      </c>
      <c r="AP114" s="5" t="s">
        <v>834</v>
      </c>
      <c r="AQ114" s="5" t="s">
        <v>7501</v>
      </c>
      <c r="AR114" s="5" t="s">
        <v>837</v>
      </c>
      <c r="AS114" s="58" t="s">
        <v>834</v>
      </c>
      <c r="AT114" s="58" t="s">
        <v>812</v>
      </c>
      <c r="AU114" s="58" t="s">
        <v>837</v>
      </c>
      <c r="AV114" s="5" t="s">
        <v>834</v>
      </c>
      <c r="AW114" s="5" t="s">
        <v>3202</v>
      </c>
      <c r="AX114" s="5" t="s">
        <v>837</v>
      </c>
      <c r="AY114" s="5" t="s">
        <v>834</v>
      </c>
      <c r="AZ114" s="5" t="s">
        <v>3764</v>
      </c>
      <c r="BA114" s="5" t="s">
        <v>837</v>
      </c>
      <c r="BB114" s="5" t="s">
        <v>834</v>
      </c>
      <c r="BC114" s="5" t="s">
        <v>3126</v>
      </c>
      <c r="BD114" s="5" t="s">
        <v>837</v>
      </c>
      <c r="BE114" s="5" t="s">
        <v>834</v>
      </c>
      <c r="BF114" s="5" t="s">
        <v>3130</v>
      </c>
      <c r="BG114" s="5" t="s">
        <v>837</v>
      </c>
      <c r="BH114" s="5" t="s">
        <v>834</v>
      </c>
      <c r="BI114" s="5" t="s">
        <v>3608</v>
      </c>
      <c r="BJ114" s="5" t="s">
        <v>837</v>
      </c>
      <c r="BK114" s="5" t="s">
        <v>834</v>
      </c>
      <c r="BL114" s="5" t="s">
        <v>3403</v>
      </c>
      <c r="BM114" s="5" t="s">
        <v>837</v>
      </c>
      <c r="BN114" s="5" t="s">
        <v>834</v>
      </c>
      <c r="BO114" s="5" t="s">
        <v>3539</v>
      </c>
      <c r="BP114" s="5" t="s">
        <v>837</v>
      </c>
      <c r="BQ114" s="5" t="s">
        <v>834</v>
      </c>
      <c r="BR114" s="5" t="s">
        <v>3983</v>
      </c>
      <c r="BS114" s="5" t="s">
        <v>837</v>
      </c>
      <c r="BT114" s="5" t="s">
        <v>834</v>
      </c>
      <c r="BU114" s="5" t="s">
        <v>7505</v>
      </c>
      <c r="BV114" s="5" t="s">
        <v>837</v>
      </c>
      <c r="BW114" s="5" t="s">
        <v>834</v>
      </c>
      <c r="BX114" s="5" t="s">
        <v>1020</v>
      </c>
      <c r="BY114" s="5" t="s">
        <v>837</v>
      </c>
      <c r="BZ114" s="5" t="s">
        <v>834</v>
      </c>
      <c r="CA114" s="5" t="s">
        <v>2873</v>
      </c>
      <c r="CB114" s="5" t="s">
        <v>837</v>
      </c>
      <c r="CC114" s="58" t="s">
        <v>834</v>
      </c>
      <c r="CD114" s="58" t="s">
        <v>814</v>
      </c>
      <c r="CE114" s="58" t="s">
        <v>837</v>
      </c>
      <c r="CF114" s="58" t="s">
        <v>834</v>
      </c>
      <c r="CG114" s="27" t="s">
        <v>817</v>
      </c>
      <c r="CH114" s="58" t="s">
        <v>837</v>
      </c>
      <c r="CI114" s="58" t="s">
        <v>834</v>
      </c>
      <c r="CJ114" s="58" t="s">
        <v>3813</v>
      </c>
      <c r="CK114" s="58" t="s">
        <v>837</v>
      </c>
      <c r="CL114" s="58" t="s">
        <v>834</v>
      </c>
      <c r="CM114" s="58" t="s">
        <v>3196</v>
      </c>
      <c r="CN114" s="58" t="s">
        <v>837</v>
      </c>
      <c r="CO114" s="58" t="s">
        <v>834</v>
      </c>
      <c r="CP114" s="58" t="s">
        <v>3361</v>
      </c>
      <c r="CQ114" s="58" t="s">
        <v>837</v>
      </c>
      <c r="CR114" s="58" t="s">
        <v>834</v>
      </c>
      <c r="CS114" s="58" t="s">
        <v>4541</v>
      </c>
      <c r="CT114" s="58" t="s">
        <v>837</v>
      </c>
      <c r="CU114" s="58" t="s">
        <v>834</v>
      </c>
      <c r="CV114" s="58" t="s">
        <v>4186</v>
      </c>
      <c r="CW114" s="58" t="s">
        <v>837</v>
      </c>
      <c r="CX114" s="58" t="s">
        <v>834</v>
      </c>
      <c r="CY114" s="58" t="s">
        <v>1301</v>
      </c>
      <c r="CZ114" s="58" t="s">
        <v>837</v>
      </c>
      <c r="DA114" s="58" t="s">
        <v>834</v>
      </c>
      <c r="DB114" s="58" t="s">
        <v>1406</v>
      </c>
      <c r="DC114" s="58" t="s">
        <v>837</v>
      </c>
      <c r="DD114" s="58" t="s">
        <v>834</v>
      </c>
      <c r="DE114" s="58" t="s">
        <v>4196</v>
      </c>
      <c r="DF114" s="58" t="s">
        <v>837</v>
      </c>
      <c r="DG114" s="58" t="s">
        <v>834</v>
      </c>
      <c r="DH114" s="58" t="s">
        <v>3370</v>
      </c>
      <c r="DI114" s="58" t="s">
        <v>837</v>
      </c>
      <c r="DJ114" s="58" t="s">
        <v>834</v>
      </c>
      <c r="DK114" s="58" t="s">
        <v>564</v>
      </c>
      <c r="DL114" s="58" t="s">
        <v>837</v>
      </c>
      <c r="DM114" s="58" t="s">
        <v>834</v>
      </c>
      <c r="DN114" s="58" t="s">
        <v>4014</v>
      </c>
      <c r="DO114" s="58" t="s">
        <v>837</v>
      </c>
      <c r="DP114" s="58" t="s">
        <v>834</v>
      </c>
      <c r="DQ114" s="58" t="s">
        <v>5990</v>
      </c>
      <c r="DR114" s="58" t="s">
        <v>837</v>
      </c>
      <c r="DS114" s="58" t="s">
        <v>834</v>
      </c>
      <c r="DT114" s="58" t="s">
        <v>552</v>
      </c>
      <c r="DU114" s="58" t="s">
        <v>837</v>
      </c>
      <c r="DV114" s="58" t="s">
        <v>834</v>
      </c>
      <c r="DW114" s="58" t="s">
        <v>558</v>
      </c>
      <c r="DX114" s="58" t="s">
        <v>837</v>
      </c>
      <c r="DY114" s="27" t="s">
        <v>3663</v>
      </c>
      <c r="DZ114" s="5" t="s">
        <v>1401</v>
      </c>
      <c r="EA114" s="5">
        <v>4522</v>
      </c>
      <c r="EB114" s="27" t="s">
        <v>2303</v>
      </c>
      <c r="EC114" s="5" t="s">
        <v>1401</v>
      </c>
      <c r="ED114" s="5">
        <v>1513</v>
      </c>
      <c r="EE114" s="27" t="s">
        <v>3664</v>
      </c>
      <c r="EF114" s="5" t="s">
        <v>1401</v>
      </c>
      <c r="EG114" s="5">
        <v>172</v>
      </c>
      <c r="EH114" s="27" t="s">
        <v>3498</v>
      </c>
      <c r="EI114" s="5" t="s">
        <v>1401</v>
      </c>
      <c r="EJ114" s="5">
        <v>87</v>
      </c>
      <c r="EK114" s="27" t="s">
        <v>3499</v>
      </c>
      <c r="EL114" s="5" t="s">
        <v>1401</v>
      </c>
      <c r="EM114" s="5">
        <v>69</v>
      </c>
      <c r="EN114" s="27" t="s">
        <v>3500</v>
      </c>
      <c r="EO114" s="5" t="s">
        <v>1401</v>
      </c>
      <c r="EP114" s="5">
        <v>50</v>
      </c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</row>
    <row r="115" spans="1:266">
      <c r="A115" s="4">
        <v>114</v>
      </c>
      <c r="B115" s="24" t="s">
        <v>1110</v>
      </c>
      <c r="C115" s="57">
        <v>39496</v>
      </c>
      <c r="D115" s="4" t="s">
        <v>857</v>
      </c>
      <c r="E115" s="7">
        <v>305217</v>
      </c>
      <c r="F115" s="53">
        <v>175113</v>
      </c>
      <c r="G115" s="54">
        <f t="shared" si="20"/>
        <v>0.57373278683690621</v>
      </c>
      <c r="H115" s="14">
        <f t="shared" si="15"/>
        <v>3.4372091163991252E-2</v>
      </c>
      <c r="I115" s="29" t="str">
        <f t="shared" si="21"/>
        <v>PML-N</v>
      </c>
      <c r="J115" s="29">
        <f t="shared" si="24"/>
        <v>0.3561243311461742</v>
      </c>
      <c r="K115" s="29" t="str">
        <f t="shared" si="22"/>
        <v>PML</v>
      </c>
      <c r="L115" s="29">
        <f t="shared" si="25"/>
        <v>0.32175223998218294</v>
      </c>
      <c r="M115" s="29" t="str">
        <f t="shared" si="23"/>
        <v>PPPP</v>
      </c>
      <c r="N115" s="29">
        <f t="shared" si="26"/>
        <v>0.31863425331071937</v>
      </c>
      <c r="O115" s="27" t="s">
        <v>816</v>
      </c>
      <c r="P115" s="27" t="s">
        <v>806</v>
      </c>
      <c r="Q115" s="27" t="s">
        <v>838</v>
      </c>
      <c r="R115" s="27" t="s">
        <v>3502</v>
      </c>
      <c r="S115" s="5" t="s">
        <v>1185</v>
      </c>
      <c r="T115" s="5">
        <v>410</v>
      </c>
      <c r="U115" s="5" t="s">
        <v>695</v>
      </c>
      <c r="V115" s="5" t="s">
        <v>811</v>
      </c>
      <c r="W115" s="5" t="s">
        <v>838</v>
      </c>
      <c r="X115" s="5" t="s">
        <v>859</v>
      </c>
      <c r="Y115" s="5" t="s">
        <v>909</v>
      </c>
      <c r="Z115" s="27">
        <v>56343</v>
      </c>
      <c r="AA115" s="5" t="s">
        <v>858</v>
      </c>
      <c r="AB115" s="5" t="s">
        <v>1194</v>
      </c>
      <c r="AC115" s="27">
        <v>62362</v>
      </c>
      <c r="AD115" s="5" t="s">
        <v>3501</v>
      </c>
      <c r="AE115" s="5" t="s">
        <v>1003</v>
      </c>
      <c r="AF115" s="27">
        <v>55797</v>
      </c>
      <c r="AG115" s="58" t="s">
        <v>834</v>
      </c>
      <c r="AH115" s="58" t="s">
        <v>810</v>
      </c>
      <c r="AI115" s="58" t="s">
        <v>837</v>
      </c>
      <c r="AJ115" s="5" t="s">
        <v>834</v>
      </c>
      <c r="AK115" s="5" t="s">
        <v>1424</v>
      </c>
      <c r="AL115" s="5" t="s">
        <v>837</v>
      </c>
      <c r="AM115" s="5" t="s">
        <v>834</v>
      </c>
      <c r="AN115" s="5" t="s">
        <v>3395</v>
      </c>
      <c r="AO115" s="5" t="s">
        <v>837</v>
      </c>
      <c r="AP115" s="5" t="s">
        <v>834</v>
      </c>
      <c r="AQ115" s="5" t="s">
        <v>7501</v>
      </c>
      <c r="AR115" s="5" t="s">
        <v>837</v>
      </c>
      <c r="AS115" s="58" t="s">
        <v>834</v>
      </c>
      <c r="AT115" s="58" t="s">
        <v>812</v>
      </c>
      <c r="AU115" s="58" t="s">
        <v>837</v>
      </c>
      <c r="AV115" s="5" t="s">
        <v>834</v>
      </c>
      <c r="AW115" s="5" t="s">
        <v>3202</v>
      </c>
      <c r="AX115" s="5" t="s">
        <v>837</v>
      </c>
      <c r="AY115" s="5" t="s">
        <v>834</v>
      </c>
      <c r="AZ115" s="5" t="s">
        <v>3764</v>
      </c>
      <c r="BA115" s="5" t="s">
        <v>837</v>
      </c>
      <c r="BB115" s="5" t="s">
        <v>834</v>
      </c>
      <c r="BC115" s="5" t="s">
        <v>3126</v>
      </c>
      <c r="BD115" s="5" t="s">
        <v>837</v>
      </c>
      <c r="BE115" s="5" t="s">
        <v>834</v>
      </c>
      <c r="BF115" s="5" t="s">
        <v>3130</v>
      </c>
      <c r="BG115" s="5" t="s">
        <v>837</v>
      </c>
      <c r="BH115" s="5" t="s">
        <v>834</v>
      </c>
      <c r="BI115" s="5" t="s">
        <v>3608</v>
      </c>
      <c r="BJ115" s="5" t="s">
        <v>837</v>
      </c>
      <c r="BK115" s="5" t="s">
        <v>834</v>
      </c>
      <c r="BL115" s="5" t="s">
        <v>3403</v>
      </c>
      <c r="BM115" s="5" t="s">
        <v>837</v>
      </c>
      <c r="BN115" s="5" t="s">
        <v>834</v>
      </c>
      <c r="BO115" s="5" t="s">
        <v>3539</v>
      </c>
      <c r="BP115" s="5" t="s">
        <v>837</v>
      </c>
      <c r="BQ115" s="5" t="s">
        <v>834</v>
      </c>
      <c r="BR115" s="5" t="s">
        <v>3983</v>
      </c>
      <c r="BS115" s="5" t="s">
        <v>837</v>
      </c>
      <c r="BT115" s="5" t="s">
        <v>834</v>
      </c>
      <c r="BU115" s="5" t="s">
        <v>7505</v>
      </c>
      <c r="BV115" s="5" t="s">
        <v>837</v>
      </c>
      <c r="BW115" s="5" t="s">
        <v>834</v>
      </c>
      <c r="BX115" s="5" t="s">
        <v>1020</v>
      </c>
      <c r="BY115" s="5" t="s">
        <v>837</v>
      </c>
      <c r="BZ115" s="5" t="s">
        <v>834</v>
      </c>
      <c r="CA115" s="5" t="s">
        <v>2873</v>
      </c>
      <c r="CB115" s="5" t="s">
        <v>837</v>
      </c>
      <c r="CC115" s="58" t="s">
        <v>834</v>
      </c>
      <c r="CD115" s="58" t="s">
        <v>814</v>
      </c>
      <c r="CE115" s="58" t="s">
        <v>837</v>
      </c>
      <c r="CF115" s="58" t="s">
        <v>834</v>
      </c>
      <c r="CG115" s="27" t="s">
        <v>817</v>
      </c>
      <c r="CH115" s="58" t="s">
        <v>837</v>
      </c>
      <c r="CI115" s="58" t="s">
        <v>834</v>
      </c>
      <c r="CJ115" s="58" t="s">
        <v>3813</v>
      </c>
      <c r="CK115" s="58" t="s">
        <v>837</v>
      </c>
      <c r="CL115" s="58" t="s">
        <v>834</v>
      </c>
      <c r="CM115" s="58" t="s">
        <v>3196</v>
      </c>
      <c r="CN115" s="58" t="s">
        <v>837</v>
      </c>
      <c r="CO115" s="58" t="s">
        <v>834</v>
      </c>
      <c r="CP115" s="58" t="s">
        <v>3361</v>
      </c>
      <c r="CQ115" s="58" t="s">
        <v>837</v>
      </c>
      <c r="CR115" s="58" t="s">
        <v>834</v>
      </c>
      <c r="CS115" s="58" t="s">
        <v>4541</v>
      </c>
      <c r="CT115" s="58" t="s">
        <v>837</v>
      </c>
      <c r="CU115" s="58" t="s">
        <v>834</v>
      </c>
      <c r="CV115" s="58" t="s">
        <v>4186</v>
      </c>
      <c r="CW115" s="58" t="s">
        <v>837</v>
      </c>
      <c r="CX115" s="58" t="s">
        <v>834</v>
      </c>
      <c r="CY115" s="58" t="s">
        <v>1301</v>
      </c>
      <c r="CZ115" s="58" t="s">
        <v>837</v>
      </c>
      <c r="DA115" s="58" t="s">
        <v>834</v>
      </c>
      <c r="DB115" s="58" t="s">
        <v>1406</v>
      </c>
      <c r="DC115" s="58" t="s">
        <v>837</v>
      </c>
      <c r="DD115" s="58" t="s">
        <v>834</v>
      </c>
      <c r="DE115" s="58" t="s">
        <v>4196</v>
      </c>
      <c r="DF115" s="58" t="s">
        <v>837</v>
      </c>
      <c r="DG115" s="58" t="s">
        <v>834</v>
      </c>
      <c r="DH115" s="58" t="s">
        <v>3370</v>
      </c>
      <c r="DI115" s="58" t="s">
        <v>837</v>
      </c>
      <c r="DJ115" s="58" t="s">
        <v>834</v>
      </c>
      <c r="DK115" s="58" t="s">
        <v>564</v>
      </c>
      <c r="DL115" s="58" t="s">
        <v>837</v>
      </c>
      <c r="DM115" s="58" t="s">
        <v>834</v>
      </c>
      <c r="DN115" s="58" t="s">
        <v>4014</v>
      </c>
      <c r="DO115" s="58" t="s">
        <v>837</v>
      </c>
      <c r="DP115" s="58" t="s">
        <v>834</v>
      </c>
      <c r="DQ115" s="58" t="s">
        <v>5990</v>
      </c>
      <c r="DR115" s="58" t="s">
        <v>837</v>
      </c>
      <c r="DS115" s="58" t="s">
        <v>834</v>
      </c>
      <c r="DT115" s="58" t="s">
        <v>552</v>
      </c>
      <c r="DU115" s="58" t="s">
        <v>837</v>
      </c>
      <c r="DV115" s="58" t="s">
        <v>834</v>
      </c>
      <c r="DW115" s="58" t="s">
        <v>558</v>
      </c>
      <c r="DX115" s="58" t="s">
        <v>837</v>
      </c>
      <c r="DY115" s="27" t="s">
        <v>3503</v>
      </c>
      <c r="DZ115" s="5" t="s">
        <v>1401</v>
      </c>
      <c r="EA115" s="5">
        <v>201</v>
      </c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</row>
    <row r="116" spans="1:266">
      <c r="A116" s="4">
        <v>115</v>
      </c>
      <c r="B116" s="24" t="s">
        <v>1110</v>
      </c>
      <c r="C116" s="57">
        <v>39496</v>
      </c>
      <c r="D116" s="4" t="s">
        <v>860</v>
      </c>
      <c r="E116" s="7">
        <v>202087</v>
      </c>
      <c r="F116" s="53">
        <v>111256</v>
      </c>
      <c r="G116" s="54">
        <f t="shared" si="20"/>
        <v>0.5505351655475117</v>
      </c>
      <c r="H116" s="14">
        <f t="shared" si="15"/>
        <v>0.17511864528654633</v>
      </c>
      <c r="I116" s="29" t="str">
        <f t="shared" si="21"/>
        <v>PML-N</v>
      </c>
      <c r="J116" s="29">
        <f t="shared" si="24"/>
        <v>0.53649241389228441</v>
      </c>
      <c r="K116" s="29" t="str">
        <f t="shared" si="22"/>
        <v>PML</v>
      </c>
      <c r="L116" s="29">
        <f t="shared" si="25"/>
        <v>0.36137376860573811</v>
      </c>
      <c r="M116" s="29" t="str">
        <f t="shared" si="23"/>
        <v>PPPP</v>
      </c>
      <c r="N116" s="29">
        <f t="shared" si="26"/>
        <v>9.8511540950600412E-2</v>
      </c>
      <c r="O116" s="27" t="s">
        <v>816</v>
      </c>
      <c r="P116" s="27" t="s">
        <v>806</v>
      </c>
      <c r="Q116" s="27" t="s">
        <v>838</v>
      </c>
      <c r="R116" s="5" t="s">
        <v>834</v>
      </c>
      <c r="S116" s="5" t="s">
        <v>1185</v>
      </c>
      <c r="T116" s="5" t="s">
        <v>837</v>
      </c>
      <c r="U116" s="5" t="s">
        <v>695</v>
      </c>
      <c r="V116" s="5" t="s">
        <v>811</v>
      </c>
      <c r="W116" s="5" t="s">
        <v>838</v>
      </c>
      <c r="X116" s="5" t="s">
        <v>862</v>
      </c>
      <c r="Y116" s="5" t="s">
        <v>909</v>
      </c>
      <c r="Z116" s="5">
        <v>40205</v>
      </c>
      <c r="AA116" s="5" t="s">
        <v>861</v>
      </c>
      <c r="AB116" s="5" t="s">
        <v>1194</v>
      </c>
      <c r="AC116" s="27">
        <v>59688</v>
      </c>
      <c r="AD116" s="27" t="s">
        <v>3504</v>
      </c>
      <c r="AE116" s="5" t="s">
        <v>1003</v>
      </c>
      <c r="AF116" s="5">
        <v>10960</v>
      </c>
      <c r="AG116" s="58" t="s">
        <v>834</v>
      </c>
      <c r="AH116" s="58" t="s">
        <v>810</v>
      </c>
      <c r="AI116" s="58" t="s">
        <v>837</v>
      </c>
      <c r="AJ116" s="5" t="s">
        <v>834</v>
      </c>
      <c r="AK116" s="5" t="s">
        <v>1424</v>
      </c>
      <c r="AL116" s="5" t="s">
        <v>837</v>
      </c>
      <c r="AM116" s="5" t="s">
        <v>834</v>
      </c>
      <c r="AN116" s="5" t="s">
        <v>3395</v>
      </c>
      <c r="AO116" s="5" t="s">
        <v>837</v>
      </c>
      <c r="AP116" s="5" t="s">
        <v>834</v>
      </c>
      <c r="AQ116" s="5" t="s">
        <v>7501</v>
      </c>
      <c r="AR116" s="5" t="s">
        <v>837</v>
      </c>
      <c r="AS116" s="58" t="s">
        <v>834</v>
      </c>
      <c r="AT116" s="58" t="s">
        <v>812</v>
      </c>
      <c r="AU116" s="58" t="s">
        <v>837</v>
      </c>
      <c r="AV116" s="5" t="s">
        <v>834</v>
      </c>
      <c r="AW116" s="5" t="s">
        <v>3202</v>
      </c>
      <c r="AX116" s="5" t="s">
        <v>837</v>
      </c>
      <c r="AY116" s="5" t="s">
        <v>834</v>
      </c>
      <c r="AZ116" s="5" t="s">
        <v>3764</v>
      </c>
      <c r="BA116" s="5" t="s">
        <v>837</v>
      </c>
      <c r="BB116" s="5" t="s">
        <v>834</v>
      </c>
      <c r="BC116" s="5" t="s">
        <v>3126</v>
      </c>
      <c r="BD116" s="5" t="s">
        <v>837</v>
      </c>
      <c r="BE116" s="5" t="s">
        <v>834</v>
      </c>
      <c r="BF116" s="5" t="s">
        <v>3130</v>
      </c>
      <c r="BG116" s="5" t="s">
        <v>837</v>
      </c>
      <c r="BH116" s="5" t="s">
        <v>834</v>
      </c>
      <c r="BI116" s="5" t="s">
        <v>3608</v>
      </c>
      <c r="BJ116" s="5" t="s">
        <v>837</v>
      </c>
      <c r="BK116" s="5" t="s">
        <v>834</v>
      </c>
      <c r="BL116" s="5" t="s">
        <v>3403</v>
      </c>
      <c r="BM116" s="5" t="s">
        <v>837</v>
      </c>
      <c r="BN116" s="5" t="s">
        <v>834</v>
      </c>
      <c r="BO116" s="5" t="s">
        <v>3539</v>
      </c>
      <c r="BP116" s="5" t="s">
        <v>837</v>
      </c>
      <c r="BQ116" s="5" t="s">
        <v>834</v>
      </c>
      <c r="BR116" s="5" t="s">
        <v>3983</v>
      </c>
      <c r="BS116" s="5" t="s">
        <v>837</v>
      </c>
      <c r="BT116" s="5" t="s">
        <v>834</v>
      </c>
      <c r="BU116" s="5" t="s">
        <v>7505</v>
      </c>
      <c r="BV116" s="5" t="s">
        <v>837</v>
      </c>
      <c r="BW116" s="5" t="s">
        <v>834</v>
      </c>
      <c r="BX116" s="5" t="s">
        <v>1020</v>
      </c>
      <c r="BY116" s="5" t="s">
        <v>837</v>
      </c>
      <c r="BZ116" s="5" t="s">
        <v>834</v>
      </c>
      <c r="CA116" s="5" t="s">
        <v>2873</v>
      </c>
      <c r="CB116" s="5" t="s">
        <v>837</v>
      </c>
      <c r="CC116" s="58" t="s">
        <v>834</v>
      </c>
      <c r="CD116" s="58" t="s">
        <v>814</v>
      </c>
      <c r="CE116" s="58" t="s">
        <v>837</v>
      </c>
      <c r="CF116" s="58" t="s">
        <v>834</v>
      </c>
      <c r="CG116" s="27" t="s">
        <v>817</v>
      </c>
      <c r="CH116" s="58" t="s">
        <v>837</v>
      </c>
      <c r="CI116" s="58" t="s">
        <v>834</v>
      </c>
      <c r="CJ116" s="58" t="s">
        <v>3813</v>
      </c>
      <c r="CK116" s="58" t="s">
        <v>837</v>
      </c>
      <c r="CL116" s="58" t="s">
        <v>834</v>
      </c>
      <c r="CM116" s="58" t="s">
        <v>3196</v>
      </c>
      <c r="CN116" s="58" t="s">
        <v>837</v>
      </c>
      <c r="CO116" s="58" t="s">
        <v>834</v>
      </c>
      <c r="CP116" s="58" t="s">
        <v>3361</v>
      </c>
      <c r="CQ116" s="58" t="s">
        <v>837</v>
      </c>
      <c r="CR116" s="58" t="s">
        <v>834</v>
      </c>
      <c r="CS116" s="58" t="s">
        <v>4541</v>
      </c>
      <c r="CT116" s="58" t="s">
        <v>837</v>
      </c>
      <c r="CU116" s="58" t="s">
        <v>834</v>
      </c>
      <c r="CV116" s="58" t="s">
        <v>4186</v>
      </c>
      <c r="CW116" s="58" t="s">
        <v>837</v>
      </c>
      <c r="CX116" s="58" t="s">
        <v>834</v>
      </c>
      <c r="CY116" s="58" t="s">
        <v>1301</v>
      </c>
      <c r="CZ116" s="58" t="s">
        <v>837</v>
      </c>
      <c r="DA116" s="58" t="s">
        <v>834</v>
      </c>
      <c r="DB116" s="58" t="s">
        <v>1406</v>
      </c>
      <c r="DC116" s="58" t="s">
        <v>837</v>
      </c>
      <c r="DD116" s="58" t="s">
        <v>834</v>
      </c>
      <c r="DE116" s="58" t="s">
        <v>4196</v>
      </c>
      <c r="DF116" s="58" t="s">
        <v>837</v>
      </c>
      <c r="DG116" s="58" t="s">
        <v>834</v>
      </c>
      <c r="DH116" s="58" t="s">
        <v>3370</v>
      </c>
      <c r="DI116" s="58" t="s">
        <v>837</v>
      </c>
      <c r="DJ116" s="58" t="s">
        <v>834</v>
      </c>
      <c r="DK116" s="58" t="s">
        <v>564</v>
      </c>
      <c r="DL116" s="58" t="s">
        <v>837</v>
      </c>
      <c r="DM116" s="58" t="s">
        <v>834</v>
      </c>
      <c r="DN116" s="58" t="s">
        <v>4014</v>
      </c>
      <c r="DO116" s="58" t="s">
        <v>837</v>
      </c>
      <c r="DP116" s="58" t="s">
        <v>834</v>
      </c>
      <c r="DQ116" s="58" t="s">
        <v>5990</v>
      </c>
      <c r="DR116" s="58" t="s">
        <v>837</v>
      </c>
      <c r="DS116" s="58" t="s">
        <v>834</v>
      </c>
      <c r="DT116" s="58" t="s">
        <v>552</v>
      </c>
      <c r="DU116" s="58" t="s">
        <v>837</v>
      </c>
      <c r="DV116" s="58" t="s">
        <v>834</v>
      </c>
      <c r="DW116" s="58" t="s">
        <v>558</v>
      </c>
      <c r="DX116" s="58" t="s">
        <v>837</v>
      </c>
      <c r="DY116" s="27" t="s">
        <v>3505</v>
      </c>
      <c r="DZ116" s="5" t="s">
        <v>1401</v>
      </c>
      <c r="EA116" s="5">
        <v>171</v>
      </c>
      <c r="EB116" s="27" t="s">
        <v>3673</v>
      </c>
      <c r="EC116" s="5" t="s">
        <v>1401</v>
      </c>
      <c r="ED116" s="5">
        <v>149</v>
      </c>
      <c r="EE116" s="27" t="s">
        <v>3674</v>
      </c>
      <c r="EF116" s="5" t="s">
        <v>1401</v>
      </c>
      <c r="EG116" s="5">
        <v>83</v>
      </c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</row>
    <row r="117" spans="1:266">
      <c r="A117" s="4">
        <v>116</v>
      </c>
      <c r="B117" s="24" t="s">
        <v>1110</v>
      </c>
      <c r="C117" s="57">
        <v>39496</v>
      </c>
      <c r="D117" s="4" t="s">
        <v>863</v>
      </c>
      <c r="E117" s="7">
        <v>224956</v>
      </c>
      <c r="F117" s="53">
        <v>114350</v>
      </c>
      <c r="G117" s="54">
        <f t="shared" si="20"/>
        <v>0.50832162734045772</v>
      </c>
      <c r="H117" s="14">
        <f t="shared" si="15"/>
        <v>6.9602098819414079E-2</v>
      </c>
      <c r="I117" s="29" t="str">
        <f t="shared" si="21"/>
        <v>IND</v>
      </c>
      <c r="J117" s="29">
        <f t="shared" si="24"/>
        <v>0.39437691298644512</v>
      </c>
      <c r="K117" s="29" t="str">
        <f t="shared" si="22"/>
        <v>PML</v>
      </c>
      <c r="L117" s="29">
        <f t="shared" si="25"/>
        <v>0.32477481416703102</v>
      </c>
      <c r="M117" s="29" t="str">
        <f t="shared" si="23"/>
        <v>PML-N</v>
      </c>
      <c r="N117" s="29">
        <f t="shared" si="26"/>
        <v>0.19561871447310888</v>
      </c>
      <c r="O117" s="27" t="s">
        <v>816</v>
      </c>
      <c r="P117" s="27" t="s">
        <v>806</v>
      </c>
      <c r="Q117" s="27" t="s">
        <v>838</v>
      </c>
      <c r="R117" s="5" t="s">
        <v>834</v>
      </c>
      <c r="S117" s="5" t="s">
        <v>1185</v>
      </c>
      <c r="T117" s="5" t="s">
        <v>837</v>
      </c>
      <c r="U117" s="5" t="s">
        <v>695</v>
      </c>
      <c r="V117" s="5" t="s">
        <v>811</v>
      </c>
      <c r="W117" s="5" t="s">
        <v>838</v>
      </c>
      <c r="X117" s="5" t="s">
        <v>1022</v>
      </c>
      <c r="Y117" s="5" t="s">
        <v>909</v>
      </c>
      <c r="Z117" s="27">
        <v>37138</v>
      </c>
      <c r="AA117" s="27" t="s">
        <v>3675</v>
      </c>
      <c r="AB117" s="5" t="s">
        <v>1194</v>
      </c>
      <c r="AC117" s="5">
        <v>22369</v>
      </c>
      <c r="AD117" s="27" t="s">
        <v>3676</v>
      </c>
      <c r="AE117" s="5" t="s">
        <v>1003</v>
      </c>
      <c r="AF117" s="5">
        <v>9553</v>
      </c>
      <c r="AG117" s="58" t="s">
        <v>834</v>
      </c>
      <c r="AH117" s="58" t="s">
        <v>810</v>
      </c>
      <c r="AI117" s="58" t="s">
        <v>837</v>
      </c>
      <c r="AJ117" s="5" t="s">
        <v>834</v>
      </c>
      <c r="AK117" s="5" t="s">
        <v>1424</v>
      </c>
      <c r="AL117" s="5" t="s">
        <v>837</v>
      </c>
      <c r="AM117" s="5" t="s">
        <v>834</v>
      </c>
      <c r="AN117" s="5" t="s">
        <v>3395</v>
      </c>
      <c r="AO117" s="5" t="s">
        <v>837</v>
      </c>
      <c r="AP117" s="5" t="s">
        <v>834</v>
      </c>
      <c r="AQ117" s="5" t="s">
        <v>7501</v>
      </c>
      <c r="AR117" s="5" t="s">
        <v>837</v>
      </c>
      <c r="AS117" s="58" t="s">
        <v>834</v>
      </c>
      <c r="AT117" s="58" t="s">
        <v>812</v>
      </c>
      <c r="AU117" s="58" t="s">
        <v>837</v>
      </c>
      <c r="AV117" s="5" t="s">
        <v>834</v>
      </c>
      <c r="AW117" s="5" t="s">
        <v>3202</v>
      </c>
      <c r="AX117" s="5" t="s">
        <v>837</v>
      </c>
      <c r="AY117" s="5" t="s">
        <v>834</v>
      </c>
      <c r="AZ117" s="5" t="s">
        <v>3764</v>
      </c>
      <c r="BA117" s="5" t="s">
        <v>837</v>
      </c>
      <c r="BB117" s="5" t="s">
        <v>834</v>
      </c>
      <c r="BC117" s="5" t="s">
        <v>3126</v>
      </c>
      <c r="BD117" s="5" t="s">
        <v>837</v>
      </c>
      <c r="BE117" s="5" t="s">
        <v>834</v>
      </c>
      <c r="BF117" s="5" t="s">
        <v>3130</v>
      </c>
      <c r="BG117" s="5" t="s">
        <v>837</v>
      </c>
      <c r="BH117" s="5" t="s">
        <v>834</v>
      </c>
      <c r="BI117" s="5" t="s">
        <v>3608</v>
      </c>
      <c r="BJ117" s="5" t="s">
        <v>837</v>
      </c>
      <c r="BK117" s="5" t="s">
        <v>834</v>
      </c>
      <c r="BL117" s="5" t="s">
        <v>3403</v>
      </c>
      <c r="BM117" s="5" t="s">
        <v>837</v>
      </c>
      <c r="BN117" s="5" t="s">
        <v>834</v>
      </c>
      <c r="BO117" s="5" t="s">
        <v>3539</v>
      </c>
      <c r="BP117" s="5" t="s">
        <v>837</v>
      </c>
      <c r="BQ117" s="5" t="s">
        <v>834</v>
      </c>
      <c r="BR117" s="5" t="s">
        <v>3983</v>
      </c>
      <c r="BS117" s="5" t="s">
        <v>837</v>
      </c>
      <c r="BT117" s="5" t="s">
        <v>834</v>
      </c>
      <c r="BU117" s="5" t="s">
        <v>7505</v>
      </c>
      <c r="BV117" s="5" t="s">
        <v>837</v>
      </c>
      <c r="BW117" s="5" t="s">
        <v>834</v>
      </c>
      <c r="BX117" s="5" t="s">
        <v>1020</v>
      </c>
      <c r="BY117" s="5" t="s">
        <v>837</v>
      </c>
      <c r="BZ117" s="5" t="s">
        <v>834</v>
      </c>
      <c r="CA117" s="5" t="s">
        <v>2873</v>
      </c>
      <c r="CB117" s="5" t="s">
        <v>837</v>
      </c>
      <c r="CC117" s="58" t="s">
        <v>834</v>
      </c>
      <c r="CD117" s="58" t="s">
        <v>814</v>
      </c>
      <c r="CE117" s="58" t="s">
        <v>837</v>
      </c>
      <c r="CF117" s="58" t="s">
        <v>834</v>
      </c>
      <c r="CG117" s="27" t="s">
        <v>817</v>
      </c>
      <c r="CH117" s="58" t="s">
        <v>837</v>
      </c>
      <c r="CI117" s="58" t="s">
        <v>834</v>
      </c>
      <c r="CJ117" s="58" t="s">
        <v>3813</v>
      </c>
      <c r="CK117" s="58" t="s">
        <v>837</v>
      </c>
      <c r="CL117" s="58" t="s">
        <v>834</v>
      </c>
      <c r="CM117" s="58" t="s">
        <v>3196</v>
      </c>
      <c r="CN117" s="58" t="s">
        <v>837</v>
      </c>
      <c r="CO117" s="58" t="s">
        <v>834</v>
      </c>
      <c r="CP117" s="58" t="s">
        <v>3361</v>
      </c>
      <c r="CQ117" s="58" t="s">
        <v>837</v>
      </c>
      <c r="CR117" s="58" t="s">
        <v>834</v>
      </c>
      <c r="CS117" s="58" t="s">
        <v>4541</v>
      </c>
      <c r="CT117" s="58" t="s">
        <v>837</v>
      </c>
      <c r="CU117" s="58" t="s">
        <v>834</v>
      </c>
      <c r="CV117" s="58" t="s">
        <v>4186</v>
      </c>
      <c r="CW117" s="58" t="s">
        <v>837</v>
      </c>
      <c r="CX117" s="58" t="s">
        <v>834</v>
      </c>
      <c r="CY117" s="58" t="s">
        <v>1301</v>
      </c>
      <c r="CZ117" s="58" t="s">
        <v>837</v>
      </c>
      <c r="DA117" s="58" t="s">
        <v>834</v>
      </c>
      <c r="DB117" s="58" t="s">
        <v>1406</v>
      </c>
      <c r="DC117" s="58" t="s">
        <v>837</v>
      </c>
      <c r="DD117" s="58" t="s">
        <v>834</v>
      </c>
      <c r="DE117" s="58" t="s">
        <v>4196</v>
      </c>
      <c r="DF117" s="58" t="s">
        <v>837</v>
      </c>
      <c r="DG117" s="58" t="s">
        <v>834</v>
      </c>
      <c r="DH117" s="58" t="s">
        <v>3370</v>
      </c>
      <c r="DI117" s="58" t="s">
        <v>837</v>
      </c>
      <c r="DJ117" s="58" t="s">
        <v>834</v>
      </c>
      <c r="DK117" s="58" t="s">
        <v>564</v>
      </c>
      <c r="DL117" s="58" t="s">
        <v>837</v>
      </c>
      <c r="DM117" s="58" t="s">
        <v>834</v>
      </c>
      <c r="DN117" s="58" t="s">
        <v>4014</v>
      </c>
      <c r="DO117" s="58" t="s">
        <v>837</v>
      </c>
      <c r="DP117" s="58" t="s">
        <v>834</v>
      </c>
      <c r="DQ117" s="58" t="s">
        <v>5990</v>
      </c>
      <c r="DR117" s="58" t="s">
        <v>837</v>
      </c>
      <c r="DS117" s="58" t="s">
        <v>834</v>
      </c>
      <c r="DT117" s="58" t="s">
        <v>552</v>
      </c>
      <c r="DU117" s="58" t="s">
        <v>837</v>
      </c>
      <c r="DV117" s="58" t="s">
        <v>834</v>
      </c>
      <c r="DW117" s="58" t="s">
        <v>558</v>
      </c>
      <c r="DX117" s="58" t="s">
        <v>837</v>
      </c>
      <c r="DY117" s="5" t="s">
        <v>1021</v>
      </c>
      <c r="DZ117" s="5" t="s">
        <v>1401</v>
      </c>
      <c r="EA117" s="27">
        <v>45097</v>
      </c>
      <c r="EB117" s="27" t="s">
        <v>3677</v>
      </c>
      <c r="EC117" s="5" t="s">
        <v>1401</v>
      </c>
      <c r="ED117" s="5">
        <v>193</v>
      </c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</row>
    <row r="118" spans="1:266">
      <c r="A118" s="4">
        <v>117</v>
      </c>
      <c r="B118" s="24" t="s">
        <v>1110</v>
      </c>
      <c r="C118" s="57">
        <v>39496</v>
      </c>
      <c r="D118" s="4" t="s">
        <v>1023</v>
      </c>
      <c r="E118" s="7">
        <v>213474</v>
      </c>
      <c r="F118" s="53">
        <v>113809</v>
      </c>
      <c r="G118" s="54">
        <f t="shared" si="20"/>
        <v>0.533128156122057</v>
      </c>
      <c r="H118" s="14">
        <f t="shared" si="15"/>
        <v>0.26713177340983579</v>
      </c>
      <c r="I118" s="29" t="str">
        <f t="shared" si="21"/>
        <v>PML-N</v>
      </c>
      <c r="J118" s="29">
        <f t="shared" si="24"/>
        <v>0.58548093735996276</v>
      </c>
      <c r="K118" s="29" t="str">
        <f t="shared" si="22"/>
        <v>PML</v>
      </c>
      <c r="L118" s="29">
        <f t="shared" si="25"/>
        <v>0.31834916395012697</v>
      </c>
      <c r="M118" s="29" t="str">
        <f t="shared" si="23"/>
        <v>PPPP</v>
      </c>
      <c r="N118" s="29">
        <f t="shared" si="26"/>
        <v>9.3173650590023638E-2</v>
      </c>
      <c r="O118" s="27" t="s">
        <v>816</v>
      </c>
      <c r="P118" s="27" t="s">
        <v>806</v>
      </c>
      <c r="Q118" s="27" t="s">
        <v>838</v>
      </c>
      <c r="R118" s="5" t="s">
        <v>834</v>
      </c>
      <c r="S118" s="5" t="s">
        <v>1185</v>
      </c>
      <c r="T118" s="5" t="s">
        <v>837</v>
      </c>
      <c r="U118" s="5" t="s">
        <v>695</v>
      </c>
      <c r="V118" s="5" t="s">
        <v>811</v>
      </c>
      <c r="W118" s="5" t="s">
        <v>838</v>
      </c>
      <c r="X118" s="5" t="s">
        <v>1025</v>
      </c>
      <c r="Y118" s="5" t="s">
        <v>909</v>
      </c>
      <c r="Z118" s="27">
        <v>36231</v>
      </c>
      <c r="AA118" s="5" t="s">
        <v>1024</v>
      </c>
      <c r="AB118" s="5" t="s">
        <v>1194</v>
      </c>
      <c r="AC118" s="27">
        <v>66633</v>
      </c>
      <c r="AD118" s="27" t="s">
        <v>3678</v>
      </c>
      <c r="AE118" s="5" t="s">
        <v>1003</v>
      </c>
      <c r="AF118" s="5">
        <v>10604</v>
      </c>
      <c r="AG118" s="58" t="s">
        <v>834</v>
      </c>
      <c r="AH118" s="58" t="s">
        <v>810</v>
      </c>
      <c r="AI118" s="58" t="s">
        <v>837</v>
      </c>
      <c r="AJ118" s="5" t="s">
        <v>834</v>
      </c>
      <c r="AK118" s="5" t="s">
        <v>1424</v>
      </c>
      <c r="AL118" s="5" t="s">
        <v>837</v>
      </c>
      <c r="AM118" s="5" t="s">
        <v>834</v>
      </c>
      <c r="AN118" s="5" t="s">
        <v>3395</v>
      </c>
      <c r="AO118" s="5" t="s">
        <v>837</v>
      </c>
      <c r="AP118" s="5" t="s">
        <v>834</v>
      </c>
      <c r="AQ118" s="5" t="s">
        <v>7501</v>
      </c>
      <c r="AR118" s="5" t="s">
        <v>837</v>
      </c>
      <c r="AS118" s="58" t="s">
        <v>834</v>
      </c>
      <c r="AT118" s="58" t="s">
        <v>812</v>
      </c>
      <c r="AU118" s="58" t="s">
        <v>837</v>
      </c>
      <c r="AV118" s="5" t="s">
        <v>834</v>
      </c>
      <c r="AW118" s="5" t="s">
        <v>3202</v>
      </c>
      <c r="AX118" s="5" t="s">
        <v>837</v>
      </c>
      <c r="AY118" s="5" t="s">
        <v>834</v>
      </c>
      <c r="AZ118" s="5" t="s">
        <v>3764</v>
      </c>
      <c r="BA118" s="5" t="s">
        <v>837</v>
      </c>
      <c r="BB118" s="5" t="s">
        <v>834</v>
      </c>
      <c r="BC118" s="5" t="s">
        <v>3126</v>
      </c>
      <c r="BD118" s="5" t="s">
        <v>837</v>
      </c>
      <c r="BE118" s="5" t="s">
        <v>834</v>
      </c>
      <c r="BF118" s="5" t="s">
        <v>3130</v>
      </c>
      <c r="BG118" s="5" t="s">
        <v>837</v>
      </c>
      <c r="BH118" s="5" t="s">
        <v>834</v>
      </c>
      <c r="BI118" s="5" t="s">
        <v>3608</v>
      </c>
      <c r="BJ118" s="5" t="s">
        <v>837</v>
      </c>
      <c r="BK118" s="5" t="s">
        <v>834</v>
      </c>
      <c r="BL118" s="5" t="s">
        <v>3403</v>
      </c>
      <c r="BM118" s="5" t="s">
        <v>837</v>
      </c>
      <c r="BN118" s="5" t="s">
        <v>834</v>
      </c>
      <c r="BO118" s="5" t="s">
        <v>3539</v>
      </c>
      <c r="BP118" s="5" t="s">
        <v>837</v>
      </c>
      <c r="BQ118" s="5" t="s">
        <v>834</v>
      </c>
      <c r="BR118" s="5" t="s">
        <v>3983</v>
      </c>
      <c r="BS118" s="5" t="s">
        <v>837</v>
      </c>
      <c r="BT118" s="5" t="s">
        <v>834</v>
      </c>
      <c r="BU118" s="5" t="s">
        <v>7505</v>
      </c>
      <c r="BV118" s="5" t="s">
        <v>837</v>
      </c>
      <c r="BW118" s="5" t="s">
        <v>834</v>
      </c>
      <c r="BX118" s="5" t="s">
        <v>1020</v>
      </c>
      <c r="BY118" s="5" t="s">
        <v>837</v>
      </c>
      <c r="BZ118" s="5" t="s">
        <v>834</v>
      </c>
      <c r="CA118" s="5" t="s">
        <v>2873</v>
      </c>
      <c r="CB118" s="5" t="s">
        <v>837</v>
      </c>
      <c r="CC118" s="58" t="s">
        <v>834</v>
      </c>
      <c r="CD118" s="58" t="s">
        <v>814</v>
      </c>
      <c r="CE118" s="58" t="s">
        <v>837</v>
      </c>
      <c r="CF118" s="58" t="s">
        <v>834</v>
      </c>
      <c r="CG118" s="27" t="s">
        <v>817</v>
      </c>
      <c r="CH118" s="58" t="s">
        <v>837</v>
      </c>
      <c r="CI118" s="58" t="s">
        <v>834</v>
      </c>
      <c r="CJ118" s="58" t="s">
        <v>3813</v>
      </c>
      <c r="CK118" s="58" t="s">
        <v>837</v>
      </c>
      <c r="CL118" s="58" t="s">
        <v>834</v>
      </c>
      <c r="CM118" s="58" t="s">
        <v>3196</v>
      </c>
      <c r="CN118" s="58" t="s">
        <v>837</v>
      </c>
      <c r="CO118" s="58" t="s">
        <v>834</v>
      </c>
      <c r="CP118" s="58" t="s">
        <v>3361</v>
      </c>
      <c r="CQ118" s="58" t="s">
        <v>837</v>
      </c>
      <c r="CR118" s="58" t="s">
        <v>834</v>
      </c>
      <c r="CS118" s="58" t="s">
        <v>4541</v>
      </c>
      <c r="CT118" s="58" t="s">
        <v>837</v>
      </c>
      <c r="CU118" s="58" t="s">
        <v>834</v>
      </c>
      <c r="CV118" s="58" t="s">
        <v>4186</v>
      </c>
      <c r="CW118" s="58" t="s">
        <v>837</v>
      </c>
      <c r="CX118" s="58" t="s">
        <v>834</v>
      </c>
      <c r="CY118" s="58" t="s">
        <v>1301</v>
      </c>
      <c r="CZ118" s="58" t="s">
        <v>837</v>
      </c>
      <c r="DA118" s="58" t="s">
        <v>834</v>
      </c>
      <c r="DB118" s="58" t="s">
        <v>1406</v>
      </c>
      <c r="DC118" s="58" t="s">
        <v>837</v>
      </c>
      <c r="DD118" s="58" t="s">
        <v>834</v>
      </c>
      <c r="DE118" s="58" t="s">
        <v>4196</v>
      </c>
      <c r="DF118" s="58" t="s">
        <v>837</v>
      </c>
      <c r="DG118" s="58" t="s">
        <v>834</v>
      </c>
      <c r="DH118" s="58" t="s">
        <v>3370</v>
      </c>
      <c r="DI118" s="58" t="s">
        <v>837</v>
      </c>
      <c r="DJ118" s="58" t="s">
        <v>834</v>
      </c>
      <c r="DK118" s="58" t="s">
        <v>564</v>
      </c>
      <c r="DL118" s="58" t="s">
        <v>837</v>
      </c>
      <c r="DM118" s="58" t="s">
        <v>834</v>
      </c>
      <c r="DN118" s="58" t="s">
        <v>4014</v>
      </c>
      <c r="DO118" s="58" t="s">
        <v>837</v>
      </c>
      <c r="DP118" s="58" t="s">
        <v>834</v>
      </c>
      <c r="DQ118" s="58" t="s">
        <v>5990</v>
      </c>
      <c r="DR118" s="58" t="s">
        <v>837</v>
      </c>
      <c r="DS118" s="58" t="s">
        <v>834</v>
      </c>
      <c r="DT118" s="58" t="s">
        <v>552</v>
      </c>
      <c r="DU118" s="58" t="s">
        <v>837</v>
      </c>
      <c r="DV118" s="58" t="s">
        <v>834</v>
      </c>
      <c r="DW118" s="58" t="s">
        <v>558</v>
      </c>
      <c r="DX118" s="58" t="s">
        <v>837</v>
      </c>
      <c r="DY118" s="27" t="s">
        <v>3679</v>
      </c>
      <c r="DZ118" s="5" t="s">
        <v>1401</v>
      </c>
      <c r="EA118" s="5">
        <v>211</v>
      </c>
      <c r="EB118" s="27" t="s">
        <v>3514</v>
      </c>
      <c r="EC118" s="5" t="s">
        <v>1401</v>
      </c>
      <c r="ED118" s="5">
        <v>130</v>
      </c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</row>
    <row r="119" spans="1:266">
      <c r="A119" s="4">
        <v>118</v>
      </c>
      <c r="B119" s="24" t="s">
        <v>1110</v>
      </c>
      <c r="C119" s="57">
        <v>39496</v>
      </c>
      <c r="D119" s="4" t="s">
        <v>1026</v>
      </c>
      <c r="E119" s="7">
        <v>250850</v>
      </c>
      <c r="F119" s="8">
        <v>92862</v>
      </c>
      <c r="G119" s="14">
        <f t="shared" si="20"/>
        <v>0.37018935618895754</v>
      </c>
      <c r="H119" s="14">
        <f t="shared" si="15"/>
        <v>0.33585320152484333</v>
      </c>
      <c r="I119" s="29" t="str">
        <f t="shared" si="21"/>
        <v>PML-N</v>
      </c>
      <c r="J119" s="29">
        <f t="shared" si="24"/>
        <v>0.60196851241627358</v>
      </c>
      <c r="K119" s="29" t="str">
        <f t="shared" si="22"/>
        <v>PPPP</v>
      </c>
      <c r="L119" s="29">
        <f t="shared" si="25"/>
        <v>0.26611531089143031</v>
      </c>
      <c r="M119" s="29" t="str">
        <f t="shared" si="23"/>
        <v>PML</v>
      </c>
      <c r="N119" s="29">
        <f t="shared" si="26"/>
        <v>0.11926299239732076</v>
      </c>
      <c r="O119" s="27" t="s">
        <v>816</v>
      </c>
      <c r="P119" s="27" t="s">
        <v>806</v>
      </c>
      <c r="Q119" s="27" t="s">
        <v>838</v>
      </c>
      <c r="R119" s="5" t="s">
        <v>834</v>
      </c>
      <c r="S119" s="5" t="s">
        <v>1185</v>
      </c>
      <c r="T119" s="5" t="s">
        <v>837</v>
      </c>
      <c r="U119" s="5" t="s">
        <v>333</v>
      </c>
      <c r="V119" s="5" t="s">
        <v>811</v>
      </c>
      <c r="W119" s="5">
        <v>93</v>
      </c>
      <c r="X119" s="27" t="s">
        <v>3515</v>
      </c>
      <c r="Y119" s="5" t="s">
        <v>909</v>
      </c>
      <c r="Z119" s="5">
        <v>11075</v>
      </c>
      <c r="AA119" s="5" t="s">
        <v>1027</v>
      </c>
      <c r="AB119" s="5" t="s">
        <v>1194</v>
      </c>
      <c r="AC119" s="27">
        <v>55900</v>
      </c>
      <c r="AD119" s="5" t="s">
        <v>1028</v>
      </c>
      <c r="AE119" s="5" t="s">
        <v>1003</v>
      </c>
      <c r="AF119" s="27">
        <v>24712</v>
      </c>
      <c r="AG119" s="58" t="s">
        <v>834</v>
      </c>
      <c r="AH119" s="58" t="s">
        <v>810</v>
      </c>
      <c r="AI119" s="58" t="s">
        <v>837</v>
      </c>
      <c r="AJ119" s="5" t="s">
        <v>834</v>
      </c>
      <c r="AK119" s="5" t="s">
        <v>1424</v>
      </c>
      <c r="AL119" s="5" t="s">
        <v>837</v>
      </c>
      <c r="AM119" s="5" t="s">
        <v>834</v>
      </c>
      <c r="AN119" s="5" t="s">
        <v>3395</v>
      </c>
      <c r="AO119" s="5" t="s">
        <v>837</v>
      </c>
      <c r="AP119" s="5" t="s">
        <v>834</v>
      </c>
      <c r="AQ119" s="5" t="s">
        <v>7501</v>
      </c>
      <c r="AR119" s="5" t="s">
        <v>837</v>
      </c>
      <c r="AS119" s="58" t="s">
        <v>834</v>
      </c>
      <c r="AT119" s="58" t="s">
        <v>812</v>
      </c>
      <c r="AU119" s="58" t="s">
        <v>837</v>
      </c>
      <c r="AV119" s="5" t="s">
        <v>834</v>
      </c>
      <c r="AW119" s="5" t="s">
        <v>3202</v>
      </c>
      <c r="AX119" s="5" t="s">
        <v>837</v>
      </c>
      <c r="AY119" s="5" t="s">
        <v>834</v>
      </c>
      <c r="AZ119" s="5" t="s">
        <v>3764</v>
      </c>
      <c r="BA119" s="5" t="s">
        <v>837</v>
      </c>
      <c r="BB119" s="5" t="s">
        <v>834</v>
      </c>
      <c r="BC119" s="5" t="s">
        <v>3126</v>
      </c>
      <c r="BD119" s="5" t="s">
        <v>837</v>
      </c>
      <c r="BE119" s="5" t="s">
        <v>834</v>
      </c>
      <c r="BF119" s="5" t="s">
        <v>3130</v>
      </c>
      <c r="BG119" s="5" t="s">
        <v>837</v>
      </c>
      <c r="BH119" s="5" t="s">
        <v>834</v>
      </c>
      <c r="BI119" s="5" t="s">
        <v>3608</v>
      </c>
      <c r="BJ119" s="5" t="s">
        <v>837</v>
      </c>
      <c r="BK119" s="5" t="s">
        <v>834</v>
      </c>
      <c r="BL119" s="5" t="s">
        <v>3403</v>
      </c>
      <c r="BM119" s="5" t="s">
        <v>837</v>
      </c>
      <c r="BN119" s="5" t="s">
        <v>834</v>
      </c>
      <c r="BO119" s="5" t="s">
        <v>3539</v>
      </c>
      <c r="BP119" s="5" t="s">
        <v>837</v>
      </c>
      <c r="BQ119" s="5" t="s">
        <v>834</v>
      </c>
      <c r="BR119" s="5" t="s">
        <v>3983</v>
      </c>
      <c r="BS119" s="5" t="s">
        <v>837</v>
      </c>
      <c r="BT119" s="5" t="s">
        <v>834</v>
      </c>
      <c r="BU119" s="5" t="s">
        <v>7505</v>
      </c>
      <c r="BV119" s="5" t="s">
        <v>837</v>
      </c>
      <c r="BW119" s="5" t="s">
        <v>834</v>
      </c>
      <c r="BX119" s="5" t="s">
        <v>1020</v>
      </c>
      <c r="BY119" s="5" t="s">
        <v>837</v>
      </c>
      <c r="BZ119" s="5" t="s">
        <v>834</v>
      </c>
      <c r="CA119" s="5" t="s">
        <v>2873</v>
      </c>
      <c r="CB119" s="5" t="s">
        <v>837</v>
      </c>
      <c r="CC119" s="58" t="s">
        <v>834</v>
      </c>
      <c r="CD119" s="58" t="s">
        <v>814</v>
      </c>
      <c r="CE119" s="58" t="s">
        <v>837</v>
      </c>
      <c r="CF119" s="58" t="s">
        <v>834</v>
      </c>
      <c r="CG119" s="27" t="s">
        <v>817</v>
      </c>
      <c r="CH119" s="58" t="s">
        <v>837</v>
      </c>
      <c r="CI119" s="58" t="s">
        <v>834</v>
      </c>
      <c r="CJ119" s="58" t="s">
        <v>3813</v>
      </c>
      <c r="CK119" s="58" t="s">
        <v>837</v>
      </c>
      <c r="CL119" s="58" t="s">
        <v>834</v>
      </c>
      <c r="CM119" s="58" t="s">
        <v>3196</v>
      </c>
      <c r="CN119" s="58" t="s">
        <v>837</v>
      </c>
      <c r="CO119" s="58" t="s">
        <v>834</v>
      </c>
      <c r="CP119" s="58" t="s">
        <v>3361</v>
      </c>
      <c r="CQ119" s="58" t="s">
        <v>837</v>
      </c>
      <c r="CR119" s="58" t="s">
        <v>834</v>
      </c>
      <c r="CS119" s="58" t="s">
        <v>4541</v>
      </c>
      <c r="CT119" s="58" t="s">
        <v>837</v>
      </c>
      <c r="CU119" s="58" t="s">
        <v>834</v>
      </c>
      <c r="CV119" s="58" t="s">
        <v>4186</v>
      </c>
      <c r="CW119" s="58" t="s">
        <v>837</v>
      </c>
      <c r="CX119" s="58" t="s">
        <v>834</v>
      </c>
      <c r="CY119" s="58" t="s">
        <v>1301</v>
      </c>
      <c r="CZ119" s="58" t="s">
        <v>837</v>
      </c>
      <c r="DA119" s="58" t="s">
        <v>834</v>
      </c>
      <c r="DB119" s="58" t="s">
        <v>1406</v>
      </c>
      <c r="DC119" s="58" t="s">
        <v>837</v>
      </c>
      <c r="DD119" s="58" t="s">
        <v>834</v>
      </c>
      <c r="DE119" s="58" t="s">
        <v>4196</v>
      </c>
      <c r="DF119" s="58" t="s">
        <v>837</v>
      </c>
      <c r="DG119" s="58" t="s">
        <v>834</v>
      </c>
      <c r="DH119" s="58" t="s">
        <v>3370</v>
      </c>
      <c r="DI119" s="58" t="s">
        <v>837</v>
      </c>
      <c r="DJ119" s="58" t="s">
        <v>834</v>
      </c>
      <c r="DK119" s="58" t="s">
        <v>564</v>
      </c>
      <c r="DL119" s="58" t="s">
        <v>837</v>
      </c>
      <c r="DM119" s="58" t="s">
        <v>834</v>
      </c>
      <c r="DN119" s="58" t="s">
        <v>4014</v>
      </c>
      <c r="DO119" s="58" t="s">
        <v>837</v>
      </c>
      <c r="DP119" s="58" t="s">
        <v>834</v>
      </c>
      <c r="DQ119" s="58" t="s">
        <v>5990</v>
      </c>
      <c r="DR119" s="58" t="s">
        <v>837</v>
      </c>
      <c r="DS119" s="58" t="s">
        <v>834</v>
      </c>
      <c r="DT119" s="58" t="s">
        <v>552</v>
      </c>
      <c r="DU119" s="58" t="s">
        <v>837</v>
      </c>
      <c r="DV119" s="58" t="s">
        <v>834</v>
      </c>
      <c r="DW119" s="58" t="s">
        <v>558</v>
      </c>
      <c r="DX119" s="58" t="s">
        <v>837</v>
      </c>
      <c r="DY119" s="27" t="s">
        <v>3516</v>
      </c>
      <c r="DZ119" s="5" t="s">
        <v>1401</v>
      </c>
      <c r="EA119" s="5">
        <v>248</v>
      </c>
      <c r="EB119" s="27" t="s">
        <v>3517</v>
      </c>
      <c r="EC119" s="5" t="s">
        <v>1401</v>
      </c>
      <c r="ED119" s="5">
        <v>189</v>
      </c>
      <c r="EE119" s="27" t="s">
        <v>3518</v>
      </c>
      <c r="EF119" s="5" t="s">
        <v>1401</v>
      </c>
      <c r="EG119" s="5">
        <v>177</v>
      </c>
      <c r="EH119" s="27" t="s">
        <v>1925</v>
      </c>
      <c r="EI119" s="5" t="s">
        <v>1401</v>
      </c>
      <c r="EJ119" s="5">
        <v>128</v>
      </c>
      <c r="EK119" s="27" t="s">
        <v>3153</v>
      </c>
      <c r="EL119" s="5" t="s">
        <v>1401</v>
      </c>
      <c r="EM119" s="5">
        <v>113</v>
      </c>
      <c r="EN119" s="27" t="s">
        <v>3154</v>
      </c>
      <c r="EO119" s="5" t="s">
        <v>1401</v>
      </c>
      <c r="EP119" s="5">
        <v>98</v>
      </c>
      <c r="EQ119" s="27" t="s">
        <v>3155</v>
      </c>
      <c r="ER119" s="5" t="s">
        <v>1765</v>
      </c>
      <c r="ES119" s="5">
        <v>93</v>
      </c>
      <c r="ET119" s="27" t="s">
        <v>4496</v>
      </c>
      <c r="EU119" s="5" t="s">
        <v>1401</v>
      </c>
      <c r="EV119" s="5">
        <v>88</v>
      </c>
      <c r="EW119" s="27" t="s">
        <v>4497</v>
      </c>
      <c r="EX119" s="5" t="s">
        <v>1401</v>
      </c>
      <c r="EY119" s="5">
        <v>41</v>
      </c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</row>
    <row r="120" spans="1:266">
      <c r="A120" s="5">
        <v>119</v>
      </c>
      <c r="B120" s="24" t="s">
        <v>1110</v>
      </c>
      <c r="C120" s="72">
        <v>39496</v>
      </c>
      <c r="D120" s="5" t="s">
        <v>1029</v>
      </c>
      <c r="E120" s="79" t="s">
        <v>17</v>
      </c>
      <c r="F120" s="79"/>
      <c r="G120" s="79"/>
      <c r="H120" s="50">
        <v>1</v>
      </c>
      <c r="I120" s="29" t="s">
        <v>19</v>
      </c>
      <c r="J120" s="29">
        <v>1</v>
      </c>
      <c r="K120" s="78" t="s">
        <v>16</v>
      </c>
      <c r="L120" s="78"/>
      <c r="M120" s="78"/>
      <c r="N120" s="78"/>
      <c r="O120" s="27" t="s">
        <v>816</v>
      </c>
      <c r="P120" s="27" t="s">
        <v>806</v>
      </c>
      <c r="Q120" s="27" t="s">
        <v>838</v>
      </c>
      <c r="R120" s="5" t="s">
        <v>834</v>
      </c>
      <c r="S120" s="5" t="s">
        <v>1185</v>
      </c>
      <c r="T120" s="5" t="s">
        <v>837</v>
      </c>
      <c r="U120" s="5" t="s">
        <v>695</v>
      </c>
      <c r="V120" s="5" t="s">
        <v>811</v>
      </c>
      <c r="W120" s="5" t="s">
        <v>838</v>
      </c>
      <c r="X120" s="27" t="s">
        <v>834</v>
      </c>
      <c r="Y120" s="5" t="s">
        <v>909</v>
      </c>
      <c r="Z120" s="5" t="s">
        <v>837</v>
      </c>
      <c r="AA120" s="62" t="s">
        <v>1105</v>
      </c>
      <c r="AB120" s="62" t="s">
        <v>1106</v>
      </c>
      <c r="AC120" s="33" t="s">
        <v>18</v>
      </c>
      <c r="AD120" s="29" t="s">
        <v>834</v>
      </c>
      <c r="AE120" s="29" t="s">
        <v>1003</v>
      </c>
      <c r="AF120" s="5" t="s">
        <v>837</v>
      </c>
      <c r="AG120" s="58" t="s">
        <v>834</v>
      </c>
      <c r="AH120" s="58" t="s">
        <v>810</v>
      </c>
      <c r="AI120" s="58" t="s">
        <v>837</v>
      </c>
      <c r="AJ120" s="5" t="s">
        <v>834</v>
      </c>
      <c r="AK120" s="5" t="s">
        <v>1424</v>
      </c>
      <c r="AL120" s="5" t="s">
        <v>837</v>
      </c>
      <c r="AM120" s="5" t="s">
        <v>834</v>
      </c>
      <c r="AN120" s="5" t="s">
        <v>3395</v>
      </c>
      <c r="AO120" s="5" t="s">
        <v>837</v>
      </c>
      <c r="AP120" s="5" t="s">
        <v>834</v>
      </c>
      <c r="AQ120" s="5" t="s">
        <v>7501</v>
      </c>
      <c r="AR120" s="5" t="s">
        <v>837</v>
      </c>
      <c r="AS120" s="58" t="s">
        <v>834</v>
      </c>
      <c r="AT120" s="58" t="s">
        <v>812</v>
      </c>
      <c r="AU120" s="58" t="s">
        <v>837</v>
      </c>
      <c r="AV120" s="5" t="s">
        <v>834</v>
      </c>
      <c r="AW120" s="5" t="s">
        <v>3202</v>
      </c>
      <c r="AX120" s="5" t="s">
        <v>837</v>
      </c>
      <c r="AY120" s="5" t="s">
        <v>834</v>
      </c>
      <c r="AZ120" s="5" t="s">
        <v>3764</v>
      </c>
      <c r="BA120" s="5" t="s">
        <v>837</v>
      </c>
      <c r="BB120" s="5" t="s">
        <v>834</v>
      </c>
      <c r="BC120" s="5" t="s">
        <v>3126</v>
      </c>
      <c r="BD120" s="5" t="s">
        <v>837</v>
      </c>
      <c r="BE120" s="5" t="s">
        <v>834</v>
      </c>
      <c r="BF120" s="5" t="s">
        <v>3130</v>
      </c>
      <c r="BG120" s="5" t="s">
        <v>837</v>
      </c>
      <c r="BH120" s="5" t="s">
        <v>834</v>
      </c>
      <c r="BI120" s="5" t="s">
        <v>3608</v>
      </c>
      <c r="BJ120" s="5" t="s">
        <v>837</v>
      </c>
      <c r="BK120" s="5" t="s">
        <v>834</v>
      </c>
      <c r="BL120" s="5" t="s">
        <v>3403</v>
      </c>
      <c r="BM120" s="5" t="s">
        <v>837</v>
      </c>
      <c r="BN120" s="5" t="s">
        <v>834</v>
      </c>
      <c r="BO120" s="5" t="s">
        <v>3539</v>
      </c>
      <c r="BP120" s="5" t="s">
        <v>837</v>
      </c>
      <c r="BQ120" s="5" t="s">
        <v>834</v>
      </c>
      <c r="BR120" s="5" t="s">
        <v>3983</v>
      </c>
      <c r="BS120" s="5" t="s">
        <v>837</v>
      </c>
      <c r="BT120" s="5" t="s">
        <v>834</v>
      </c>
      <c r="BU120" s="5" t="s">
        <v>7505</v>
      </c>
      <c r="BV120" s="5" t="s">
        <v>837</v>
      </c>
      <c r="BW120" s="5" t="s">
        <v>834</v>
      </c>
      <c r="BX120" s="5" t="s">
        <v>1020</v>
      </c>
      <c r="BY120" s="5" t="s">
        <v>837</v>
      </c>
      <c r="BZ120" s="5" t="s">
        <v>834</v>
      </c>
      <c r="CA120" s="5" t="s">
        <v>2873</v>
      </c>
      <c r="CB120" s="5" t="s">
        <v>837</v>
      </c>
      <c r="CC120" s="58" t="s">
        <v>834</v>
      </c>
      <c r="CD120" s="58" t="s">
        <v>814</v>
      </c>
      <c r="CE120" s="58" t="s">
        <v>837</v>
      </c>
      <c r="CF120" s="58" t="s">
        <v>834</v>
      </c>
      <c r="CG120" s="27" t="s">
        <v>817</v>
      </c>
      <c r="CH120" s="58" t="s">
        <v>837</v>
      </c>
      <c r="CI120" s="58" t="s">
        <v>834</v>
      </c>
      <c r="CJ120" s="58" t="s">
        <v>3813</v>
      </c>
      <c r="CK120" s="58" t="s">
        <v>837</v>
      </c>
      <c r="CL120" s="58" t="s">
        <v>834</v>
      </c>
      <c r="CM120" s="58" t="s">
        <v>3196</v>
      </c>
      <c r="CN120" s="58" t="s">
        <v>837</v>
      </c>
      <c r="CO120" s="58" t="s">
        <v>834</v>
      </c>
      <c r="CP120" s="58" t="s">
        <v>3361</v>
      </c>
      <c r="CQ120" s="58" t="s">
        <v>837</v>
      </c>
      <c r="CR120" s="58" t="s">
        <v>834</v>
      </c>
      <c r="CS120" s="58" t="s">
        <v>4541</v>
      </c>
      <c r="CT120" s="58" t="s">
        <v>837</v>
      </c>
      <c r="CU120" s="58" t="s">
        <v>834</v>
      </c>
      <c r="CV120" s="58" t="s">
        <v>4186</v>
      </c>
      <c r="CW120" s="58" t="s">
        <v>837</v>
      </c>
      <c r="CX120" s="58" t="s">
        <v>834</v>
      </c>
      <c r="CY120" s="58" t="s">
        <v>1301</v>
      </c>
      <c r="CZ120" s="58" t="s">
        <v>837</v>
      </c>
      <c r="DA120" s="58" t="s">
        <v>834</v>
      </c>
      <c r="DB120" s="58" t="s">
        <v>1406</v>
      </c>
      <c r="DC120" s="58" t="s">
        <v>837</v>
      </c>
      <c r="DD120" s="58" t="s">
        <v>834</v>
      </c>
      <c r="DE120" s="58" t="s">
        <v>4196</v>
      </c>
      <c r="DF120" s="58" t="s">
        <v>837</v>
      </c>
      <c r="DG120" s="58" t="s">
        <v>834</v>
      </c>
      <c r="DH120" s="58" t="s">
        <v>3370</v>
      </c>
      <c r="DI120" s="58" t="s">
        <v>837</v>
      </c>
      <c r="DJ120" s="58" t="s">
        <v>834</v>
      </c>
      <c r="DK120" s="58" t="s">
        <v>564</v>
      </c>
      <c r="DL120" s="58" t="s">
        <v>837</v>
      </c>
      <c r="DM120" s="58" t="s">
        <v>834</v>
      </c>
      <c r="DN120" s="58" t="s">
        <v>4014</v>
      </c>
      <c r="DO120" s="58" t="s">
        <v>837</v>
      </c>
      <c r="DP120" s="58" t="s">
        <v>834</v>
      </c>
      <c r="DQ120" s="58" t="s">
        <v>5990</v>
      </c>
      <c r="DR120" s="58" t="s">
        <v>837</v>
      </c>
      <c r="DS120" s="58" t="s">
        <v>834</v>
      </c>
      <c r="DT120" s="58" t="s">
        <v>552</v>
      </c>
      <c r="DU120" s="58" t="s">
        <v>837</v>
      </c>
      <c r="DV120" s="58" t="s">
        <v>834</v>
      </c>
      <c r="DW120" s="58" t="s">
        <v>558</v>
      </c>
      <c r="DX120" s="58" t="s">
        <v>837</v>
      </c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</row>
    <row r="121" spans="1:266">
      <c r="A121" s="4">
        <v>120</v>
      </c>
      <c r="B121" s="24" t="s">
        <v>401</v>
      </c>
      <c r="C121" s="57">
        <v>39496</v>
      </c>
      <c r="D121" s="4" t="s">
        <v>1031</v>
      </c>
      <c r="E121" s="33">
        <v>268552</v>
      </c>
      <c r="F121" s="53">
        <v>96275</v>
      </c>
      <c r="G121" s="54">
        <f t="shared" ref="G121:G152" si="27">F121/E121</f>
        <v>0.35849667848312433</v>
      </c>
      <c r="H121" s="14">
        <f t="shared" si="15"/>
        <v>0.43174240457024149</v>
      </c>
      <c r="I121" s="29" t="str">
        <f t="shared" si="21"/>
        <v>PML-N</v>
      </c>
      <c r="J121" s="29">
        <f t="shared" si="24"/>
        <v>0.68497533108283559</v>
      </c>
      <c r="K121" s="29" t="str">
        <f t="shared" ref="K121:K152" si="28">INDEX(O121:JD121,MATCH(LARGE(O121:JD121,2),O121:JD121,0)-1)</f>
        <v>PPPP</v>
      </c>
      <c r="L121" s="29">
        <f>LARGE(P121:JF121,2)/(F121)</f>
        <v>0.25323292651259416</v>
      </c>
      <c r="M121" s="29" t="str">
        <f t="shared" ref="M121:M152" si="29">INDEX(O121:JD121,MATCH(LARGE(O121:JD121,3),O121:JD121,0)-1)</f>
        <v>PML</v>
      </c>
      <c r="N121" s="29">
        <f>LARGE(P121:JF121,3)/(F121)</f>
        <v>4.4352116333419893E-2</v>
      </c>
      <c r="O121" s="27" t="s">
        <v>816</v>
      </c>
      <c r="P121" s="27" t="s">
        <v>806</v>
      </c>
      <c r="Q121" s="27" t="s">
        <v>838</v>
      </c>
      <c r="R121" s="27" t="s">
        <v>3341</v>
      </c>
      <c r="S121" s="5" t="s">
        <v>1185</v>
      </c>
      <c r="T121" s="5">
        <v>843</v>
      </c>
      <c r="U121" s="27" t="s">
        <v>3362</v>
      </c>
      <c r="V121" s="5" t="s">
        <v>1765</v>
      </c>
      <c r="W121" s="5">
        <v>73</v>
      </c>
      <c r="X121" s="27" t="s">
        <v>3156</v>
      </c>
      <c r="Y121" s="5" t="s">
        <v>909</v>
      </c>
      <c r="Z121" s="5">
        <v>4270</v>
      </c>
      <c r="AA121" s="5" t="s">
        <v>1069</v>
      </c>
      <c r="AB121" s="5" t="s">
        <v>1194</v>
      </c>
      <c r="AC121" s="27">
        <v>65946</v>
      </c>
      <c r="AD121" s="5" t="s">
        <v>1070</v>
      </c>
      <c r="AE121" s="5" t="s">
        <v>1003</v>
      </c>
      <c r="AF121" s="27">
        <v>24380</v>
      </c>
      <c r="AG121" s="58" t="s">
        <v>834</v>
      </c>
      <c r="AH121" s="58" t="s">
        <v>810</v>
      </c>
      <c r="AI121" s="58" t="s">
        <v>837</v>
      </c>
      <c r="AJ121" s="5" t="s">
        <v>834</v>
      </c>
      <c r="AK121" s="5" t="s">
        <v>1424</v>
      </c>
      <c r="AL121" s="5" t="s">
        <v>837</v>
      </c>
      <c r="AM121" s="5" t="s">
        <v>834</v>
      </c>
      <c r="AN121" s="5" t="s">
        <v>3395</v>
      </c>
      <c r="AO121" s="5" t="s">
        <v>837</v>
      </c>
      <c r="AP121" s="5" t="s">
        <v>834</v>
      </c>
      <c r="AQ121" s="5" t="s">
        <v>7501</v>
      </c>
      <c r="AR121" s="5" t="s">
        <v>837</v>
      </c>
      <c r="AS121" s="58" t="s">
        <v>834</v>
      </c>
      <c r="AT121" s="58" t="s">
        <v>812</v>
      </c>
      <c r="AU121" s="58" t="s">
        <v>837</v>
      </c>
      <c r="AV121" s="5" t="s">
        <v>834</v>
      </c>
      <c r="AW121" s="5" t="s">
        <v>3202</v>
      </c>
      <c r="AX121" s="5" t="s">
        <v>837</v>
      </c>
      <c r="AY121" s="5" t="s">
        <v>834</v>
      </c>
      <c r="AZ121" s="5" t="s">
        <v>3764</v>
      </c>
      <c r="BA121" s="5" t="s">
        <v>837</v>
      </c>
      <c r="BB121" s="5" t="s">
        <v>834</v>
      </c>
      <c r="BC121" s="5" t="s">
        <v>3126</v>
      </c>
      <c r="BD121" s="5" t="s">
        <v>837</v>
      </c>
      <c r="BE121" s="5" t="s">
        <v>834</v>
      </c>
      <c r="BF121" s="5" t="s">
        <v>3130</v>
      </c>
      <c r="BG121" s="5" t="s">
        <v>837</v>
      </c>
      <c r="BH121" s="5" t="s">
        <v>834</v>
      </c>
      <c r="BI121" s="5" t="s">
        <v>3608</v>
      </c>
      <c r="BJ121" s="5" t="s">
        <v>837</v>
      </c>
      <c r="BK121" s="5" t="s">
        <v>834</v>
      </c>
      <c r="BL121" s="5" t="s">
        <v>3403</v>
      </c>
      <c r="BM121" s="5" t="s">
        <v>837</v>
      </c>
      <c r="BN121" s="5" t="s">
        <v>834</v>
      </c>
      <c r="BO121" s="5" t="s">
        <v>3539</v>
      </c>
      <c r="BP121" s="5" t="s">
        <v>837</v>
      </c>
      <c r="BQ121" s="5" t="s">
        <v>834</v>
      </c>
      <c r="BR121" s="5" t="s">
        <v>3983</v>
      </c>
      <c r="BS121" s="5" t="s">
        <v>837</v>
      </c>
      <c r="BT121" s="5" t="s">
        <v>834</v>
      </c>
      <c r="BU121" s="5" t="s">
        <v>7505</v>
      </c>
      <c r="BV121" s="5" t="s">
        <v>837</v>
      </c>
      <c r="BW121" s="5" t="s">
        <v>834</v>
      </c>
      <c r="BX121" s="5" t="s">
        <v>1020</v>
      </c>
      <c r="BY121" s="5" t="s">
        <v>837</v>
      </c>
      <c r="BZ121" s="5" t="s">
        <v>834</v>
      </c>
      <c r="CA121" s="5" t="s">
        <v>2873</v>
      </c>
      <c r="CB121" s="5" t="s">
        <v>837</v>
      </c>
      <c r="CC121" s="58" t="s">
        <v>834</v>
      </c>
      <c r="CD121" s="58" t="s">
        <v>814</v>
      </c>
      <c r="CE121" s="58" t="s">
        <v>837</v>
      </c>
      <c r="CF121" s="58" t="s">
        <v>834</v>
      </c>
      <c r="CG121" s="27" t="s">
        <v>817</v>
      </c>
      <c r="CH121" s="58" t="s">
        <v>837</v>
      </c>
      <c r="CI121" s="58" t="s">
        <v>834</v>
      </c>
      <c r="CJ121" s="58" t="s">
        <v>3813</v>
      </c>
      <c r="CK121" s="58" t="s">
        <v>837</v>
      </c>
      <c r="CL121" s="58" t="s">
        <v>834</v>
      </c>
      <c r="CM121" s="58" t="s">
        <v>3196</v>
      </c>
      <c r="CN121" s="58" t="s">
        <v>837</v>
      </c>
      <c r="CO121" s="27" t="s">
        <v>3342</v>
      </c>
      <c r="CP121" s="5" t="s">
        <v>3361</v>
      </c>
      <c r="CQ121" s="5">
        <v>703</v>
      </c>
      <c r="CR121" s="58" t="s">
        <v>834</v>
      </c>
      <c r="CS121" s="58" t="s">
        <v>4541</v>
      </c>
      <c r="CT121" s="58" t="s">
        <v>837</v>
      </c>
      <c r="CU121" s="58" t="s">
        <v>834</v>
      </c>
      <c r="CV121" s="58" t="s">
        <v>4186</v>
      </c>
      <c r="CW121" s="58" t="s">
        <v>837</v>
      </c>
      <c r="CX121" s="58" t="s">
        <v>834</v>
      </c>
      <c r="CY121" s="58" t="s">
        <v>1301</v>
      </c>
      <c r="CZ121" s="58" t="s">
        <v>837</v>
      </c>
      <c r="DA121" s="58" t="s">
        <v>834</v>
      </c>
      <c r="DB121" s="58" t="s">
        <v>1406</v>
      </c>
      <c r="DC121" s="58" t="s">
        <v>837</v>
      </c>
      <c r="DD121" s="58" t="s">
        <v>834</v>
      </c>
      <c r="DE121" s="58" t="s">
        <v>4196</v>
      </c>
      <c r="DF121" s="58" t="s">
        <v>837</v>
      </c>
      <c r="DG121" s="58" t="s">
        <v>834</v>
      </c>
      <c r="DH121" s="58" t="s">
        <v>3370</v>
      </c>
      <c r="DI121" s="58" t="s">
        <v>837</v>
      </c>
      <c r="DJ121" s="58" t="s">
        <v>834</v>
      </c>
      <c r="DK121" s="58" t="s">
        <v>564</v>
      </c>
      <c r="DL121" s="58" t="s">
        <v>837</v>
      </c>
      <c r="DM121" s="58" t="s">
        <v>834</v>
      </c>
      <c r="DN121" s="58" t="s">
        <v>4014</v>
      </c>
      <c r="DO121" s="58" t="s">
        <v>837</v>
      </c>
      <c r="DP121" s="58" t="s">
        <v>834</v>
      </c>
      <c r="DQ121" s="58" t="s">
        <v>5990</v>
      </c>
      <c r="DR121" s="58" t="s">
        <v>837</v>
      </c>
      <c r="DS121" s="58" t="s">
        <v>834</v>
      </c>
      <c r="DT121" s="58" t="s">
        <v>552</v>
      </c>
      <c r="DU121" s="58" t="s">
        <v>837</v>
      </c>
      <c r="DV121" s="58" t="s">
        <v>834</v>
      </c>
      <c r="DW121" s="58" t="s">
        <v>558</v>
      </c>
      <c r="DX121" s="58" t="s">
        <v>837</v>
      </c>
      <c r="DY121" s="27" t="s">
        <v>3363</v>
      </c>
      <c r="DZ121" s="5" t="s">
        <v>1401</v>
      </c>
      <c r="EA121" s="5">
        <v>41</v>
      </c>
      <c r="EB121" s="27" t="s">
        <v>3364</v>
      </c>
      <c r="EC121" s="5" t="s">
        <v>1401</v>
      </c>
      <c r="ED121" s="5">
        <v>19</v>
      </c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</row>
    <row r="122" spans="1:266">
      <c r="A122" s="4">
        <v>121</v>
      </c>
      <c r="B122" s="24" t="s">
        <v>1110</v>
      </c>
      <c r="C122" s="57">
        <v>39496</v>
      </c>
      <c r="D122" s="4" t="s">
        <v>1265</v>
      </c>
      <c r="E122" s="33">
        <v>303962</v>
      </c>
      <c r="F122" s="53">
        <v>108453</v>
      </c>
      <c r="G122" s="54">
        <f t="shared" si="27"/>
        <v>0.35679788920983546</v>
      </c>
      <c r="H122" s="14">
        <f t="shared" si="15"/>
        <v>0.40840732852018846</v>
      </c>
      <c r="I122" s="29" t="str">
        <f t="shared" si="21"/>
        <v>PML-N</v>
      </c>
      <c r="J122" s="29">
        <f t="shared" si="24"/>
        <v>0.66597512286428218</v>
      </c>
      <c r="K122" s="29" t="str">
        <f t="shared" si="28"/>
        <v>PPPP</v>
      </c>
      <c r="L122" s="29">
        <f t="shared" ref="L122:L185" si="30">LARGE(P122:JF122,2)/(F122)</f>
        <v>0.25756779434409377</v>
      </c>
      <c r="M122" s="29" t="str">
        <f t="shared" si="29"/>
        <v>PML</v>
      </c>
      <c r="N122" s="29">
        <f t="shared" ref="N122:N185" si="31">LARGE(P122:JF122,3)/(F122)</f>
        <v>6.9698394696320068E-2</v>
      </c>
      <c r="O122" s="27" t="s">
        <v>816</v>
      </c>
      <c r="P122" s="27" t="s">
        <v>806</v>
      </c>
      <c r="Q122" s="27" t="s">
        <v>838</v>
      </c>
      <c r="R122" s="27" t="s">
        <v>3529</v>
      </c>
      <c r="S122" s="5" t="s">
        <v>1185</v>
      </c>
      <c r="T122" s="5">
        <v>128</v>
      </c>
      <c r="U122" s="5" t="s">
        <v>695</v>
      </c>
      <c r="V122" s="5" t="s">
        <v>811</v>
      </c>
      <c r="W122" s="5" t="s">
        <v>838</v>
      </c>
      <c r="X122" s="27" t="s">
        <v>3365</v>
      </c>
      <c r="Y122" s="5" t="s">
        <v>909</v>
      </c>
      <c r="Z122" s="5">
        <v>7559</v>
      </c>
      <c r="AA122" s="5" t="s">
        <v>1266</v>
      </c>
      <c r="AB122" s="5" t="s">
        <v>1194</v>
      </c>
      <c r="AC122" s="27">
        <v>72227</v>
      </c>
      <c r="AD122" s="5" t="s">
        <v>1267</v>
      </c>
      <c r="AE122" s="5" t="s">
        <v>1003</v>
      </c>
      <c r="AF122" s="27">
        <v>27934</v>
      </c>
      <c r="AG122" s="58" t="s">
        <v>834</v>
      </c>
      <c r="AH122" s="58" t="s">
        <v>810</v>
      </c>
      <c r="AI122" s="58" t="s">
        <v>837</v>
      </c>
      <c r="AJ122" s="5" t="s">
        <v>834</v>
      </c>
      <c r="AK122" s="5" t="s">
        <v>1424</v>
      </c>
      <c r="AL122" s="5" t="s">
        <v>837</v>
      </c>
      <c r="AM122" s="5" t="s">
        <v>834</v>
      </c>
      <c r="AN122" s="5" t="s">
        <v>3395</v>
      </c>
      <c r="AO122" s="5" t="s">
        <v>837</v>
      </c>
      <c r="AP122" s="5" t="s">
        <v>834</v>
      </c>
      <c r="AQ122" s="5" t="s">
        <v>7501</v>
      </c>
      <c r="AR122" s="5" t="s">
        <v>837</v>
      </c>
      <c r="AS122" s="58" t="s">
        <v>834</v>
      </c>
      <c r="AT122" s="58" t="s">
        <v>812</v>
      </c>
      <c r="AU122" s="58" t="s">
        <v>837</v>
      </c>
      <c r="AV122" s="5" t="s">
        <v>834</v>
      </c>
      <c r="AW122" s="5" t="s">
        <v>3202</v>
      </c>
      <c r="AX122" s="5" t="s">
        <v>837</v>
      </c>
      <c r="AY122" s="5" t="s">
        <v>834</v>
      </c>
      <c r="AZ122" s="5" t="s">
        <v>3764</v>
      </c>
      <c r="BA122" s="5" t="s">
        <v>837</v>
      </c>
      <c r="BB122" s="5" t="s">
        <v>834</v>
      </c>
      <c r="BC122" s="5" t="s">
        <v>3126</v>
      </c>
      <c r="BD122" s="5" t="s">
        <v>837</v>
      </c>
      <c r="BE122" s="5" t="s">
        <v>834</v>
      </c>
      <c r="BF122" s="5" t="s">
        <v>3130</v>
      </c>
      <c r="BG122" s="5" t="s">
        <v>837</v>
      </c>
      <c r="BH122" s="5" t="s">
        <v>834</v>
      </c>
      <c r="BI122" s="5" t="s">
        <v>3608</v>
      </c>
      <c r="BJ122" s="5" t="s">
        <v>837</v>
      </c>
      <c r="BK122" s="5" t="s">
        <v>834</v>
      </c>
      <c r="BL122" s="5" t="s">
        <v>3403</v>
      </c>
      <c r="BM122" s="5" t="s">
        <v>837</v>
      </c>
      <c r="BN122" s="5" t="s">
        <v>834</v>
      </c>
      <c r="BO122" s="5" t="s">
        <v>3539</v>
      </c>
      <c r="BP122" s="5" t="s">
        <v>837</v>
      </c>
      <c r="BQ122" s="5" t="s">
        <v>834</v>
      </c>
      <c r="BR122" s="5" t="s">
        <v>3983</v>
      </c>
      <c r="BS122" s="5" t="s">
        <v>837</v>
      </c>
      <c r="BT122" s="5" t="s">
        <v>834</v>
      </c>
      <c r="BU122" s="5" t="s">
        <v>7505</v>
      </c>
      <c r="BV122" s="5" t="s">
        <v>837</v>
      </c>
      <c r="BW122" s="5" t="s">
        <v>834</v>
      </c>
      <c r="BX122" s="5" t="s">
        <v>1020</v>
      </c>
      <c r="BY122" s="5" t="s">
        <v>837</v>
      </c>
      <c r="BZ122" s="5" t="s">
        <v>834</v>
      </c>
      <c r="CA122" s="5" t="s">
        <v>2873</v>
      </c>
      <c r="CB122" s="5" t="s">
        <v>837</v>
      </c>
      <c r="CC122" s="58" t="s">
        <v>834</v>
      </c>
      <c r="CD122" s="58" t="s">
        <v>814</v>
      </c>
      <c r="CE122" s="58" t="s">
        <v>837</v>
      </c>
      <c r="CF122" s="58" t="s">
        <v>834</v>
      </c>
      <c r="CG122" s="27" t="s">
        <v>817</v>
      </c>
      <c r="CH122" s="58" t="s">
        <v>837</v>
      </c>
      <c r="CI122" s="58" t="s">
        <v>834</v>
      </c>
      <c r="CJ122" s="58" t="s">
        <v>3813</v>
      </c>
      <c r="CK122" s="58" t="s">
        <v>837</v>
      </c>
      <c r="CL122" s="58" t="s">
        <v>834</v>
      </c>
      <c r="CM122" s="58" t="s">
        <v>3196</v>
      </c>
      <c r="CN122" s="58" t="s">
        <v>837</v>
      </c>
      <c r="CO122" s="58" t="s">
        <v>834</v>
      </c>
      <c r="CP122" s="58" t="s">
        <v>3361</v>
      </c>
      <c r="CQ122" s="58" t="s">
        <v>837</v>
      </c>
      <c r="CR122" s="58" t="s">
        <v>834</v>
      </c>
      <c r="CS122" s="58" t="s">
        <v>4541</v>
      </c>
      <c r="CT122" s="58" t="s">
        <v>837</v>
      </c>
      <c r="CU122" s="58" t="s">
        <v>834</v>
      </c>
      <c r="CV122" s="58" t="s">
        <v>4186</v>
      </c>
      <c r="CW122" s="58" t="s">
        <v>837</v>
      </c>
      <c r="CX122" s="58" t="s">
        <v>834</v>
      </c>
      <c r="CY122" s="58" t="s">
        <v>1301</v>
      </c>
      <c r="CZ122" s="58" t="s">
        <v>837</v>
      </c>
      <c r="DA122" s="58" t="s">
        <v>834</v>
      </c>
      <c r="DB122" s="58" t="s">
        <v>1406</v>
      </c>
      <c r="DC122" s="58" t="s">
        <v>837</v>
      </c>
      <c r="DD122" s="58" t="s">
        <v>834</v>
      </c>
      <c r="DE122" s="58" t="s">
        <v>4196</v>
      </c>
      <c r="DF122" s="58" t="s">
        <v>837</v>
      </c>
      <c r="DG122" s="58" t="s">
        <v>834</v>
      </c>
      <c r="DH122" s="58" t="s">
        <v>3370</v>
      </c>
      <c r="DI122" s="58" t="s">
        <v>837</v>
      </c>
      <c r="DJ122" s="58" t="s">
        <v>834</v>
      </c>
      <c r="DK122" s="58" t="s">
        <v>564</v>
      </c>
      <c r="DL122" s="58" t="s">
        <v>837</v>
      </c>
      <c r="DM122" s="58" t="s">
        <v>834</v>
      </c>
      <c r="DN122" s="58" t="s">
        <v>4014</v>
      </c>
      <c r="DO122" s="58" t="s">
        <v>837</v>
      </c>
      <c r="DP122" s="58" t="s">
        <v>834</v>
      </c>
      <c r="DQ122" s="58" t="s">
        <v>5990</v>
      </c>
      <c r="DR122" s="58" t="s">
        <v>837</v>
      </c>
      <c r="DS122" s="58" t="s">
        <v>834</v>
      </c>
      <c r="DT122" s="58" t="s">
        <v>552</v>
      </c>
      <c r="DU122" s="58" t="s">
        <v>837</v>
      </c>
      <c r="DV122" s="58" t="s">
        <v>834</v>
      </c>
      <c r="DW122" s="58" t="s">
        <v>558</v>
      </c>
      <c r="DX122" s="58" t="s">
        <v>837</v>
      </c>
      <c r="DY122" s="27" t="s">
        <v>3366</v>
      </c>
      <c r="DZ122" s="5" t="s">
        <v>1401</v>
      </c>
      <c r="EA122" s="5">
        <v>329</v>
      </c>
      <c r="EB122" s="27" t="s">
        <v>3528</v>
      </c>
      <c r="EC122" s="5" t="s">
        <v>1401</v>
      </c>
      <c r="ED122" s="5">
        <v>153</v>
      </c>
      <c r="EE122" s="27" t="s">
        <v>3530</v>
      </c>
      <c r="EF122" s="5" t="s">
        <v>1401</v>
      </c>
      <c r="EG122" s="5">
        <v>69</v>
      </c>
      <c r="EH122" s="27" t="s">
        <v>3531</v>
      </c>
      <c r="EI122" s="5" t="s">
        <v>1401</v>
      </c>
      <c r="EJ122" s="5">
        <v>54</v>
      </c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</row>
    <row r="123" spans="1:266">
      <c r="A123" s="4">
        <v>122</v>
      </c>
      <c r="B123" s="24" t="s">
        <v>1110</v>
      </c>
      <c r="C123" s="57">
        <v>39496</v>
      </c>
      <c r="D123" s="4" t="s">
        <v>1268</v>
      </c>
      <c r="E123" s="33">
        <v>331381</v>
      </c>
      <c r="F123" s="53">
        <v>116359</v>
      </c>
      <c r="G123" s="54">
        <f t="shared" si="27"/>
        <v>0.35113358943331091</v>
      </c>
      <c r="H123" s="14">
        <f t="shared" si="15"/>
        <v>0.46874758291150664</v>
      </c>
      <c r="I123" s="29" t="str">
        <f t="shared" si="21"/>
        <v>PML-N</v>
      </c>
      <c r="J123" s="29">
        <f t="shared" si="24"/>
        <v>0.68328191201368182</v>
      </c>
      <c r="K123" s="29" t="str">
        <f t="shared" si="28"/>
        <v>PPPP</v>
      </c>
      <c r="L123" s="29">
        <f t="shared" si="30"/>
        <v>0.21453432910217515</v>
      </c>
      <c r="M123" s="29" t="str">
        <f t="shared" si="29"/>
        <v>PML</v>
      </c>
      <c r="N123" s="29">
        <f t="shared" si="31"/>
        <v>9.1587242929210458E-2</v>
      </c>
      <c r="O123" s="27" t="s">
        <v>816</v>
      </c>
      <c r="P123" s="27" t="s">
        <v>806</v>
      </c>
      <c r="Q123" s="27" t="s">
        <v>838</v>
      </c>
      <c r="R123" s="5" t="s">
        <v>334</v>
      </c>
      <c r="S123" s="5" t="s">
        <v>1185</v>
      </c>
      <c r="T123" s="5">
        <v>84</v>
      </c>
      <c r="U123" s="27" t="s">
        <v>3534</v>
      </c>
      <c r="V123" s="5" t="s">
        <v>1765</v>
      </c>
      <c r="W123" s="5">
        <v>134</v>
      </c>
      <c r="X123" s="27" t="s">
        <v>3532</v>
      </c>
      <c r="Y123" s="5" t="s">
        <v>909</v>
      </c>
      <c r="Z123" s="5">
        <v>10657</v>
      </c>
      <c r="AA123" s="5" t="s">
        <v>1269</v>
      </c>
      <c r="AB123" s="5" t="s">
        <v>1194</v>
      </c>
      <c r="AC123" s="27">
        <v>79506</v>
      </c>
      <c r="AD123" s="5" t="s">
        <v>1270</v>
      </c>
      <c r="AE123" s="5" t="s">
        <v>1003</v>
      </c>
      <c r="AF123" s="27">
        <v>24963</v>
      </c>
      <c r="AG123" s="58" t="s">
        <v>834</v>
      </c>
      <c r="AH123" s="58" t="s">
        <v>810</v>
      </c>
      <c r="AI123" s="58" t="s">
        <v>837</v>
      </c>
      <c r="AJ123" s="5" t="s">
        <v>834</v>
      </c>
      <c r="AK123" s="5" t="s">
        <v>1424</v>
      </c>
      <c r="AL123" s="5" t="s">
        <v>837</v>
      </c>
      <c r="AM123" s="5" t="s">
        <v>834</v>
      </c>
      <c r="AN123" s="5" t="s">
        <v>3395</v>
      </c>
      <c r="AO123" s="5" t="s">
        <v>837</v>
      </c>
      <c r="AP123" s="5" t="s">
        <v>834</v>
      </c>
      <c r="AQ123" s="5" t="s">
        <v>7501</v>
      </c>
      <c r="AR123" s="5" t="s">
        <v>837</v>
      </c>
      <c r="AS123" s="58" t="s">
        <v>834</v>
      </c>
      <c r="AT123" s="58" t="s">
        <v>812</v>
      </c>
      <c r="AU123" s="58" t="s">
        <v>837</v>
      </c>
      <c r="AV123" s="5" t="s">
        <v>834</v>
      </c>
      <c r="AW123" s="5" t="s">
        <v>3202</v>
      </c>
      <c r="AX123" s="5" t="s">
        <v>837</v>
      </c>
      <c r="AY123" s="5" t="s">
        <v>834</v>
      </c>
      <c r="AZ123" s="5" t="s">
        <v>3764</v>
      </c>
      <c r="BA123" s="5" t="s">
        <v>837</v>
      </c>
      <c r="BB123" s="5" t="s">
        <v>834</v>
      </c>
      <c r="BC123" s="5" t="s">
        <v>3126</v>
      </c>
      <c r="BD123" s="5" t="s">
        <v>837</v>
      </c>
      <c r="BE123" s="5" t="s">
        <v>834</v>
      </c>
      <c r="BF123" s="5" t="s">
        <v>3130</v>
      </c>
      <c r="BG123" s="5" t="s">
        <v>837</v>
      </c>
      <c r="BH123" s="5" t="s">
        <v>834</v>
      </c>
      <c r="BI123" s="5" t="s">
        <v>3608</v>
      </c>
      <c r="BJ123" s="5" t="s">
        <v>837</v>
      </c>
      <c r="BK123" s="5" t="s">
        <v>834</v>
      </c>
      <c r="BL123" s="5" t="s">
        <v>3403</v>
      </c>
      <c r="BM123" s="5" t="s">
        <v>837</v>
      </c>
      <c r="BN123" s="5" t="s">
        <v>834</v>
      </c>
      <c r="BO123" s="5" t="s">
        <v>3539</v>
      </c>
      <c r="BP123" s="5" t="s">
        <v>837</v>
      </c>
      <c r="BQ123" s="5" t="s">
        <v>834</v>
      </c>
      <c r="BR123" s="5" t="s">
        <v>3983</v>
      </c>
      <c r="BS123" s="5" t="s">
        <v>837</v>
      </c>
      <c r="BT123" s="5" t="s">
        <v>834</v>
      </c>
      <c r="BU123" s="5" t="s">
        <v>7505</v>
      </c>
      <c r="BV123" s="5" t="s">
        <v>837</v>
      </c>
      <c r="BW123" s="5" t="s">
        <v>834</v>
      </c>
      <c r="BX123" s="5" t="s">
        <v>1020</v>
      </c>
      <c r="BY123" s="5" t="s">
        <v>837</v>
      </c>
      <c r="BZ123" s="5" t="s">
        <v>834</v>
      </c>
      <c r="CA123" s="5" t="s">
        <v>2873</v>
      </c>
      <c r="CB123" s="5" t="s">
        <v>837</v>
      </c>
      <c r="CC123" s="58" t="s">
        <v>834</v>
      </c>
      <c r="CD123" s="58" t="s">
        <v>814</v>
      </c>
      <c r="CE123" s="58" t="s">
        <v>837</v>
      </c>
      <c r="CF123" s="58" t="s">
        <v>834</v>
      </c>
      <c r="CG123" s="27" t="s">
        <v>817</v>
      </c>
      <c r="CH123" s="58" t="s">
        <v>837</v>
      </c>
      <c r="CI123" s="58" t="s">
        <v>834</v>
      </c>
      <c r="CJ123" s="58" t="s">
        <v>3813</v>
      </c>
      <c r="CK123" s="58" t="s">
        <v>837</v>
      </c>
      <c r="CL123" s="58" t="s">
        <v>834</v>
      </c>
      <c r="CM123" s="58" t="s">
        <v>3196</v>
      </c>
      <c r="CN123" s="58" t="s">
        <v>837</v>
      </c>
      <c r="CO123" s="27" t="s">
        <v>3533</v>
      </c>
      <c r="CP123" s="5" t="s">
        <v>3361</v>
      </c>
      <c r="CQ123" s="5">
        <v>789</v>
      </c>
      <c r="CR123" s="58" t="s">
        <v>834</v>
      </c>
      <c r="CS123" s="58" t="s">
        <v>4541</v>
      </c>
      <c r="CT123" s="58" t="s">
        <v>837</v>
      </c>
      <c r="CU123" s="58" t="s">
        <v>834</v>
      </c>
      <c r="CV123" s="58" t="s">
        <v>4186</v>
      </c>
      <c r="CW123" s="58" t="s">
        <v>837</v>
      </c>
      <c r="CX123" s="58" t="s">
        <v>834</v>
      </c>
      <c r="CY123" s="58" t="s">
        <v>1301</v>
      </c>
      <c r="CZ123" s="58" t="s">
        <v>837</v>
      </c>
      <c r="DA123" s="58" t="s">
        <v>834</v>
      </c>
      <c r="DB123" s="58" t="s">
        <v>1406</v>
      </c>
      <c r="DC123" s="58" t="s">
        <v>837</v>
      </c>
      <c r="DD123" s="58" t="s">
        <v>834</v>
      </c>
      <c r="DE123" s="58" t="s">
        <v>4196</v>
      </c>
      <c r="DF123" s="58" t="s">
        <v>837</v>
      </c>
      <c r="DG123" s="58" t="s">
        <v>834</v>
      </c>
      <c r="DH123" s="58" t="s">
        <v>3370</v>
      </c>
      <c r="DI123" s="58" t="s">
        <v>837</v>
      </c>
      <c r="DJ123" s="58" t="s">
        <v>834</v>
      </c>
      <c r="DK123" s="58" t="s">
        <v>564</v>
      </c>
      <c r="DL123" s="58" t="s">
        <v>837</v>
      </c>
      <c r="DM123" s="58" t="s">
        <v>834</v>
      </c>
      <c r="DN123" s="58" t="s">
        <v>4014</v>
      </c>
      <c r="DO123" s="58" t="s">
        <v>837</v>
      </c>
      <c r="DP123" s="58" t="s">
        <v>834</v>
      </c>
      <c r="DQ123" s="58" t="s">
        <v>5990</v>
      </c>
      <c r="DR123" s="58" t="s">
        <v>837</v>
      </c>
      <c r="DS123" s="58" t="s">
        <v>834</v>
      </c>
      <c r="DT123" s="58" t="s">
        <v>552</v>
      </c>
      <c r="DU123" s="58" t="s">
        <v>837</v>
      </c>
      <c r="DV123" s="58" t="s">
        <v>834</v>
      </c>
      <c r="DW123" s="58" t="s">
        <v>558</v>
      </c>
      <c r="DX123" s="58" t="s">
        <v>837</v>
      </c>
      <c r="DY123" s="27" t="s">
        <v>3535</v>
      </c>
      <c r="DZ123" s="5" t="s">
        <v>1401</v>
      </c>
      <c r="EA123" s="5">
        <v>104</v>
      </c>
      <c r="EB123" s="27" t="s">
        <v>3536</v>
      </c>
      <c r="EC123" s="5" t="s">
        <v>1401</v>
      </c>
      <c r="ED123" s="5">
        <v>67</v>
      </c>
      <c r="EE123" s="27" t="s">
        <v>3537</v>
      </c>
      <c r="EF123" s="5" t="s">
        <v>1401</v>
      </c>
      <c r="EG123" s="5">
        <v>41</v>
      </c>
      <c r="EH123" s="5" t="s">
        <v>2197</v>
      </c>
      <c r="EI123" s="63" t="s">
        <v>1401</v>
      </c>
      <c r="EJ123" s="5">
        <v>14</v>
      </c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</row>
    <row r="124" spans="1:266">
      <c r="A124" s="4">
        <v>123</v>
      </c>
      <c r="B124" s="24" t="s">
        <v>1110</v>
      </c>
      <c r="C124" s="57">
        <v>39496</v>
      </c>
      <c r="D124" s="4" t="s">
        <v>1271</v>
      </c>
      <c r="E124" s="33">
        <v>288994</v>
      </c>
      <c r="F124" s="53">
        <v>96367</v>
      </c>
      <c r="G124" s="54">
        <f t="shared" si="27"/>
        <v>0.33345674996712732</v>
      </c>
      <c r="H124" s="14">
        <f t="shared" si="15"/>
        <v>0.50743511783079265</v>
      </c>
      <c r="I124" s="29" t="str">
        <f t="shared" si="21"/>
        <v>PML-N</v>
      </c>
      <c r="J124" s="29">
        <f t="shared" si="24"/>
        <v>0.70259528676829208</v>
      </c>
      <c r="K124" s="29" t="str">
        <f t="shared" si="28"/>
        <v>IND</v>
      </c>
      <c r="L124" s="29">
        <f t="shared" si="30"/>
        <v>0.19516016893749935</v>
      </c>
      <c r="M124" s="29" t="str">
        <f t="shared" si="29"/>
        <v>IND</v>
      </c>
      <c r="N124" s="29">
        <f t="shared" si="31"/>
        <v>8.138678178214534E-2</v>
      </c>
      <c r="O124" s="27" t="s">
        <v>816</v>
      </c>
      <c r="P124" s="27" t="s">
        <v>806</v>
      </c>
      <c r="Q124" s="27" t="s">
        <v>838</v>
      </c>
      <c r="R124" s="5" t="s">
        <v>6977</v>
      </c>
      <c r="S124" s="5" t="s">
        <v>1185</v>
      </c>
      <c r="T124" s="5">
        <v>76</v>
      </c>
      <c r="U124" s="5" t="s">
        <v>446</v>
      </c>
      <c r="V124" s="5" t="s">
        <v>811</v>
      </c>
      <c r="W124" s="5">
        <v>89</v>
      </c>
      <c r="X124" s="27" t="s">
        <v>834</v>
      </c>
      <c r="Y124" s="5" t="s">
        <v>909</v>
      </c>
      <c r="Z124" s="5" t="s">
        <v>837</v>
      </c>
      <c r="AA124" s="5" t="s">
        <v>447</v>
      </c>
      <c r="AB124" s="5" t="s">
        <v>1194</v>
      </c>
      <c r="AC124" s="27">
        <v>67707</v>
      </c>
      <c r="AD124" s="29" t="s">
        <v>448</v>
      </c>
      <c r="AE124" s="29" t="s">
        <v>1003</v>
      </c>
      <c r="AF124" s="5">
        <v>187</v>
      </c>
      <c r="AG124" s="58" t="s">
        <v>834</v>
      </c>
      <c r="AH124" s="58" t="s">
        <v>810</v>
      </c>
      <c r="AI124" s="58" t="s">
        <v>837</v>
      </c>
      <c r="AJ124" s="5" t="s">
        <v>834</v>
      </c>
      <c r="AK124" s="5" t="s">
        <v>1424</v>
      </c>
      <c r="AL124" s="5" t="s">
        <v>837</v>
      </c>
      <c r="AM124" s="5" t="s">
        <v>834</v>
      </c>
      <c r="AN124" s="5" t="s">
        <v>3395</v>
      </c>
      <c r="AO124" s="5" t="s">
        <v>837</v>
      </c>
      <c r="AP124" s="5" t="s">
        <v>834</v>
      </c>
      <c r="AQ124" s="5" t="s">
        <v>7501</v>
      </c>
      <c r="AR124" s="5" t="s">
        <v>837</v>
      </c>
      <c r="AS124" s="58" t="s">
        <v>834</v>
      </c>
      <c r="AT124" s="58" t="s">
        <v>812</v>
      </c>
      <c r="AU124" s="58" t="s">
        <v>837</v>
      </c>
      <c r="AV124" s="5" t="s">
        <v>834</v>
      </c>
      <c r="AW124" s="5" t="s">
        <v>3202</v>
      </c>
      <c r="AX124" s="5" t="s">
        <v>837</v>
      </c>
      <c r="AY124" s="5" t="s">
        <v>834</v>
      </c>
      <c r="AZ124" s="5" t="s">
        <v>3764</v>
      </c>
      <c r="BA124" s="5" t="s">
        <v>837</v>
      </c>
      <c r="BB124" s="5" t="s">
        <v>834</v>
      </c>
      <c r="BC124" s="5" t="s">
        <v>3126</v>
      </c>
      <c r="BD124" s="5" t="s">
        <v>837</v>
      </c>
      <c r="BE124" s="5" t="s">
        <v>834</v>
      </c>
      <c r="BF124" s="5" t="s">
        <v>3130</v>
      </c>
      <c r="BG124" s="5" t="s">
        <v>837</v>
      </c>
      <c r="BH124" s="5" t="s">
        <v>834</v>
      </c>
      <c r="BI124" s="5" t="s">
        <v>3608</v>
      </c>
      <c r="BJ124" s="5" t="s">
        <v>837</v>
      </c>
      <c r="BK124" s="5" t="s">
        <v>834</v>
      </c>
      <c r="BL124" s="5" t="s">
        <v>3403</v>
      </c>
      <c r="BM124" s="5" t="s">
        <v>837</v>
      </c>
      <c r="BN124" s="27" t="s">
        <v>834</v>
      </c>
      <c r="BO124" s="5" t="s">
        <v>3539</v>
      </c>
      <c r="BP124" s="5" t="s">
        <v>837</v>
      </c>
      <c r="BQ124" s="5" t="s">
        <v>834</v>
      </c>
      <c r="BR124" s="5" t="s">
        <v>3983</v>
      </c>
      <c r="BS124" s="5" t="s">
        <v>837</v>
      </c>
      <c r="BT124" s="5" t="s">
        <v>834</v>
      </c>
      <c r="BU124" s="5" t="s">
        <v>7505</v>
      </c>
      <c r="BV124" s="5" t="s">
        <v>837</v>
      </c>
      <c r="BW124" s="5" t="s">
        <v>834</v>
      </c>
      <c r="BX124" s="5" t="s">
        <v>1020</v>
      </c>
      <c r="BY124" s="5" t="s">
        <v>837</v>
      </c>
      <c r="BZ124" s="5" t="s">
        <v>834</v>
      </c>
      <c r="CA124" s="5" t="s">
        <v>2873</v>
      </c>
      <c r="CB124" s="5" t="s">
        <v>837</v>
      </c>
      <c r="CC124" s="58" t="s">
        <v>834</v>
      </c>
      <c r="CD124" s="58" t="s">
        <v>814</v>
      </c>
      <c r="CE124" s="58" t="s">
        <v>837</v>
      </c>
      <c r="CF124" s="58" t="s">
        <v>834</v>
      </c>
      <c r="CG124" s="27" t="s">
        <v>817</v>
      </c>
      <c r="CH124" s="58" t="s">
        <v>837</v>
      </c>
      <c r="CI124" s="58" t="s">
        <v>834</v>
      </c>
      <c r="CJ124" s="58" t="s">
        <v>3813</v>
      </c>
      <c r="CK124" s="58" t="s">
        <v>837</v>
      </c>
      <c r="CL124" s="27" t="s">
        <v>834</v>
      </c>
      <c r="CM124" s="27" t="s">
        <v>3196</v>
      </c>
      <c r="CN124" s="27" t="s">
        <v>837</v>
      </c>
      <c r="CO124" s="58" t="s">
        <v>834</v>
      </c>
      <c r="CP124" s="58" t="s">
        <v>3361</v>
      </c>
      <c r="CQ124" s="58" t="s">
        <v>837</v>
      </c>
      <c r="CR124" s="27" t="s">
        <v>834</v>
      </c>
      <c r="CS124" s="27" t="s">
        <v>4541</v>
      </c>
      <c r="CT124" s="27" t="s">
        <v>837</v>
      </c>
      <c r="CU124" s="58" t="s">
        <v>834</v>
      </c>
      <c r="CV124" s="58" t="s">
        <v>4186</v>
      </c>
      <c r="CW124" s="58" t="s">
        <v>837</v>
      </c>
      <c r="CX124" s="58" t="s">
        <v>834</v>
      </c>
      <c r="CY124" s="58" t="s">
        <v>1301</v>
      </c>
      <c r="CZ124" s="58" t="s">
        <v>837</v>
      </c>
      <c r="DA124" s="58" t="s">
        <v>834</v>
      </c>
      <c r="DB124" s="58" t="s">
        <v>1406</v>
      </c>
      <c r="DC124" s="58" t="s">
        <v>837</v>
      </c>
      <c r="DD124" s="58" t="s">
        <v>834</v>
      </c>
      <c r="DE124" s="58" t="s">
        <v>4196</v>
      </c>
      <c r="DF124" s="58" t="s">
        <v>837</v>
      </c>
      <c r="DG124" s="58" t="s">
        <v>834</v>
      </c>
      <c r="DH124" s="58" t="s">
        <v>3370</v>
      </c>
      <c r="DI124" s="58" t="s">
        <v>837</v>
      </c>
      <c r="DJ124" s="58" t="s">
        <v>834</v>
      </c>
      <c r="DK124" s="58" t="s">
        <v>564</v>
      </c>
      <c r="DL124" s="58" t="s">
        <v>837</v>
      </c>
      <c r="DM124" s="58" t="s">
        <v>834</v>
      </c>
      <c r="DN124" s="58" t="s">
        <v>4014</v>
      </c>
      <c r="DO124" s="58" t="s">
        <v>837</v>
      </c>
      <c r="DP124" s="58" t="s">
        <v>834</v>
      </c>
      <c r="DQ124" s="58" t="s">
        <v>5990</v>
      </c>
      <c r="DR124" s="58" t="s">
        <v>837</v>
      </c>
      <c r="DS124" s="58" t="s">
        <v>834</v>
      </c>
      <c r="DT124" s="58" t="s">
        <v>552</v>
      </c>
      <c r="DU124" s="58" t="s">
        <v>837</v>
      </c>
      <c r="DV124" s="58" t="s">
        <v>834</v>
      </c>
      <c r="DW124" s="58" t="s">
        <v>558</v>
      </c>
      <c r="DX124" s="58" t="s">
        <v>837</v>
      </c>
      <c r="DY124" s="5" t="s">
        <v>449</v>
      </c>
      <c r="DZ124" s="5" t="s">
        <v>1401</v>
      </c>
      <c r="EA124" s="27">
        <v>18807</v>
      </c>
      <c r="EB124" s="27" t="s">
        <v>450</v>
      </c>
      <c r="EC124" s="5" t="s">
        <v>1401</v>
      </c>
      <c r="ED124" s="5">
        <v>7843</v>
      </c>
      <c r="EE124" s="27" t="s">
        <v>451</v>
      </c>
      <c r="EF124" s="5" t="s">
        <v>1401</v>
      </c>
      <c r="EG124" s="5">
        <v>1067</v>
      </c>
      <c r="EH124" s="27" t="s">
        <v>6975</v>
      </c>
      <c r="EI124" s="5" t="s">
        <v>1401</v>
      </c>
      <c r="EJ124" s="5">
        <v>509</v>
      </c>
      <c r="EK124" s="27" t="s">
        <v>452</v>
      </c>
      <c r="EL124" s="5" t="s">
        <v>1401</v>
      </c>
      <c r="EM124" s="5">
        <v>33</v>
      </c>
      <c r="EN124" s="27" t="s">
        <v>1272</v>
      </c>
      <c r="EO124" s="5" t="s">
        <v>1401</v>
      </c>
      <c r="EP124" s="5">
        <v>31</v>
      </c>
      <c r="EQ124" s="27" t="s">
        <v>2197</v>
      </c>
      <c r="ER124" s="5" t="s">
        <v>1401</v>
      </c>
      <c r="ES124" s="5">
        <v>18</v>
      </c>
      <c r="ET124" s="27"/>
      <c r="EU124" s="5"/>
      <c r="EV124" s="5"/>
      <c r="EW124" s="27"/>
      <c r="EX124" s="5"/>
      <c r="EY124" s="5"/>
      <c r="EZ124" s="27"/>
      <c r="FA124" s="5"/>
      <c r="FB124" s="5"/>
      <c r="FC124" s="27"/>
      <c r="FD124" s="5"/>
      <c r="FE124" s="5"/>
      <c r="FF124" s="27"/>
      <c r="FG124" s="5"/>
      <c r="FH124" s="5"/>
      <c r="FI124" s="27"/>
      <c r="FJ124" s="5"/>
      <c r="FK124" s="5"/>
      <c r="FL124" s="27"/>
      <c r="FM124" s="5"/>
      <c r="FN124" s="5"/>
      <c r="FO124" s="27"/>
      <c r="FP124" s="5"/>
      <c r="FQ124" s="5"/>
      <c r="FR124" s="27"/>
      <c r="FS124" s="5"/>
      <c r="FT124" s="5"/>
      <c r="FU124" s="27"/>
      <c r="FV124" s="27"/>
      <c r="FW124" s="27"/>
      <c r="FX124" s="27"/>
      <c r="FY124" s="5"/>
      <c r="FZ124" s="5"/>
      <c r="GA124" s="27"/>
      <c r="GB124" s="5"/>
      <c r="GC124" s="5"/>
      <c r="GD124" s="27"/>
      <c r="GE124" s="5"/>
      <c r="GF124" s="5"/>
      <c r="GG124" s="27"/>
      <c r="GH124" s="5"/>
      <c r="GI124" s="5"/>
      <c r="GJ124" s="27"/>
      <c r="GK124" s="5"/>
      <c r="GL124" s="5"/>
      <c r="GM124" s="27"/>
      <c r="GN124" s="5"/>
      <c r="GO124" s="5"/>
      <c r="GP124" s="27"/>
      <c r="GQ124" s="5"/>
      <c r="GR124" s="5"/>
      <c r="GS124" s="27"/>
      <c r="GT124" s="4"/>
      <c r="GU124" s="4"/>
      <c r="GV124" s="1"/>
      <c r="GW124" s="4"/>
      <c r="GX124" s="4"/>
      <c r="GY124" s="1"/>
      <c r="GZ124" s="4"/>
      <c r="HA124" s="4"/>
      <c r="HB124" s="1"/>
      <c r="HC124" s="4"/>
      <c r="HD124" s="4"/>
      <c r="HE124" s="1"/>
      <c r="HF124" s="4"/>
      <c r="HG124" s="4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</row>
    <row r="125" spans="1:266">
      <c r="A125" s="4">
        <v>124</v>
      </c>
      <c r="B125" s="24" t="s">
        <v>1110</v>
      </c>
      <c r="C125" s="57">
        <v>39496</v>
      </c>
      <c r="D125" s="4" t="s">
        <v>1273</v>
      </c>
      <c r="E125" s="33">
        <v>275697</v>
      </c>
      <c r="F125" s="53">
        <v>106458</v>
      </c>
      <c r="G125" s="54">
        <f t="shared" si="27"/>
        <v>0.38614130730475849</v>
      </c>
      <c r="H125" s="14">
        <f t="shared" si="15"/>
        <v>0.45022450168141426</v>
      </c>
      <c r="I125" s="29" t="str">
        <f t="shared" si="21"/>
        <v>PML-N</v>
      </c>
      <c r="J125" s="29">
        <f t="shared" si="24"/>
        <v>0.67014221570948163</v>
      </c>
      <c r="K125" s="29" t="str">
        <f t="shared" si="28"/>
        <v>PPPP</v>
      </c>
      <c r="L125" s="29">
        <f t="shared" si="30"/>
        <v>0.2199177140280674</v>
      </c>
      <c r="M125" s="29" t="str">
        <f t="shared" si="29"/>
        <v>PML</v>
      </c>
      <c r="N125" s="29">
        <f t="shared" si="31"/>
        <v>0.10220932198613537</v>
      </c>
      <c r="O125" s="27" t="s">
        <v>816</v>
      </c>
      <c r="P125" s="27" t="s">
        <v>806</v>
      </c>
      <c r="Q125" s="27" t="s">
        <v>838</v>
      </c>
      <c r="R125" s="5" t="s">
        <v>834</v>
      </c>
      <c r="S125" s="5" t="s">
        <v>1185</v>
      </c>
      <c r="T125" s="5" t="s">
        <v>837</v>
      </c>
      <c r="U125" s="5" t="s">
        <v>695</v>
      </c>
      <c r="V125" s="5" t="s">
        <v>811</v>
      </c>
      <c r="W125" s="5" t="s">
        <v>838</v>
      </c>
      <c r="X125" s="27" t="s">
        <v>3756</v>
      </c>
      <c r="Y125" s="5" t="s">
        <v>909</v>
      </c>
      <c r="Z125" s="5">
        <v>10881</v>
      </c>
      <c r="AA125" s="5" t="s">
        <v>1078</v>
      </c>
      <c r="AB125" s="5" t="s">
        <v>1194</v>
      </c>
      <c r="AC125" s="27">
        <v>71342</v>
      </c>
      <c r="AD125" s="5" t="s">
        <v>1311</v>
      </c>
      <c r="AE125" s="5" t="s">
        <v>1003</v>
      </c>
      <c r="AF125" s="27">
        <v>23412</v>
      </c>
      <c r="AG125" s="58" t="s">
        <v>834</v>
      </c>
      <c r="AH125" s="58" t="s">
        <v>810</v>
      </c>
      <c r="AI125" s="58" t="s">
        <v>837</v>
      </c>
      <c r="AJ125" s="5" t="s">
        <v>834</v>
      </c>
      <c r="AK125" s="5" t="s">
        <v>1424</v>
      </c>
      <c r="AL125" s="5" t="s">
        <v>837</v>
      </c>
      <c r="AM125" s="5" t="s">
        <v>834</v>
      </c>
      <c r="AN125" s="5" t="s">
        <v>3395</v>
      </c>
      <c r="AO125" s="5" t="s">
        <v>837</v>
      </c>
      <c r="AP125" s="5" t="s">
        <v>834</v>
      </c>
      <c r="AQ125" s="5" t="s">
        <v>7501</v>
      </c>
      <c r="AR125" s="5" t="s">
        <v>837</v>
      </c>
      <c r="AS125" s="58" t="s">
        <v>834</v>
      </c>
      <c r="AT125" s="58" t="s">
        <v>812</v>
      </c>
      <c r="AU125" s="58" t="s">
        <v>837</v>
      </c>
      <c r="AV125" s="5" t="s">
        <v>834</v>
      </c>
      <c r="AW125" s="5" t="s">
        <v>3202</v>
      </c>
      <c r="AX125" s="5" t="s">
        <v>837</v>
      </c>
      <c r="AY125" s="5" t="s">
        <v>834</v>
      </c>
      <c r="AZ125" s="5" t="s">
        <v>3764</v>
      </c>
      <c r="BA125" s="5" t="s">
        <v>837</v>
      </c>
      <c r="BB125" s="5" t="s">
        <v>834</v>
      </c>
      <c r="BC125" s="5" t="s">
        <v>3126</v>
      </c>
      <c r="BD125" s="5" t="s">
        <v>837</v>
      </c>
      <c r="BE125" s="5" t="s">
        <v>834</v>
      </c>
      <c r="BF125" s="5" t="s">
        <v>3130</v>
      </c>
      <c r="BG125" s="5" t="s">
        <v>837</v>
      </c>
      <c r="BH125" s="5" t="s">
        <v>834</v>
      </c>
      <c r="BI125" s="5" t="s">
        <v>3608</v>
      </c>
      <c r="BJ125" s="5" t="s">
        <v>837</v>
      </c>
      <c r="BK125" s="5" t="s">
        <v>834</v>
      </c>
      <c r="BL125" s="5" t="s">
        <v>3403</v>
      </c>
      <c r="BM125" s="5" t="s">
        <v>837</v>
      </c>
      <c r="BN125" s="5" t="s">
        <v>834</v>
      </c>
      <c r="BO125" s="5" t="s">
        <v>3539</v>
      </c>
      <c r="BP125" s="5" t="s">
        <v>837</v>
      </c>
      <c r="BQ125" s="5" t="s">
        <v>834</v>
      </c>
      <c r="BR125" s="5" t="s">
        <v>3983</v>
      </c>
      <c r="BS125" s="5" t="s">
        <v>837</v>
      </c>
      <c r="BT125" s="5" t="s">
        <v>834</v>
      </c>
      <c r="BU125" s="5" t="s">
        <v>7505</v>
      </c>
      <c r="BV125" s="5" t="s">
        <v>837</v>
      </c>
      <c r="BW125" s="5" t="s">
        <v>834</v>
      </c>
      <c r="BX125" s="5" t="s">
        <v>1020</v>
      </c>
      <c r="BY125" s="5" t="s">
        <v>837</v>
      </c>
      <c r="BZ125" s="5" t="s">
        <v>834</v>
      </c>
      <c r="CA125" s="5" t="s">
        <v>2873</v>
      </c>
      <c r="CB125" s="5" t="s">
        <v>837</v>
      </c>
      <c r="CC125" s="58" t="s">
        <v>834</v>
      </c>
      <c r="CD125" s="58" t="s">
        <v>814</v>
      </c>
      <c r="CE125" s="58" t="s">
        <v>837</v>
      </c>
      <c r="CF125" s="58" t="s">
        <v>834</v>
      </c>
      <c r="CG125" s="27" t="s">
        <v>817</v>
      </c>
      <c r="CH125" s="58" t="s">
        <v>837</v>
      </c>
      <c r="CI125" s="58" t="s">
        <v>834</v>
      </c>
      <c r="CJ125" s="58" t="s">
        <v>3813</v>
      </c>
      <c r="CK125" s="58" t="s">
        <v>837</v>
      </c>
      <c r="CL125" s="58" t="s">
        <v>834</v>
      </c>
      <c r="CM125" s="58" t="s">
        <v>3196</v>
      </c>
      <c r="CN125" s="58" t="s">
        <v>837</v>
      </c>
      <c r="CO125" s="58" t="s">
        <v>834</v>
      </c>
      <c r="CP125" s="58" t="s">
        <v>3361</v>
      </c>
      <c r="CQ125" s="58" t="s">
        <v>837</v>
      </c>
      <c r="CR125" s="58" t="s">
        <v>834</v>
      </c>
      <c r="CS125" s="58" t="s">
        <v>4541</v>
      </c>
      <c r="CT125" s="58" t="s">
        <v>837</v>
      </c>
      <c r="CU125" s="58" t="s">
        <v>834</v>
      </c>
      <c r="CV125" s="58" t="s">
        <v>4186</v>
      </c>
      <c r="CW125" s="58" t="s">
        <v>837</v>
      </c>
      <c r="CX125" s="58" t="s">
        <v>834</v>
      </c>
      <c r="CY125" s="58" t="s">
        <v>1301</v>
      </c>
      <c r="CZ125" s="58" t="s">
        <v>837</v>
      </c>
      <c r="DA125" s="58" t="s">
        <v>834</v>
      </c>
      <c r="DB125" s="58" t="s">
        <v>1406</v>
      </c>
      <c r="DC125" s="58" t="s">
        <v>837</v>
      </c>
      <c r="DD125" s="58" t="s">
        <v>834</v>
      </c>
      <c r="DE125" s="58" t="s">
        <v>4196</v>
      </c>
      <c r="DF125" s="58" t="s">
        <v>837</v>
      </c>
      <c r="DG125" s="58" t="s">
        <v>834</v>
      </c>
      <c r="DH125" s="58" t="s">
        <v>3370</v>
      </c>
      <c r="DI125" s="58" t="s">
        <v>837</v>
      </c>
      <c r="DJ125" s="58" t="s">
        <v>834</v>
      </c>
      <c r="DK125" s="58" t="s">
        <v>564</v>
      </c>
      <c r="DL125" s="58" t="s">
        <v>837</v>
      </c>
      <c r="DM125" s="58" t="s">
        <v>834</v>
      </c>
      <c r="DN125" s="58" t="s">
        <v>4014</v>
      </c>
      <c r="DO125" s="58" t="s">
        <v>837</v>
      </c>
      <c r="DP125" s="58" t="s">
        <v>834</v>
      </c>
      <c r="DQ125" s="58" t="s">
        <v>5990</v>
      </c>
      <c r="DR125" s="58" t="s">
        <v>837</v>
      </c>
      <c r="DS125" s="58" t="s">
        <v>834</v>
      </c>
      <c r="DT125" s="58" t="s">
        <v>552</v>
      </c>
      <c r="DU125" s="58" t="s">
        <v>837</v>
      </c>
      <c r="DV125" s="58" t="s">
        <v>834</v>
      </c>
      <c r="DW125" s="58" t="s">
        <v>558</v>
      </c>
      <c r="DX125" s="58" t="s">
        <v>837</v>
      </c>
      <c r="DY125" s="27" t="s">
        <v>3757</v>
      </c>
      <c r="DZ125" s="5" t="s">
        <v>1401</v>
      </c>
      <c r="EA125" s="5">
        <v>592</v>
      </c>
      <c r="EB125" s="27" t="s">
        <v>3758</v>
      </c>
      <c r="EC125" s="5" t="s">
        <v>1401</v>
      </c>
      <c r="ED125" s="5">
        <v>231</v>
      </c>
      <c r="EE125" s="27"/>
      <c r="EF125" s="27"/>
      <c r="EG125" s="27"/>
      <c r="EH125" s="5"/>
      <c r="EI125" s="5"/>
      <c r="EJ125" s="5"/>
      <c r="EK125" s="27"/>
      <c r="EL125" s="27"/>
      <c r="EM125" s="27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O125" s="4"/>
      <c r="IP125" s="4"/>
      <c r="IQ125" s="4"/>
    </row>
    <row r="126" spans="1:266">
      <c r="A126" s="4">
        <v>125</v>
      </c>
      <c r="B126" s="24" t="s">
        <v>1110</v>
      </c>
      <c r="C126" s="57">
        <v>39496</v>
      </c>
      <c r="D126" s="4" t="s">
        <v>1312</v>
      </c>
      <c r="E126" s="33">
        <v>311540</v>
      </c>
      <c r="F126" s="53">
        <v>110246</v>
      </c>
      <c r="G126" s="54">
        <f t="shared" si="27"/>
        <v>0.3538743018552995</v>
      </c>
      <c r="H126" s="14">
        <f t="shared" si="15"/>
        <v>0.41869999818587522</v>
      </c>
      <c r="I126" s="29" t="str">
        <f t="shared" si="21"/>
        <v>PML-N</v>
      </c>
      <c r="J126" s="29">
        <f t="shared" si="24"/>
        <v>0.64176478058160835</v>
      </c>
      <c r="K126" s="29" t="str">
        <f t="shared" si="28"/>
        <v>PPPP</v>
      </c>
      <c r="L126" s="29">
        <f t="shared" si="30"/>
        <v>0.22306478239573319</v>
      </c>
      <c r="M126" s="29" t="str">
        <f t="shared" si="29"/>
        <v>PML</v>
      </c>
      <c r="N126" s="29">
        <f t="shared" si="31"/>
        <v>0.12428568836964607</v>
      </c>
      <c r="O126" s="27" t="s">
        <v>816</v>
      </c>
      <c r="P126" s="27" t="s">
        <v>806</v>
      </c>
      <c r="Q126" s="27" t="s">
        <v>838</v>
      </c>
      <c r="R126" s="27" t="s">
        <v>3579</v>
      </c>
      <c r="S126" s="5" t="s">
        <v>1185</v>
      </c>
      <c r="T126" s="5">
        <v>72</v>
      </c>
      <c r="U126" s="5" t="s">
        <v>695</v>
      </c>
      <c r="V126" s="5" t="s">
        <v>811</v>
      </c>
      <c r="W126" s="5" t="s">
        <v>838</v>
      </c>
      <c r="X126" s="27" t="s">
        <v>3759</v>
      </c>
      <c r="Y126" s="5" t="s">
        <v>909</v>
      </c>
      <c r="Z126" s="5">
        <v>13702</v>
      </c>
      <c r="AA126" s="5" t="s">
        <v>1313</v>
      </c>
      <c r="AB126" s="5" t="s">
        <v>1194</v>
      </c>
      <c r="AC126" s="27">
        <v>70752</v>
      </c>
      <c r="AD126" s="5" t="s">
        <v>1314</v>
      </c>
      <c r="AE126" s="5" t="s">
        <v>1003</v>
      </c>
      <c r="AF126" s="27">
        <v>24592</v>
      </c>
      <c r="AG126" s="58" t="s">
        <v>834</v>
      </c>
      <c r="AH126" s="58" t="s">
        <v>810</v>
      </c>
      <c r="AI126" s="58" t="s">
        <v>837</v>
      </c>
      <c r="AJ126" s="5" t="s">
        <v>834</v>
      </c>
      <c r="AK126" s="5" t="s">
        <v>1424</v>
      </c>
      <c r="AL126" s="5" t="s">
        <v>837</v>
      </c>
      <c r="AM126" s="5" t="s">
        <v>834</v>
      </c>
      <c r="AN126" s="5" t="s">
        <v>3395</v>
      </c>
      <c r="AO126" s="5" t="s">
        <v>837</v>
      </c>
      <c r="AP126" s="5" t="s">
        <v>834</v>
      </c>
      <c r="AQ126" s="5" t="s">
        <v>7501</v>
      </c>
      <c r="AR126" s="5" t="s">
        <v>837</v>
      </c>
      <c r="AS126" s="27" t="s">
        <v>3761</v>
      </c>
      <c r="AT126" s="5" t="s">
        <v>2875</v>
      </c>
      <c r="AU126" s="5">
        <v>182</v>
      </c>
      <c r="AV126" s="5" t="s">
        <v>834</v>
      </c>
      <c r="AW126" s="5" t="s">
        <v>3202</v>
      </c>
      <c r="AX126" s="5" t="s">
        <v>837</v>
      </c>
      <c r="AY126" s="27" t="s">
        <v>3763</v>
      </c>
      <c r="AZ126" s="5" t="s">
        <v>3764</v>
      </c>
      <c r="BA126" s="5">
        <v>97</v>
      </c>
      <c r="BB126" s="5" t="s">
        <v>834</v>
      </c>
      <c r="BC126" s="5" t="s">
        <v>3126</v>
      </c>
      <c r="BD126" s="5" t="s">
        <v>837</v>
      </c>
      <c r="BE126" s="5" t="s">
        <v>834</v>
      </c>
      <c r="BF126" s="5" t="s">
        <v>3130</v>
      </c>
      <c r="BG126" s="5" t="s">
        <v>837</v>
      </c>
      <c r="BH126" s="5" t="s">
        <v>834</v>
      </c>
      <c r="BI126" s="5" t="s">
        <v>3608</v>
      </c>
      <c r="BJ126" s="5" t="s">
        <v>837</v>
      </c>
      <c r="BK126" s="5" t="s">
        <v>834</v>
      </c>
      <c r="BL126" s="5" t="s">
        <v>3403</v>
      </c>
      <c r="BM126" s="5" t="s">
        <v>837</v>
      </c>
      <c r="BN126" s="5" t="s">
        <v>834</v>
      </c>
      <c r="BO126" s="5" t="s">
        <v>3539</v>
      </c>
      <c r="BP126" s="5" t="s">
        <v>837</v>
      </c>
      <c r="BQ126" s="5" t="s">
        <v>834</v>
      </c>
      <c r="BR126" s="5" t="s">
        <v>3983</v>
      </c>
      <c r="BS126" s="5" t="s">
        <v>837</v>
      </c>
      <c r="BT126" s="5" t="s">
        <v>834</v>
      </c>
      <c r="BU126" s="5" t="s">
        <v>7505</v>
      </c>
      <c r="BV126" s="5" t="s">
        <v>837</v>
      </c>
      <c r="BW126" s="5" t="s">
        <v>834</v>
      </c>
      <c r="BX126" s="5" t="s">
        <v>1020</v>
      </c>
      <c r="BY126" s="5" t="s">
        <v>837</v>
      </c>
      <c r="BZ126" s="5" t="s">
        <v>834</v>
      </c>
      <c r="CA126" s="5" t="s">
        <v>2873</v>
      </c>
      <c r="CB126" s="5" t="s">
        <v>837</v>
      </c>
      <c r="CC126" s="58" t="s">
        <v>834</v>
      </c>
      <c r="CD126" s="58" t="s">
        <v>814</v>
      </c>
      <c r="CE126" s="58" t="s">
        <v>837</v>
      </c>
      <c r="CF126" s="58" t="s">
        <v>834</v>
      </c>
      <c r="CG126" s="27" t="s">
        <v>817</v>
      </c>
      <c r="CH126" s="58" t="s">
        <v>837</v>
      </c>
      <c r="CI126" s="58" t="s">
        <v>834</v>
      </c>
      <c r="CJ126" s="58" t="s">
        <v>3813</v>
      </c>
      <c r="CK126" s="58" t="s">
        <v>837</v>
      </c>
      <c r="CL126" s="58" t="s">
        <v>834</v>
      </c>
      <c r="CM126" s="58" t="s">
        <v>3196</v>
      </c>
      <c r="CN126" s="58" t="s">
        <v>837</v>
      </c>
      <c r="CO126" s="58" t="s">
        <v>834</v>
      </c>
      <c r="CP126" s="58" t="s">
        <v>3361</v>
      </c>
      <c r="CQ126" s="58" t="s">
        <v>837</v>
      </c>
      <c r="CR126" s="58" t="s">
        <v>834</v>
      </c>
      <c r="CS126" s="58" t="s">
        <v>4541</v>
      </c>
      <c r="CT126" s="58" t="s">
        <v>837</v>
      </c>
      <c r="CU126" s="58" t="s">
        <v>834</v>
      </c>
      <c r="CV126" s="58" t="s">
        <v>4186</v>
      </c>
      <c r="CW126" s="58" t="s">
        <v>837</v>
      </c>
      <c r="CX126" s="58" t="s">
        <v>834</v>
      </c>
      <c r="CY126" s="58" t="s">
        <v>1301</v>
      </c>
      <c r="CZ126" s="58" t="s">
        <v>837</v>
      </c>
      <c r="DA126" s="58" t="s">
        <v>834</v>
      </c>
      <c r="DB126" s="58" t="s">
        <v>1406</v>
      </c>
      <c r="DC126" s="58" t="s">
        <v>837</v>
      </c>
      <c r="DD126" s="58" t="s">
        <v>834</v>
      </c>
      <c r="DE126" s="58" t="s">
        <v>4196</v>
      </c>
      <c r="DF126" s="58" t="s">
        <v>837</v>
      </c>
      <c r="DG126" s="58" t="s">
        <v>834</v>
      </c>
      <c r="DH126" s="58" t="s">
        <v>3370</v>
      </c>
      <c r="DI126" s="58" t="s">
        <v>837</v>
      </c>
      <c r="DJ126" s="58" t="s">
        <v>834</v>
      </c>
      <c r="DK126" s="58" t="s">
        <v>564</v>
      </c>
      <c r="DL126" s="58" t="s">
        <v>837</v>
      </c>
      <c r="DM126" s="58" t="s">
        <v>834</v>
      </c>
      <c r="DN126" s="58" t="s">
        <v>4014</v>
      </c>
      <c r="DO126" s="58" t="s">
        <v>837</v>
      </c>
      <c r="DP126" s="58" t="s">
        <v>834</v>
      </c>
      <c r="DQ126" s="58" t="s">
        <v>5990</v>
      </c>
      <c r="DR126" s="58" t="s">
        <v>837</v>
      </c>
      <c r="DS126" s="58" t="s">
        <v>834</v>
      </c>
      <c r="DT126" s="58" t="s">
        <v>552</v>
      </c>
      <c r="DU126" s="58" t="s">
        <v>837</v>
      </c>
      <c r="DV126" s="58" t="s">
        <v>834</v>
      </c>
      <c r="DW126" s="58" t="s">
        <v>558</v>
      </c>
      <c r="DX126" s="58" t="s">
        <v>837</v>
      </c>
      <c r="DY126" s="27" t="s">
        <v>3760</v>
      </c>
      <c r="DZ126" s="5" t="s">
        <v>1401</v>
      </c>
      <c r="EA126" s="5">
        <v>474</v>
      </c>
      <c r="EB126" s="27" t="s">
        <v>3762</v>
      </c>
      <c r="EC126" s="5" t="s">
        <v>1401</v>
      </c>
      <c r="ED126" s="5">
        <v>138</v>
      </c>
      <c r="EE126" s="27" t="s">
        <v>3757</v>
      </c>
      <c r="EF126" s="5" t="s">
        <v>1401</v>
      </c>
      <c r="EG126" s="5">
        <v>122</v>
      </c>
      <c r="EH126" s="27" t="s">
        <v>3578</v>
      </c>
      <c r="EI126" s="5" t="s">
        <v>1401</v>
      </c>
      <c r="EJ126" s="5">
        <v>76</v>
      </c>
      <c r="EK126" s="27" t="s">
        <v>3580</v>
      </c>
      <c r="EL126" s="5" t="s">
        <v>1401</v>
      </c>
      <c r="EM126" s="5">
        <v>39</v>
      </c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1:266">
      <c r="A127" s="4">
        <v>126</v>
      </c>
      <c r="B127" s="24" t="s">
        <v>1110</v>
      </c>
      <c r="C127" s="57">
        <v>39496</v>
      </c>
      <c r="D127" s="4" t="s">
        <v>1315</v>
      </c>
      <c r="E127" s="33">
        <v>360304</v>
      </c>
      <c r="F127" s="53">
        <v>119684</v>
      </c>
      <c r="G127" s="54">
        <f t="shared" si="27"/>
        <v>0.33217505217816068</v>
      </c>
      <c r="H127" s="14">
        <f t="shared" si="15"/>
        <v>0.37316600381003306</v>
      </c>
      <c r="I127" s="29" t="str">
        <f t="shared" si="21"/>
        <v>PML-N</v>
      </c>
      <c r="J127" s="29">
        <f t="shared" si="24"/>
        <v>0.58251729554493503</v>
      </c>
      <c r="K127" s="29" t="str">
        <f t="shared" si="28"/>
        <v>PPPP</v>
      </c>
      <c r="L127" s="29">
        <f t="shared" si="30"/>
        <v>0.20935129173490191</v>
      </c>
      <c r="M127" s="29" t="str">
        <f t="shared" si="29"/>
        <v>PML</v>
      </c>
      <c r="N127" s="29">
        <f t="shared" si="31"/>
        <v>0.19766217706627454</v>
      </c>
      <c r="O127" s="27" t="s">
        <v>816</v>
      </c>
      <c r="P127" s="27" t="s">
        <v>806</v>
      </c>
      <c r="Q127" s="27" t="s">
        <v>838</v>
      </c>
      <c r="R127" s="5" t="s">
        <v>834</v>
      </c>
      <c r="S127" s="5" t="s">
        <v>1185</v>
      </c>
      <c r="T127" s="5" t="s">
        <v>837</v>
      </c>
      <c r="U127" s="27" t="s">
        <v>3582</v>
      </c>
      <c r="V127" s="5" t="s">
        <v>1765</v>
      </c>
      <c r="W127" s="5">
        <v>517</v>
      </c>
      <c r="X127" s="27" t="s">
        <v>3581</v>
      </c>
      <c r="Y127" s="5" t="s">
        <v>909</v>
      </c>
      <c r="Z127" s="5">
        <v>23657</v>
      </c>
      <c r="AA127" s="5" t="s">
        <v>1274</v>
      </c>
      <c r="AB127" s="5" t="s">
        <v>1194</v>
      </c>
      <c r="AC127" s="27">
        <v>69718</v>
      </c>
      <c r="AD127" s="5" t="s">
        <v>1275</v>
      </c>
      <c r="AE127" s="5" t="s">
        <v>1003</v>
      </c>
      <c r="AF127" s="27">
        <v>25056</v>
      </c>
      <c r="AG127" s="58" t="s">
        <v>834</v>
      </c>
      <c r="AH127" s="58" t="s">
        <v>810</v>
      </c>
      <c r="AI127" s="58" t="s">
        <v>837</v>
      </c>
      <c r="AJ127" s="5" t="s">
        <v>834</v>
      </c>
      <c r="AK127" s="5" t="s">
        <v>1424</v>
      </c>
      <c r="AL127" s="5" t="s">
        <v>837</v>
      </c>
      <c r="AM127" s="5" t="s">
        <v>834</v>
      </c>
      <c r="AN127" s="5" t="s">
        <v>3395</v>
      </c>
      <c r="AO127" s="5" t="s">
        <v>837</v>
      </c>
      <c r="AP127" s="5" t="s">
        <v>834</v>
      </c>
      <c r="AQ127" s="5" t="s">
        <v>7501</v>
      </c>
      <c r="AR127" s="5" t="s">
        <v>837</v>
      </c>
      <c r="AS127" s="58" t="s">
        <v>834</v>
      </c>
      <c r="AT127" s="58" t="s">
        <v>812</v>
      </c>
      <c r="AU127" s="58" t="s">
        <v>837</v>
      </c>
      <c r="AV127" s="5" t="s">
        <v>834</v>
      </c>
      <c r="AW127" s="5" t="s">
        <v>3202</v>
      </c>
      <c r="AX127" s="5" t="s">
        <v>837</v>
      </c>
      <c r="AY127" s="5" t="s">
        <v>834</v>
      </c>
      <c r="AZ127" s="5" t="s">
        <v>3764</v>
      </c>
      <c r="BA127" s="5" t="s">
        <v>837</v>
      </c>
      <c r="BB127" s="5" t="s">
        <v>834</v>
      </c>
      <c r="BC127" s="5" t="s">
        <v>3126</v>
      </c>
      <c r="BD127" s="5" t="s">
        <v>837</v>
      </c>
      <c r="BE127" s="5" t="s">
        <v>834</v>
      </c>
      <c r="BF127" s="5" t="s">
        <v>3130</v>
      </c>
      <c r="BG127" s="5" t="s">
        <v>837</v>
      </c>
      <c r="BH127" s="5" t="s">
        <v>834</v>
      </c>
      <c r="BI127" s="5" t="s">
        <v>3608</v>
      </c>
      <c r="BJ127" s="5" t="s">
        <v>837</v>
      </c>
      <c r="BK127" s="5" t="s">
        <v>834</v>
      </c>
      <c r="BL127" s="5" t="s">
        <v>3403</v>
      </c>
      <c r="BM127" s="5" t="s">
        <v>837</v>
      </c>
      <c r="BN127" s="5" t="s">
        <v>834</v>
      </c>
      <c r="BO127" s="5" t="s">
        <v>3539</v>
      </c>
      <c r="BP127" s="5" t="s">
        <v>837</v>
      </c>
      <c r="BQ127" s="5" t="s">
        <v>834</v>
      </c>
      <c r="BR127" s="5" t="s">
        <v>3983</v>
      </c>
      <c r="BS127" s="5" t="s">
        <v>837</v>
      </c>
      <c r="BT127" s="5" t="s">
        <v>834</v>
      </c>
      <c r="BU127" s="5" t="s">
        <v>7505</v>
      </c>
      <c r="BV127" s="5" t="s">
        <v>837</v>
      </c>
      <c r="BW127" s="5" t="s">
        <v>834</v>
      </c>
      <c r="BX127" s="5" t="s">
        <v>1020</v>
      </c>
      <c r="BY127" s="5" t="s">
        <v>837</v>
      </c>
      <c r="BZ127" s="5" t="s">
        <v>834</v>
      </c>
      <c r="CA127" s="5" t="s">
        <v>2873</v>
      </c>
      <c r="CB127" s="5" t="s">
        <v>837</v>
      </c>
      <c r="CC127" s="58" t="s">
        <v>834</v>
      </c>
      <c r="CD127" s="58" t="s">
        <v>814</v>
      </c>
      <c r="CE127" s="58" t="s">
        <v>837</v>
      </c>
      <c r="CF127" s="58" t="s">
        <v>834</v>
      </c>
      <c r="CG127" s="27" t="s">
        <v>817</v>
      </c>
      <c r="CH127" s="58" t="s">
        <v>837</v>
      </c>
      <c r="CI127" s="58" t="s">
        <v>834</v>
      </c>
      <c r="CJ127" s="58" t="s">
        <v>3813</v>
      </c>
      <c r="CK127" s="58" t="s">
        <v>837</v>
      </c>
      <c r="CL127" s="58" t="s">
        <v>834</v>
      </c>
      <c r="CM127" s="58" t="s">
        <v>3196</v>
      </c>
      <c r="CN127" s="58" t="s">
        <v>837</v>
      </c>
      <c r="CO127" s="58" t="s">
        <v>834</v>
      </c>
      <c r="CP127" s="58" t="s">
        <v>3361</v>
      </c>
      <c r="CQ127" s="58" t="s">
        <v>837</v>
      </c>
      <c r="CR127" s="58" t="s">
        <v>834</v>
      </c>
      <c r="CS127" s="58" t="s">
        <v>4541</v>
      </c>
      <c r="CT127" s="58" t="s">
        <v>837</v>
      </c>
      <c r="CU127" s="58" t="s">
        <v>834</v>
      </c>
      <c r="CV127" s="58" t="s">
        <v>4186</v>
      </c>
      <c r="CW127" s="58" t="s">
        <v>837</v>
      </c>
      <c r="CX127" s="58" t="s">
        <v>834</v>
      </c>
      <c r="CY127" s="58" t="s">
        <v>1301</v>
      </c>
      <c r="CZ127" s="58" t="s">
        <v>837</v>
      </c>
      <c r="DA127" s="58" t="s">
        <v>834</v>
      </c>
      <c r="DB127" s="58" t="s">
        <v>1406</v>
      </c>
      <c r="DC127" s="58" t="s">
        <v>837</v>
      </c>
      <c r="DD127" s="58" t="s">
        <v>834</v>
      </c>
      <c r="DE127" s="58" t="s">
        <v>4196</v>
      </c>
      <c r="DF127" s="58" t="s">
        <v>837</v>
      </c>
      <c r="DG127" s="58" t="s">
        <v>834</v>
      </c>
      <c r="DH127" s="58" t="s">
        <v>3370</v>
      </c>
      <c r="DI127" s="58" t="s">
        <v>837</v>
      </c>
      <c r="DJ127" s="58" t="s">
        <v>834</v>
      </c>
      <c r="DK127" s="58" t="s">
        <v>564</v>
      </c>
      <c r="DL127" s="58" t="s">
        <v>837</v>
      </c>
      <c r="DM127" s="58" t="s">
        <v>834</v>
      </c>
      <c r="DN127" s="58" t="s">
        <v>4014</v>
      </c>
      <c r="DO127" s="58" t="s">
        <v>837</v>
      </c>
      <c r="DP127" s="58" t="s">
        <v>834</v>
      </c>
      <c r="DQ127" s="58" t="s">
        <v>5990</v>
      </c>
      <c r="DR127" s="58" t="s">
        <v>837</v>
      </c>
      <c r="DS127" s="58" t="s">
        <v>834</v>
      </c>
      <c r="DT127" s="58" t="s">
        <v>552</v>
      </c>
      <c r="DU127" s="58" t="s">
        <v>837</v>
      </c>
      <c r="DV127" s="58" t="s">
        <v>834</v>
      </c>
      <c r="DW127" s="58" t="s">
        <v>558</v>
      </c>
      <c r="DX127" s="58" t="s">
        <v>837</v>
      </c>
      <c r="DY127" s="27" t="s">
        <v>3583</v>
      </c>
      <c r="DZ127" s="5" t="s">
        <v>1401</v>
      </c>
      <c r="EA127" s="5">
        <v>234</v>
      </c>
      <c r="EB127" s="27" t="s">
        <v>3584</v>
      </c>
      <c r="EC127" s="5" t="s">
        <v>1401</v>
      </c>
      <c r="ED127" s="5">
        <v>182</v>
      </c>
      <c r="EE127" s="27" t="s">
        <v>3585</v>
      </c>
      <c r="EF127" s="5" t="s">
        <v>1401</v>
      </c>
      <c r="EG127" s="5">
        <v>172</v>
      </c>
      <c r="EH127" s="27" t="s">
        <v>3765</v>
      </c>
      <c r="EI127" s="5" t="s">
        <v>1401</v>
      </c>
      <c r="EJ127" s="5">
        <v>40</v>
      </c>
      <c r="EK127" s="27" t="s">
        <v>3065</v>
      </c>
      <c r="EL127" s="5" t="s">
        <v>1401</v>
      </c>
      <c r="EM127" s="5">
        <v>28</v>
      </c>
      <c r="EN127" s="27" t="s">
        <v>3766</v>
      </c>
      <c r="EO127" s="5" t="s">
        <v>1401</v>
      </c>
      <c r="EP127" s="5">
        <v>28</v>
      </c>
      <c r="EQ127" s="27" t="s">
        <v>3767</v>
      </c>
      <c r="ER127" s="5" t="s">
        <v>1401</v>
      </c>
      <c r="ES127" s="5">
        <v>24</v>
      </c>
      <c r="ET127" s="27" t="s">
        <v>3768</v>
      </c>
      <c r="EU127" s="5" t="s">
        <v>1401</v>
      </c>
      <c r="EV127" s="5">
        <v>15</v>
      </c>
      <c r="EW127" s="27" t="s">
        <v>3769</v>
      </c>
      <c r="EX127" s="5" t="s">
        <v>1401</v>
      </c>
      <c r="EY127" s="5">
        <v>13</v>
      </c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</row>
    <row r="128" spans="1:266">
      <c r="A128" s="4">
        <v>127</v>
      </c>
      <c r="B128" s="24" t="s">
        <v>1110</v>
      </c>
      <c r="C128" s="57">
        <v>39496</v>
      </c>
      <c r="D128" s="4" t="s">
        <v>1276</v>
      </c>
      <c r="E128" s="33">
        <v>279080</v>
      </c>
      <c r="F128" s="53">
        <v>93052</v>
      </c>
      <c r="G128" s="54">
        <f t="shared" si="27"/>
        <v>0.33342410778271464</v>
      </c>
      <c r="H128" s="14">
        <f>((LARGE(O128:IQ128,1)-(LARGE(O128:IQ128,2)))/F128)</f>
        <v>0.34286205562481192</v>
      </c>
      <c r="I128" s="29" t="str">
        <f t="shared" si="21"/>
        <v>PML-N</v>
      </c>
      <c r="J128" s="29">
        <f t="shared" si="24"/>
        <v>0.57604350255770964</v>
      </c>
      <c r="K128" s="29" t="str">
        <f t="shared" si="28"/>
        <v>PPPP</v>
      </c>
      <c r="L128" s="29">
        <f t="shared" si="30"/>
        <v>0.23318144693289775</v>
      </c>
      <c r="M128" s="29" t="str">
        <f t="shared" si="29"/>
        <v>PML</v>
      </c>
      <c r="N128" s="29">
        <f t="shared" si="31"/>
        <v>0.14730473283755319</v>
      </c>
      <c r="O128" s="27" t="s">
        <v>816</v>
      </c>
      <c r="P128" s="27" t="s">
        <v>806</v>
      </c>
      <c r="Q128" s="27" t="s">
        <v>838</v>
      </c>
      <c r="R128" s="27" t="s">
        <v>3596</v>
      </c>
      <c r="S128" s="5" t="s">
        <v>1185</v>
      </c>
      <c r="T128" s="5">
        <v>235</v>
      </c>
      <c r="U128" s="5" t="s">
        <v>695</v>
      </c>
      <c r="V128" s="5" t="s">
        <v>811</v>
      </c>
      <c r="W128" s="5" t="s">
        <v>838</v>
      </c>
      <c r="X128" s="27" t="s">
        <v>3770</v>
      </c>
      <c r="Y128" s="5" t="s">
        <v>909</v>
      </c>
      <c r="Z128" s="5">
        <v>13707</v>
      </c>
      <c r="AA128" s="5" t="s">
        <v>1082</v>
      </c>
      <c r="AB128" s="5" t="s">
        <v>1194</v>
      </c>
      <c r="AC128" s="27">
        <v>53602</v>
      </c>
      <c r="AD128" s="5" t="s">
        <v>1083</v>
      </c>
      <c r="AE128" s="5" t="s">
        <v>1003</v>
      </c>
      <c r="AF128" s="27">
        <v>21698</v>
      </c>
      <c r="AG128" s="58" t="s">
        <v>834</v>
      </c>
      <c r="AH128" s="58" t="s">
        <v>810</v>
      </c>
      <c r="AI128" s="58" t="s">
        <v>837</v>
      </c>
      <c r="AJ128" s="5" t="s">
        <v>834</v>
      </c>
      <c r="AK128" s="5" t="s">
        <v>1424</v>
      </c>
      <c r="AL128" s="5" t="s">
        <v>837</v>
      </c>
      <c r="AM128" s="5" t="s">
        <v>834</v>
      </c>
      <c r="AN128" s="5" t="s">
        <v>3395</v>
      </c>
      <c r="AO128" s="5" t="s">
        <v>837</v>
      </c>
      <c r="AP128" s="5" t="s">
        <v>834</v>
      </c>
      <c r="AQ128" s="5" t="s">
        <v>7501</v>
      </c>
      <c r="AR128" s="5" t="s">
        <v>837</v>
      </c>
      <c r="AS128" s="58" t="s">
        <v>834</v>
      </c>
      <c r="AT128" s="58" t="s">
        <v>812</v>
      </c>
      <c r="AU128" s="58" t="s">
        <v>837</v>
      </c>
      <c r="AV128" s="5" t="s">
        <v>834</v>
      </c>
      <c r="AW128" s="5" t="s">
        <v>3202</v>
      </c>
      <c r="AX128" s="5" t="s">
        <v>837</v>
      </c>
      <c r="AY128" s="5" t="s">
        <v>834</v>
      </c>
      <c r="AZ128" s="5" t="s">
        <v>3764</v>
      </c>
      <c r="BA128" s="5" t="s">
        <v>837</v>
      </c>
      <c r="BB128" s="5" t="s">
        <v>834</v>
      </c>
      <c r="BC128" s="5" t="s">
        <v>3126</v>
      </c>
      <c r="BD128" s="5" t="s">
        <v>837</v>
      </c>
      <c r="BE128" s="5" t="s">
        <v>834</v>
      </c>
      <c r="BF128" s="5" t="s">
        <v>3130</v>
      </c>
      <c r="BG128" s="5" t="s">
        <v>837</v>
      </c>
      <c r="BH128" s="5" t="s">
        <v>834</v>
      </c>
      <c r="BI128" s="5" t="s">
        <v>3608</v>
      </c>
      <c r="BJ128" s="5" t="s">
        <v>837</v>
      </c>
      <c r="BK128" s="5" t="s">
        <v>834</v>
      </c>
      <c r="BL128" s="5" t="s">
        <v>3403</v>
      </c>
      <c r="BM128" s="5" t="s">
        <v>837</v>
      </c>
      <c r="BN128" s="5" t="s">
        <v>834</v>
      </c>
      <c r="BO128" s="5" t="s">
        <v>3539</v>
      </c>
      <c r="BP128" s="5" t="s">
        <v>837</v>
      </c>
      <c r="BQ128" s="5" t="s">
        <v>834</v>
      </c>
      <c r="BR128" s="5" t="s">
        <v>3983</v>
      </c>
      <c r="BS128" s="5" t="s">
        <v>837</v>
      </c>
      <c r="BT128" s="5" t="s">
        <v>834</v>
      </c>
      <c r="BU128" s="5" t="s">
        <v>7505</v>
      </c>
      <c r="BV128" s="5" t="s">
        <v>837</v>
      </c>
      <c r="BW128" s="5" t="s">
        <v>834</v>
      </c>
      <c r="BX128" s="5" t="s">
        <v>1020</v>
      </c>
      <c r="BY128" s="5" t="s">
        <v>837</v>
      </c>
      <c r="BZ128" s="5" t="s">
        <v>834</v>
      </c>
      <c r="CA128" s="5" t="s">
        <v>2873</v>
      </c>
      <c r="CB128" s="5" t="s">
        <v>837</v>
      </c>
      <c r="CC128" s="58" t="s">
        <v>834</v>
      </c>
      <c r="CD128" s="58" t="s">
        <v>814</v>
      </c>
      <c r="CE128" s="58" t="s">
        <v>837</v>
      </c>
      <c r="CF128" s="58" t="s">
        <v>834</v>
      </c>
      <c r="CG128" s="27" t="s">
        <v>817</v>
      </c>
      <c r="CH128" s="58" t="s">
        <v>837</v>
      </c>
      <c r="CI128" s="58" t="s">
        <v>834</v>
      </c>
      <c r="CJ128" s="58" t="s">
        <v>3813</v>
      </c>
      <c r="CK128" s="58" t="s">
        <v>837</v>
      </c>
      <c r="CL128" s="58" t="s">
        <v>834</v>
      </c>
      <c r="CM128" s="58" t="s">
        <v>3196</v>
      </c>
      <c r="CN128" s="58" t="s">
        <v>837</v>
      </c>
      <c r="CO128" s="58" t="s">
        <v>834</v>
      </c>
      <c r="CP128" s="58" t="s">
        <v>3361</v>
      </c>
      <c r="CQ128" s="58" t="s">
        <v>837</v>
      </c>
      <c r="CR128" s="58" t="s">
        <v>834</v>
      </c>
      <c r="CS128" s="58" t="s">
        <v>4541</v>
      </c>
      <c r="CT128" s="58" t="s">
        <v>837</v>
      </c>
      <c r="CU128" s="58" t="s">
        <v>834</v>
      </c>
      <c r="CV128" s="58" t="s">
        <v>4186</v>
      </c>
      <c r="CW128" s="58" t="s">
        <v>837</v>
      </c>
      <c r="CX128" s="58" t="s">
        <v>834</v>
      </c>
      <c r="CY128" s="58" t="s">
        <v>1301</v>
      </c>
      <c r="CZ128" s="58" t="s">
        <v>837</v>
      </c>
      <c r="DA128" s="58" t="s">
        <v>834</v>
      </c>
      <c r="DB128" s="58" t="s">
        <v>1406</v>
      </c>
      <c r="DC128" s="58" t="s">
        <v>837</v>
      </c>
      <c r="DD128" s="58" t="s">
        <v>834</v>
      </c>
      <c r="DE128" s="58" t="s">
        <v>4196</v>
      </c>
      <c r="DF128" s="58" t="s">
        <v>837</v>
      </c>
      <c r="DG128" s="58" t="s">
        <v>834</v>
      </c>
      <c r="DH128" s="58" t="s">
        <v>3370</v>
      </c>
      <c r="DI128" s="58" t="s">
        <v>837</v>
      </c>
      <c r="DJ128" s="58" t="s">
        <v>834</v>
      </c>
      <c r="DK128" s="58" t="s">
        <v>564</v>
      </c>
      <c r="DL128" s="58" t="s">
        <v>837</v>
      </c>
      <c r="DM128" s="58" t="s">
        <v>834</v>
      </c>
      <c r="DN128" s="58" t="s">
        <v>4014</v>
      </c>
      <c r="DO128" s="58" t="s">
        <v>837</v>
      </c>
      <c r="DP128" s="58" t="s">
        <v>834</v>
      </c>
      <c r="DQ128" s="58" t="s">
        <v>5990</v>
      </c>
      <c r="DR128" s="58" t="s">
        <v>837</v>
      </c>
      <c r="DS128" s="58" t="s">
        <v>834</v>
      </c>
      <c r="DT128" s="58" t="s">
        <v>552</v>
      </c>
      <c r="DU128" s="58" t="s">
        <v>837</v>
      </c>
      <c r="DV128" s="58" t="s">
        <v>834</v>
      </c>
      <c r="DW128" s="58" t="s">
        <v>558</v>
      </c>
      <c r="DX128" s="58" t="s">
        <v>837</v>
      </c>
      <c r="DY128" s="27" t="s">
        <v>3594</v>
      </c>
      <c r="DZ128" s="5" t="s">
        <v>1401</v>
      </c>
      <c r="EA128" s="5">
        <v>2277</v>
      </c>
      <c r="EB128" s="27" t="s">
        <v>3595</v>
      </c>
      <c r="EC128" s="5" t="s">
        <v>1401</v>
      </c>
      <c r="ED128" s="5">
        <v>1053</v>
      </c>
      <c r="EE128" s="27" t="s">
        <v>3597</v>
      </c>
      <c r="EF128" s="5" t="s">
        <v>1401</v>
      </c>
      <c r="EG128" s="5">
        <v>225</v>
      </c>
      <c r="EH128" s="27" t="s">
        <v>3598</v>
      </c>
      <c r="EI128" s="5" t="s">
        <v>1401</v>
      </c>
      <c r="EJ128" s="5">
        <v>126</v>
      </c>
      <c r="EK128" s="27" t="s">
        <v>3599</v>
      </c>
      <c r="EL128" s="5" t="s">
        <v>1401</v>
      </c>
      <c r="EM128" s="5">
        <v>112</v>
      </c>
      <c r="EN128" s="27" t="s">
        <v>3242</v>
      </c>
      <c r="EO128" s="5" t="s">
        <v>1401</v>
      </c>
      <c r="EP128" s="5">
        <v>16</v>
      </c>
      <c r="EQ128" s="5" t="s">
        <v>335</v>
      </c>
      <c r="ER128" s="5" t="s">
        <v>1401</v>
      </c>
      <c r="ES128" s="5">
        <v>1</v>
      </c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</row>
    <row r="129" spans="1:251">
      <c r="A129" s="4">
        <v>128</v>
      </c>
      <c r="B129" s="24" t="s">
        <v>1110</v>
      </c>
      <c r="C129" s="57">
        <v>39496</v>
      </c>
      <c r="D129" s="4" t="s">
        <v>1316</v>
      </c>
      <c r="E129" s="33">
        <v>275267</v>
      </c>
      <c r="F129" s="53">
        <v>122617</v>
      </c>
      <c r="G129" s="54">
        <f t="shared" si="27"/>
        <v>0.44544751096208407</v>
      </c>
      <c r="H129" s="14">
        <f t="shared" si="15"/>
        <v>0.22932382948530791</v>
      </c>
      <c r="I129" s="29" t="str">
        <f t="shared" si="21"/>
        <v>PML-N</v>
      </c>
      <c r="J129" s="29">
        <f t="shared" si="24"/>
        <v>0.53603497068106376</v>
      </c>
      <c r="K129" s="29" t="str">
        <f t="shared" si="28"/>
        <v>PPPP</v>
      </c>
      <c r="L129" s="29">
        <f t="shared" si="30"/>
        <v>0.30671114119575588</v>
      </c>
      <c r="M129" s="29" t="str">
        <f t="shared" si="29"/>
        <v>PML</v>
      </c>
      <c r="N129" s="29">
        <f t="shared" si="31"/>
        <v>0.14885374784899322</v>
      </c>
      <c r="O129" s="27" t="s">
        <v>816</v>
      </c>
      <c r="P129" s="27" t="s">
        <v>806</v>
      </c>
      <c r="Q129" s="27" t="s">
        <v>838</v>
      </c>
      <c r="R129" s="5" t="s">
        <v>834</v>
      </c>
      <c r="S129" s="5" t="s">
        <v>1185</v>
      </c>
      <c r="T129" s="5" t="s">
        <v>837</v>
      </c>
      <c r="U129" s="5" t="s">
        <v>695</v>
      </c>
      <c r="V129" s="5" t="s">
        <v>811</v>
      </c>
      <c r="W129" s="5" t="s">
        <v>838</v>
      </c>
      <c r="X129" s="27" t="s">
        <v>3243</v>
      </c>
      <c r="Y129" s="5" t="s">
        <v>909</v>
      </c>
      <c r="Z129" s="27">
        <v>18252</v>
      </c>
      <c r="AA129" s="5" t="s">
        <v>1277</v>
      </c>
      <c r="AB129" s="5" t="s">
        <v>1194</v>
      </c>
      <c r="AC129" s="27">
        <v>65727</v>
      </c>
      <c r="AD129" s="5" t="s">
        <v>1278</v>
      </c>
      <c r="AE129" s="5" t="s">
        <v>1003</v>
      </c>
      <c r="AF129" s="27">
        <v>37608</v>
      </c>
      <c r="AG129" s="58" t="s">
        <v>834</v>
      </c>
      <c r="AH129" s="58" t="s">
        <v>810</v>
      </c>
      <c r="AI129" s="58" t="s">
        <v>837</v>
      </c>
      <c r="AJ129" s="5" t="s">
        <v>834</v>
      </c>
      <c r="AK129" s="5" t="s">
        <v>1424</v>
      </c>
      <c r="AL129" s="5" t="s">
        <v>837</v>
      </c>
      <c r="AM129" s="5" t="s">
        <v>834</v>
      </c>
      <c r="AN129" s="5" t="s">
        <v>3395</v>
      </c>
      <c r="AO129" s="5" t="s">
        <v>837</v>
      </c>
      <c r="AP129" s="5" t="s">
        <v>834</v>
      </c>
      <c r="AQ129" s="5" t="s">
        <v>7501</v>
      </c>
      <c r="AR129" s="5" t="s">
        <v>837</v>
      </c>
      <c r="AS129" s="58" t="s">
        <v>834</v>
      </c>
      <c r="AT129" s="58" t="s">
        <v>812</v>
      </c>
      <c r="AU129" s="58" t="s">
        <v>837</v>
      </c>
      <c r="AV129" s="5" t="s">
        <v>834</v>
      </c>
      <c r="AW129" s="5" t="s">
        <v>3202</v>
      </c>
      <c r="AX129" s="5" t="s">
        <v>837</v>
      </c>
      <c r="AY129" s="5" t="s">
        <v>834</v>
      </c>
      <c r="AZ129" s="5" t="s">
        <v>3764</v>
      </c>
      <c r="BA129" s="5" t="s">
        <v>837</v>
      </c>
      <c r="BB129" s="5" t="s">
        <v>834</v>
      </c>
      <c r="BC129" s="5" t="s">
        <v>3126</v>
      </c>
      <c r="BD129" s="5" t="s">
        <v>837</v>
      </c>
      <c r="BE129" s="5" t="s">
        <v>834</v>
      </c>
      <c r="BF129" s="5" t="s">
        <v>3130</v>
      </c>
      <c r="BG129" s="5" t="s">
        <v>837</v>
      </c>
      <c r="BH129" s="5" t="s">
        <v>834</v>
      </c>
      <c r="BI129" s="5" t="s">
        <v>3608</v>
      </c>
      <c r="BJ129" s="5" t="s">
        <v>837</v>
      </c>
      <c r="BK129" s="5" t="s">
        <v>834</v>
      </c>
      <c r="BL129" s="5" t="s">
        <v>3403</v>
      </c>
      <c r="BM129" s="5" t="s">
        <v>837</v>
      </c>
      <c r="BN129" s="5" t="s">
        <v>834</v>
      </c>
      <c r="BO129" s="5" t="s">
        <v>3539</v>
      </c>
      <c r="BP129" s="5" t="s">
        <v>837</v>
      </c>
      <c r="BQ129" s="5" t="s">
        <v>834</v>
      </c>
      <c r="BR129" s="5" t="s">
        <v>3983</v>
      </c>
      <c r="BS129" s="5" t="s">
        <v>837</v>
      </c>
      <c r="BT129" s="5" t="s">
        <v>834</v>
      </c>
      <c r="BU129" s="5" t="s">
        <v>7505</v>
      </c>
      <c r="BV129" s="5" t="s">
        <v>837</v>
      </c>
      <c r="BW129" s="5" t="s">
        <v>834</v>
      </c>
      <c r="BX129" s="5" t="s">
        <v>1020</v>
      </c>
      <c r="BY129" s="5" t="s">
        <v>837</v>
      </c>
      <c r="BZ129" s="5" t="s">
        <v>834</v>
      </c>
      <c r="CA129" s="5" t="s">
        <v>2873</v>
      </c>
      <c r="CB129" s="5" t="s">
        <v>837</v>
      </c>
      <c r="CC129" s="58" t="s">
        <v>834</v>
      </c>
      <c r="CD129" s="58" t="s">
        <v>814</v>
      </c>
      <c r="CE129" s="58" t="s">
        <v>837</v>
      </c>
      <c r="CF129" s="58" t="s">
        <v>834</v>
      </c>
      <c r="CG129" s="27" t="s">
        <v>817</v>
      </c>
      <c r="CH129" s="58" t="s">
        <v>837</v>
      </c>
      <c r="CI129" s="58" t="s">
        <v>834</v>
      </c>
      <c r="CJ129" s="58" t="s">
        <v>3813</v>
      </c>
      <c r="CK129" s="58" t="s">
        <v>837</v>
      </c>
      <c r="CL129" s="58" t="s">
        <v>834</v>
      </c>
      <c r="CM129" s="58" t="s">
        <v>3196</v>
      </c>
      <c r="CN129" s="58" t="s">
        <v>837</v>
      </c>
      <c r="CO129" s="58" t="s">
        <v>834</v>
      </c>
      <c r="CP129" s="58" t="s">
        <v>3361</v>
      </c>
      <c r="CQ129" s="58" t="s">
        <v>837</v>
      </c>
      <c r="CR129" s="58" t="s">
        <v>834</v>
      </c>
      <c r="CS129" s="58" t="s">
        <v>4541</v>
      </c>
      <c r="CT129" s="58" t="s">
        <v>837</v>
      </c>
      <c r="CU129" s="58" t="s">
        <v>834</v>
      </c>
      <c r="CV129" s="58" t="s">
        <v>4186</v>
      </c>
      <c r="CW129" s="58" t="s">
        <v>837</v>
      </c>
      <c r="CX129" s="58" t="s">
        <v>834</v>
      </c>
      <c r="CY129" s="58" t="s">
        <v>1301</v>
      </c>
      <c r="CZ129" s="58" t="s">
        <v>837</v>
      </c>
      <c r="DA129" s="58" t="s">
        <v>834</v>
      </c>
      <c r="DB129" s="58" t="s">
        <v>1406</v>
      </c>
      <c r="DC129" s="58" t="s">
        <v>837</v>
      </c>
      <c r="DD129" s="58" t="s">
        <v>834</v>
      </c>
      <c r="DE129" s="58" t="s">
        <v>4196</v>
      </c>
      <c r="DF129" s="58" t="s">
        <v>837</v>
      </c>
      <c r="DG129" s="58" t="s">
        <v>834</v>
      </c>
      <c r="DH129" s="58" t="s">
        <v>3370</v>
      </c>
      <c r="DI129" s="58" t="s">
        <v>837</v>
      </c>
      <c r="DJ129" s="58" t="s">
        <v>834</v>
      </c>
      <c r="DK129" s="58" t="s">
        <v>564</v>
      </c>
      <c r="DL129" s="58" t="s">
        <v>837</v>
      </c>
      <c r="DM129" s="58" t="s">
        <v>834</v>
      </c>
      <c r="DN129" s="58" t="s">
        <v>4014</v>
      </c>
      <c r="DO129" s="58" t="s">
        <v>837</v>
      </c>
      <c r="DP129" s="58" t="s">
        <v>834</v>
      </c>
      <c r="DQ129" s="58" t="s">
        <v>5990</v>
      </c>
      <c r="DR129" s="58" t="s">
        <v>837</v>
      </c>
      <c r="DS129" s="58" t="s">
        <v>834</v>
      </c>
      <c r="DT129" s="58" t="s">
        <v>552</v>
      </c>
      <c r="DU129" s="58" t="s">
        <v>837</v>
      </c>
      <c r="DV129" s="58" t="s">
        <v>834</v>
      </c>
      <c r="DW129" s="58" t="s">
        <v>558</v>
      </c>
      <c r="DX129" s="58" t="s">
        <v>837</v>
      </c>
      <c r="DY129" s="27" t="s">
        <v>3244</v>
      </c>
      <c r="DZ129" s="5" t="s">
        <v>1401</v>
      </c>
      <c r="EA129" s="5">
        <v>353</v>
      </c>
      <c r="EB129" s="27" t="s">
        <v>3245</v>
      </c>
      <c r="EC129" s="5" t="s">
        <v>1401</v>
      </c>
      <c r="ED129" s="5">
        <v>257</v>
      </c>
      <c r="EE129" s="27" t="s">
        <v>3246</v>
      </c>
      <c r="EF129" s="5" t="s">
        <v>1401</v>
      </c>
      <c r="EG129" s="5">
        <v>232</v>
      </c>
      <c r="EH129" s="27" t="s">
        <v>3439</v>
      </c>
      <c r="EI129" s="5" t="s">
        <v>1401</v>
      </c>
      <c r="EJ129" s="5">
        <v>148</v>
      </c>
      <c r="EK129" s="27" t="s">
        <v>3440</v>
      </c>
      <c r="EL129" s="5" t="s">
        <v>3441</v>
      </c>
      <c r="EM129" s="5">
        <v>40</v>
      </c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</row>
    <row r="130" spans="1:251">
      <c r="A130" s="4">
        <v>129</v>
      </c>
      <c r="B130" s="24" t="s">
        <v>1110</v>
      </c>
      <c r="C130" s="57">
        <v>39496</v>
      </c>
      <c r="D130" s="4" t="s">
        <v>1279</v>
      </c>
      <c r="E130" s="33">
        <v>200935</v>
      </c>
      <c r="F130" s="53">
        <v>93717</v>
      </c>
      <c r="G130" s="54">
        <f t="shared" si="27"/>
        <v>0.46640455868813296</v>
      </c>
      <c r="H130" s="14">
        <f t="shared" ref="H130:H193" si="32">((LARGE(O130:IQ130,1)-(LARGE(O130:IQ130,2)))/F130)</f>
        <v>8.0519009357960664E-2</v>
      </c>
      <c r="I130" s="29" t="str">
        <f t="shared" si="21"/>
        <v>PPPP</v>
      </c>
      <c r="J130" s="29">
        <f t="shared" si="24"/>
        <v>0.39058015087977632</v>
      </c>
      <c r="K130" s="29" t="str">
        <f t="shared" si="28"/>
        <v>PML</v>
      </c>
      <c r="L130" s="29">
        <f t="shared" si="30"/>
        <v>0.31006114152181569</v>
      </c>
      <c r="M130" s="29" t="str">
        <f t="shared" si="29"/>
        <v>PML-N</v>
      </c>
      <c r="N130" s="29">
        <f t="shared" si="31"/>
        <v>0.27655601438372973</v>
      </c>
      <c r="O130" s="27" t="s">
        <v>816</v>
      </c>
      <c r="P130" s="27" t="s">
        <v>806</v>
      </c>
      <c r="Q130" s="27" t="s">
        <v>838</v>
      </c>
      <c r="R130" s="27" t="s">
        <v>3443</v>
      </c>
      <c r="S130" s="5" t="s">
        <v>1185</v>
      </c>
      <c r="T130" s="5">
        <v>783</v>
      </c>
      <c r="U130" s="5" t="s">
        <v>695</v>
      </c>
      <c r="V130" s="5" t="s">
        <v>811</v>
      </c>
      <c r="W130" s="5" t="s">
        <v>838</v>
      </c>
      <c r="X130" s="5" t="s">
        <v>1322</v>
      </c>
      <c r="Y130" s="5" t="s">
        <v>909</v>
      </c>
      <c r="Z130" s="27">
        <v>29058</v>
      </c>
      <c r="AA130" s="27" t="s">
        <v>3442</v>
      </c>
      <c r="AB130" s="5" t="s">
        <v>1194</v>
      </c>
      <c r="AC130" s="5">
        <v>25918</v>
      </c>
      <c r="AD130" s="5" t="s">
        <v>1280</v>
      </c>
      <c r="AE130" s="5" t="s">
        <v>1003</v>
      </c>
      <c r="AF130" s="27">
        <v>36604</v>
      </c>
      <c r="AG130" s="58" t="s">
        <v>834</v>
      </c>
      <c r="AH130" s="58" t="s">
        <v>810</v>
      </c>
      <c r="AI130" s="58" t="s">
        <v>837</v>
      </c>
      <c r="AJ130" s="5" t="s">
        <v>834</v>
      </c>
      <c r="AK130" s="5" t="s">
        <v>1424</v>
      </c>
      <c r="AL130" s="5" t="s">
        <v>837</v>
      </c>
      <c r="AM130" s="5" t="s">
        <v>834</v>
      </c>
      <c r="AN130" s="5" t="s">
        <v>3395</v>
      </c>
      <c r="AO130" s="5" t="s">
        <v>837</v>
      </c>
      <c r="AP130" s="5" t="s">
        <v>834</v>
      </c>
      <c r="AQ130" s="5" t="s">
        <v>7501</v>
      </c>
      <c r="AR130" s="5" t="s">
        <v>837</v>
      </c>
      <c r="AS130" s="58" t="s">
        <v>834</v>
      </c>
      <c r="AT130" s="58" t="s">
        <v>812</v>
      </c>
      <c r="AU130" s="58" t="s">
        <v>837</v>
      </c>
      <c r="AV130" s="5" t="s">
        <v>834</v>
      </c>
      <c r="AW130" s="5" t="s">
        <v>3202</v>
      </c>
      <c r="AX130" s="5" t="s">
        <v>837</v>
      </c>
      <c r="AY130" s="5" t="s">
        <v>834</v>
      </c>
      <c r="AZ130" s="5" t="s">
        <v>3764</v>
      </c>
      <c r="BA130" s="5" t="s">
        <v>837</v>
      </c>
      <c r="BB130" s="5" t="s">
        <v>834</v>
      </c>
      <c r="BC130" s="5" t="s">
        <v>3126</v>
      </c>
      <c r="BD130" s="5" t="s">
        <v>837</v>
      </c>
      <c r="BE130" s="5" t="s">
        <v>834</v>
      </c>
      <c r="BF130" s="5" t="s">
        <v>3130</v>
      </c>
      <c r="BG130" s="5" t="s">
        <v>837</v>
      </c>
      <c r="BH130" s="27" t="s">
        <v>3065</v>
      </c>
      <c r="BI130" s="5" t="s">
        <v>3608</v>
      </c>
      <c r="BJ130" s="5">
        <v>556</v>
      </c>
      <c r="BK130" s="5" t="s">
        <v>834</v>
      </c>
      <c r="BL130" s="5" t="s">
        <v>3403</v>
      </c>
      <c r="BM130" s="5" t="s">
        <v>837</v>
      </c>
      <c r="BN130" s="5" t="s">
        <v>834</v>
      </c>
      <c r="BO130" s="5" t="s">
        <v>3539</v>
      </c>
      <c r="BP130" s="5" t="s">
        <v>837</v>
      </c>
      <c r="BQ130" s="5" t="s">
        <v>834</v>
      </c>
      <c r="BR130" s="5" t="s">
        <v>3983</v>
      </c>
      <c r="BS130" s="5" t="s">
        <v>837</v>
      </c>
      <c r="BT130" s="5" t="s">
        <v>834</v>
      </c>
      <c r="BU130" s="5" t="s">
        <v>7505</v>
      </c>
      <c r="BV130" s="5" t="s">
        <v>837</v>
      </c>
      <c r="BW130" s="5" t="s">
        <v>834</v>
      </c>
      <c r="BX130" s="5" t="s">
        <v>1020</v>
      </c>
      <c r="BY130" s="5" t="s">
        <v>837</v>
      </c>
      <c r="BZ130" s="5" t="s">
        <v>834</v>
      </c>
      <c r="CA130" s="5" t="s">
        <v>2873</v>
      </c>
      <c r="CB130" s="5" t="s">
        <v>837</v>
      </c>
      <c r="CC130" s="58" t="s">
        <v>834</v>
      </c>
      <c r="CD130" s="58" t="s">
        <v>814</v>
      </c>
      <c r="CE130" s="58" t="s">
        <v>837</v>
      </c>
      <c r="CF130" s="58" t="s">
        <v>834</v>
      </c>
      <c r="CG130" s="27" t="s">
        <v>817</v>
      </c>
      <c r="CH130" s="58" t="s">
        <v>837</v>
      </c>
      <c r="CI130" s="58" t="s">
        <v>834</v>
      </c>
      <c r="CJ130" s="58" t="s">
        <v>3813</v>
      </c>
      <c r="CK130" s="58" t="s">
        <v>837</v>
      </c>
      <c r="CL130" s="58" t="s">
        <v>834</v>
      </c>
      <c r="CM130" s="58" t="s">
        <v>3196</v>
      </c>
      <c r="CN130" s="58" t="s">
        <v>837</v>
      </c>
      <c r="CO130" s="58" t="s">
        <v>834</v>
      </c>
      <c r="CP130" s="58" t="s">
        <v>3361</v>
      </c>
      <c r="CQ130" s="58" t="s">
        <v>837</v>
      </c>
      <c r="CR130" s="58" t="s">
        <v>834</v>
      </c>
      <c r="CS130" s="58" t="s">
        <v>4541</v>
      </c>
      <c r="CT130" s="58" t="s">
        <v>837</v>
      </c>
      <c r="CU130" s="58" t="s">
        <v>834</v>
      </c>
      <c r="CV130" s="58" t="s">
        <v>4186</v>
      </c>
      <c r="CW130" s="58" t="s">
        <v>837</v>
      </c>
      <c r="CX130" s="58" t="s">
        <v>834</v>
      </c>
      <c r="CY130" s="58" t="s">
        <v>1301</v>
      </c>
      <c r="CZ130" s="58" t="s">
        <v>837</v>
      </c>
      <c r="DA130" s="58" t="s">
        <v>834</v>
      </c>
      <c r="DB130" s="58" t="s">
        <v>1406</v>
      </c>
      <c r="DC130" s="58" t="s">
        <v>837</v>
      </c>
      <c r="DD130" s="58" t="s">
        <v>834</v>
      </c>
      <c r="DE130" s="58" t="s">
        <v>4196</v>
      </c>
      <c r="DF130" s="58" t="s">
        <v>837</v>
      </c>
      <c r="DG130" s="58" t="s">
        <v>834</v>
      </c>
      <c r="DH130" s="58" t="s">
        <v>3370</v>
      </c>
      <c r="DI130" s="58" t="s">
        <v>837</v>
      </c>
      <c r="DJ130" s="58" t="s">
        <v>834</v>
      </c>
      <c r="DK130" s="58" t="s">
        <v>564</v>
      </c>
      <c r="DL130" s="58" t="s">
        <v>837</v>
      </c>
      <c r="DM130" s="58" t="s">
        <v>834</v>
      </c>
      <c r="DN130" s="58" t="s">
        <v>4014</v>
      </c>
      <c r="DO130" s="58" t="s">
        <v>837</v>
      </c>
      <c r="DP130" s="58" t="s">
        <v>834</v>
      </c>
      <c r="DQ130" s="58" t="s">
        <v>5990</v>
      </c>
      <c r="DR130" s="58" t="s">
        <v>837</v>
      </c>
      <c r="DS130" s="58" t="s">
        <v>834</v>
      </c>
      <c r="DT130" s="58" t="s">
        <v>552</v>
      </c>
      <c r="DU130" s="58" t="s">
        <v>837</v>
      </c>
      <c r="DV130" s="58" t="s">
        <v>834</v>
      </c>
      <c r="DW130" s="58" t="s">
        <v>558</v>
      </c>
      <c r="DX130" s="58" t="s">
        <v>837</v>
      </c>
      <c r="DY130" s="27" t="s">
        <v>3444</v>
      </c>
      <c r="DZ130" s="5" t="s">
        <v>1401</v>
      </c>
      <c r="EA130" s="5">
        <v>699</v>
      </c>
      <c r="EB130" s="27" t="s">
        <v>3609</v>
      </c>
      <c r="EC130" s="5" t="s">
        <v>1401</v>
      </c>
      <c r="ED130" s="5">
        <v>74</v>
      </c>
      <c r="EE130" s="5" t="s">
        <v>3610</v>
      </c>
      <c r="EF130" s="5" t="s">
        <v>1401</v>
      </c>
      <c r="EG130" s="5">
        <v>25</v>
      </c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</row>
    <row r="131" spans="1:251">
      <c r="A131" s="4">
        <v>130</v>
      </c>
      <c r="B131" s="24" t="s">
        <v>1110</v>
      </c>
      <c r="C131" s="57">
        <v>39496</v>
      </c>
      <c r="D131" s="4" t="s">
        <v>1323</v>
      </c>
      <c r="E131" s="33">
        <v>226575</v>
      </c>
      <c r="F131" s="53">
        <v>98851</v>
      </c>
      <c r="G131" s="54">
        <f t="shared" si="27"/>
        <v>0.43628379123910405</v>
      </c>
      <c r="H131" s="14">
        <f t="shared" si="32"/>
        <v>3.6934375980010321E-2</v>
      </c>
      <c r="I131" s="29" t="str">
        <f t="shared" si="21"/>
        <v>PPPP</v>
      </c>
      <c r="J131" s="29">
        <f t="shared" si="24"/>
        <v>0.4521147990409809</v>
      </c>
      <c r="K131" s="29" t="str">
        <f t="shared" si="28"/>
        <v>PML-N</v>
      </c>
      <c r="L131" s="29">
        <f t="shared" si="30"/>
        <v>0.41518042306097053</v>
      </c>
      <c r="M131" s="29" t="str">
        <f t="shared" si="29"/>
        <v>PML</v>
      </c>
      <c r="N131" s="29">
        <f t="shared" si="31"/>
        <v>0.1275960789471022</v>
      </c>
      <c r="O131" s="27" t="s">
        <v>816</v>
      </c>
      <c r="P131" s="27" t="s">
        <v>806</v>
      </c>
      <c r="Q131" s="27" t="s">
        <v>838</v>
      </c>
      <c r="R131" s="5" t="s">
        <v>834</v>
      </c>
      <c r="S131" s="5" t="s">
        <v>1185</v>
      </c>
      <c r="T131" s="5" t="s">
        <v>837</v>
      </c>
      <c r="U131" s="5" t="s">
        <v>695</v>
      </c>
      <c r="V131" s="5" t="s">
        <v>811</v>
      </c>
      <c r="W131" s="5" t="s">
        <v>838</v>
      </c>
      <c r="X131" s="27" t="s">
        <v>3611</v>
      </c>
      <c r="Y131" s="5" t="s">
        <v>909</v>
      </c>
      <c r="Z131" s="5">
        <v>12613</v>
      </c>
      <c r="AA131" s="5" t="s">
        <v>1325</v>
      </c>
      <c r="AB131" s="5" t="s">
        <v>1194</v>
      </c>
      <c r="AC131" s="27">
        <v>41041</v>
      </c>
      <c r="AD131" s="5" t="s">
        <v>1324</v>
      </c>
      <c r="AE131" s="5" t="s">
        <v>1003</v>
      </c>
      <c r="AF131" s="27">
        <v>44692</v>
      </c>
      <c r="AG131" s="58" t="s">
        <v>834</v>
      </c>
      <c r="AH131" s="58" t="s">
        <v>810</v>
      </c>
      <c r="AI131" s="58" t="s">
        <v>837</v>
      </c>
      <c r="AJ131" s="5" t="s">
        <v>834</v>
      </c>
      <c r="AK131" s="5" t="s">
        <v>1424</v>
      </c>
      <c r="AL131" s="5" t="s">
        <v>837</v>
      </c>
      <c r="AM131" s="5" t="s">
        <v>834</v>
      </c>
      <c r="AN131" s="5" t="s">
        <v>3395</v>
      </c>
      <c r="AO131" s="5" t="s">
        <v>837</v>
      </c>
      <c r="AP131" s="5" t="s">
        <v>834</v>
      </c>
      <c r="AQ131" s="5" t="s">
        <v>7501</v>
      </c>
      <c r="AR131" s="5" t="s">
        <v>837</v>
      </c>
      <c r="AS131" s="58" t="s">
        <v>834</v>
      </c>
      <c r="AT131" s="58" t="s">
        <v>812</v>
      </c>
      <c r="AU131" s="58" t="s">
        <v>837</v>
      </c>
      <c r="AV131" s="5" t="s">
        <v>834</v>
      </c>
      <c r="AW131" s="5" t="s">
        <v>3202</v>
      </c>
      <c r="AX131" s="5" t="s">
        <v>837</v>
      </c>
      <c r="AY131" s="5" t="s">
        <v>834</v>
      </c>
      <c r="AZ131" s="5" t="s">
        <v>3764</v>
      </c>
      <c r="BA131" s="5" t="s">
        <v>837</v>
      </c>
      <c r="BB131" s="5" t="s">
        <v>834</v>
      </c>
      <c r="BC131" s="5" t="s">
        <v>3126</v>
      </c>
      <c r="BD131" s="5" t="s">
        <v>837</v>
      </c>
      <c r="BE131" s="5" t="s">
        <v>834</v>
      </c>
      <c r="BF131" s="5" t="s">
        <v>3130</v>
      </c>
      <c r="BG131" s="5" t="s">
        <v>837</v>
      </c>
      <c r="BH131" s="5" t="s">
        <v>834</v>
      </c>
      <c r="BI131" s="5" t="s">
        <v>3608</v>
      </c>
      <c r="BJ131" s="5" t="s">
        <v>837</v>
      </c>
      <c r="BK131" s="5" t="s">
        <v>834</v>
      </c>
      <c r="BL131" s="5" t="s">
        <v>3403</v>
      </c>
      <c r="BM131" s="5" t="s">
        <v>837</v>
      </c>
      <c r="BN131" s="5" t="s">
        <v>834</v>
      </c>
      <c r="BO131" s="5" t="s">
        <v>3539</v>
      </c>
      <c r="BP131" s="5" t="s">
        <v>837</v>
      </c>
      <c r="BQ131" s="5" t="s">
        <v>834</v>
      </c>
      <c r="BR131" s="5" t="s">
        <v>3983</v>
      </c>
      <c r="BS131" s="5" t="s">
        <v>837</v>
      </c>
      <c r="BT131" s="5" t="s">
        <v>834</v>
      </c>
      <c r="BU131" s="5" t="s">
        <v>7505</v>
      </c>
      <c r="BV131" s="5" t="s">
        <v>837</v>
      </c>
      <c r="BW131" s="5" t="s">
        <v>834</v>
      </c>
      <c r="BX131" s="5" t="s">
        <v>1020</v>
      </c>
      <c r="BY131" s="5" t="s">
        <v>837</v>
      </c>
      <c r="BZ131" s="5" t="s">
        <v>834</v>
      </c>
      <c r="CA131" s="5" t="s">
        <v>2873</v>
      </c>
      <c r="CB131" s="5" t="s">
        <v>837</v>
      </c>
      <c r="CC131" s="58" t="s">
        <v>834</v>
      </c>
      <c r="CD131" s="58" t="s">
        <v>814</v>
      </c>
      <c r="CE131" s="58" t="s">
        <v>837</v>
      </c>
      <c r="CF131" s="58" t="s">
        <v>834</v>
      </c>
      <c r="CG131" s="27" t="s">
        <v>817</v>
      </c>
      <c r="CH131" s="58" t="s">
        <v>837</v>
      </c>
      <c r="CI131" s="58" t="s">
        <v>834</v>
      </c>
      <c r="CJ131" s="58" t="s">
        <v>3813</v>
      </c>
      <c r="CK131" s="58" t="s">
        <v>837</v>
      </c>
      <c r="CL131" s="58" t="s">
        <v>834</v>
      </c>
      <c r="CM131" s="58" t="s">
        <v>3196</v>
      </c>
      <c r="CN131" s="58" t="s">
        <v>837</v>
      </c>
      <c r="CO131" s="58" t="s">
        <v>834</v>
      </c>
      <c r="CP131" s="58" t="s">
        <v>3361</v>
      </c>
      <c r="CQ131" s="58" t="s">
        <v>837</v>
      </c>
      <c r="CR131" s="58" t="s">
        <v>834</v>
      </c>
      <c r="CS131" s="58" t="s">
        <v>4541</v>
      </c>
      <c r="CT131" s="58" t="s">
        <v>837</v>
      </c>
      <c r="CU131" s="58" t="s">
        <v>834</v>
      </c>
      <c r="CV131" s="58" t="s">
        <v>4186</v>
      </c>
      <c r="CW131" s="58" t="s">
        <v>837</v>
      </c>
      <c r="CX131" s="58" t="s">
        <v>834</v>
      </c>
      <c r="CY131" s="58" t="s">
        <v>1301</v>
      </c>
      <c r="CZ131" s="58" t="s">
        <v>837</v>
      </c>
      <c r="DA131" s="58" t="s">
        <v>834</v>
      </c>
      <c r="DB131" s="58" t="s">
        <v>1406</v>
      </c>
      <c r="DC131" s="58" t="s">
        <v>837</v>
      </c>
      <c r="DD131" s="58" t="s">
        <v>834</v>
      </c>
      <c r="DE131" s="58" t="s">
        <v>4196</v>
      </c>
      <c r="DF131" s="58" t="s">
        <v>837</v>
      </c>
      <c r="DG131" s="58" t="s">
        <v>834</v>
      </c>
      <c r="DH131" s="58" t="s">
        <v>3370</v>
      </c>
      <c r="DI131" s="58" t="s">
        <v>837</v>
      </c>
      <c r="DJ131" s="58" t="s">
        <v>834</v>
      </c>
      <c r="DK131" s="58" t="s">
        <v>564</v>
      </c>
      <c r="DL131" s="58" t="s">
        <v>837</v>
      </c>
      <c r="DM131" s="58" t="s">
        <v>834</v>
      </c>
      <c r="DN131" s="58" t="s">
        <v>4014</v>
      </c>
      <c r="DO131" s="58" t="s">
        <v>837</v>
      </c>
      <c r="DP131" s="58" t="s">
        <v>834</v>
      </c>
      <c r="DQ131" s="58" t="s">
        <v>5990</v>
      </c>
      <c r="DR131" s="58" t="s">
        <v>837</v>
      </c>
      <c r="DS131" s="58" t="s">
        <v>834</v>
      </c>
      <c r="DT131" s="58" t="s">
        <v>552</v>
      </c>
      <c r="DU131" s="58" t="s">
        <v>837</v>
      </c>
      <c r="DV131" s="58" t="s">
        <v>834</v>
      </c>
      <c r="DW131" s="58" t="s">
        <v>558</v>
      </c>
      <c r="DX131" s="58" t="s">
        <v>837</v>
      </c>
      <c r="DY131" s="27" t="s">
        <v>3612</v>
      </c>
      <c r="DZ131" s="5" t="s">
        <v>1401</v>
      </c>
      <c r="EA131" s="5">
        <v>283</v>
      </c>
      <c r="EB131" s="27" t="s">
        <v>3613</v>
      </c>
      <c r="EC131" s="5" t="s">
        <v>1401</v>
      </c>
      <c r="ED131" s="5">
        <v>169</v>
      </c>
      <c r="EE131" s="27" t="s">
        <v>3614</v>
      </c>
      <c r="EF131" s="5" t="s">
        <v>1401</v>
      </c>
      <c r="EG131" s="5">
        <v>29</v>
      </c>
      <c r="EH131" s="27" t="s">
        <v>3615</v>
      </c>
      <c r="EI131" s="5" t="s">
        <v>1401</v>
      </c>
      <c r="EJ131" s="5">
        <v>24</v>
      </c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</row>
    <row r="132" spans="1:251">
      <c r="A132" s="4">
        <v>131</v>
      </c>
      <c r="B132" s="24" t="s">
        <v>1110</v>
      </c>
      <c r="C132" s="57">
        <v>39496</v>
      </c>
      <c r="D132" s="4" t="s">
        <v>1326</v>
      </c>
      <c r="E132" s="33">
        <v>217332</v>
      </c>
      <c r="F132" s="53">
        <v>116085</v>
      </c>
      <c r="G132" s="54">
        <f t="shared" si="27"/>
        <v>0.5341367124951687</v>
      </c>
      <c r="H132" s="14">
        <f t="shared" si="32"/>
        <v>8.3904035835809965E-2</v>
      </c>
      <c r="I132" s="29" t="str">
        <f t="shared" si="21"/>
        <v>PML-N</v>
      </c>
      <c r="J132" s="29">
        <f t="shared" si="24"/>
        <v>0.43621484257225307</v>
      </c>
      <c r="K132" s="29" t="str">
        <f t="shared" si="28"/>
        <v>PML</v>
      </c>
      <c r="L132" s="29">
        <f t="shared" si="30"/>
        <v>0.35231080673644311</v>
      </c>
      <c r="M132" s="29" t="str">
        <f t="shared" si="29"/>
        <v>PPPP</v>
      </c>
      <c r="N132" s="29">
        <f t="shared" si="31"/>
        <v>0.20248955506740751</v>
      </c>
      <c r="O132" s="27" t="s">
        <v>816</v>
      </c>
      <c r="P132" s="27" t="s">
        <v>806</v>
      </c>
      <c r="Q132" s="27" t="s">
        <v>838</v>
      </c>
      <c r="R132" s="5" t="s">
        <v>834</v>
      </c>
      <c r="S132" s="5" t="s">
        <v>1185</v>
      </c>
      <c r="T132" s="5" t="s">
        <v>837</v>
      </c>
      <c r="U132" s="5" t="s">
        <v>695</v>
      </c>
      <c r="V132" s="5" t="s">
        <v>811</v>
      </c>
      <c r="W132" s="5" t="s">
        <v>838</v>
      </c>
      <c r="X132" s="5" t="s">
        <v>1536</v>
      </c>
      <c r="Y132" s="5" t="s">
        <v>909</v>
      </c>
      <c r="Z132" s="27">
        <v>40898</v>
      </c>
      <c r="AA132" s="5" t="s">
        <v>1537</v>
      </c>
      <c r="AB132" s="5" t="s">
        <v>1194</v>
      </c>
      <c r="AC132" s="27">
        <v>50638</v>
      </c>
      <c r="AD132" s="29" t="s">
        <v>506</v>
      </c>
      <c r="AE132" s="29" t="s">
        <v>1003</v>
      </c>
      <c r="AF132" s="27">
        <v>23506</v>
      </c>
      <c r="AG132" s="58" t="s">
        <v>834</v>
      </c>
      <c r="AH132" s="58" t="s">
        <v>810</v>
      </c>
      <c r="AI132" s="58" t="s">
        <v>837</v>
      </c>
      <c r="AJ132" s="5" t="s">
        <v>834</v>
      </c>
      <c r="AK132" s="5" t="s">
        <v>1424</v>
      </c>
      <c r="AL132" s="5" t="s">
        <v>837</v>
      </c>
      <c r="AM132" s="5" t="s">
        <v>834</v>
      </c>
      <c r="AN132" s="5" t="s">
        <v>3395</v>
      </c>
      <c r="AO132" s="5" t="s">
        <v>837</v>
      </c>
      <c r="AP132" s="5" t="s">
        <v>834</v>
      </c>
      <c r="AQ132" s="5" t="s">
        <v>7501</v>
      </c>
      <c r="AR132" s="5" t="s">
        <v>837</v>
      </c>
      <c r="AS132" s="58" t="s">
        <v>834</v>
      </c>
      <c r="AT132" s="58" t="s">
        <v>812</v>
      </c>
      <c r="AU132" s="58" t="s">
        <v>837</v>
      </c>
      <c r="AV132" s="5" t="s">
        <v>834</v>
      </c>
      <c r="AW132" s="5" t="s">
        <v>3202</v>
      </c>
      <c r="AX132" s="5" t="s">
        <v>837</v>
      </c>
      <c r="AY132" s="5" t="s">
        <v>834</v>
      </c>
      <c r="AZ132" s="5" t="s">
        <v>3764</v>
      </c>
      <c r="BA132" s="5" t="s">
        <v>837</v>
      </c>
      <c r="BB132" s="5" t="s">
        <v>834</v>
      </c>
      <c r="BC132" s="5" t="s">
        <v>3126</v>
      </c>
      <c r="BD132" s="5" t="s">
        <v>837</v>
      </c>
      <c r="BE132" s="5" t="s">
        <v>834</v>
      </c>
      <c r="BF132" s="5" t="s">
        <v>3130</v>
      </c>
      <c r="BG132" s="5" t="s">
        <v>837</v>
      </c>
      <c r="BH132" s="5" t="s">
        <v>834</v>
      </c>
      <c r="BI132" s="5" t="s">
        <v>3608</v>
      </c>
      <c r="BJ132" s="5" t="s">
        <v>837</v>
      </c>
      <c r="BK132" s="5" t="s">
        <v>834</v>
      </c>
      <c r="BL132" s="5" t="s">
        <v>3403</v>
      </c>
      <c r="BM132" s="5" t="s">
        <v>837</v>
      </c>
      <c r="BN132" s="5" t="s">
        <v>834</v>
      </c>
      <c r="BO132" s="5" t="s">
        <v>3539</v>
      </c>
      <c r="BP132" s="5" t="s">
        <v>837</v>
      </c>
      <c r="BQ132" s="5" t="s">
        <v>834</v>
      </c>
      <c r="BR132" s="5" t="s">
        <v>3983</v>
      </c>
      <c r="BS132" s="5" t="s">
        <v>837</v>
      </c>
      <c r="BT132" s="5" t="s">
        <v>834</v>
      </c>
      <c r="BU132" s="5" t="s">
        <v>7505</v>
      </c>
      <c r="BV132" s="5" t="s">
        <v>837</v>
      </c>
      <c r="BW132" s="5" t="s">
        <v>834</v>
      </c>
      <c r="BX132" s="5" t="s">
        <v>1020</v>
      </c>
      <c r="BY132" s="5" t="s">
        <v>837</v>
      </c>
      <c r="BZ132" s="5" t="s">
        <v>834</v>
      </c>
      <c r="CA132" s="5" t="s">
        <v>2873</v>
      </c>
      <c r="CB132" s="5" t="s">
        <v>837</v>
      </c>
      <c r="CC132" s="58" t="s">
        <v>834</v>
      </c>
      <c r="CD132" s="58" t="s">
        <v>814</v>
      </c>
      <c r="CE132" s="58" t="s">
        <v>837</v>
      </c>
      <c r="CF132" s="58" t="s">
        <v>834</v>
      </c>
      <c r="CG132" s="27" t="s">
        <v>817</v>
      </c>
      <c r="CH132" s="58" t="s">
        <v>837</v>
      </c>
      <c r="CI132" s="58" t="s">
        <v>834</v>
      </c>
      <c r="CJ132" s="58" t="s">
        <v>3813</v>
      </c>
      <c r="CK132" s="58" t="s">
        <v>837</v>
      </c>
      <c r="CL132" s="58" t="s">
        <v>834</v>
      </c>
      <c r="CM132" s="58" t="s">
        <v>3196</v>
      </c>
      <c r="CN132" s="58" t="s">
        <v>837</v>
      </c>
      <c r="CO132" s="58" t="s">
        <v>834</v>
      </c>
      <c r="CP132" s="58" t="s">
        <v>3361</v>
      </c>
      <c r="CQ132" s="58" t="s">
        <v>837</v>
      </c>
      <c r="CR132" s="58" t="s">
        <v>834</v>
      </c>
      <c r="CS132" s="58" t="s">
        <v>4541</v>
      </c>
      <c r="CT132" s="58" t="s">
        <v>837</v>
      </c>
      <c r="CU132" s="58" t="s">
        <v>834</v>
      </c>
      <c r="CV132" s="58" t="s">
        <v>4186</v>
      </c>
      <c r="CW132" s="58" t="s">
        <v>837</v>
      </c>
      <c r="CX132" s="58" t="s">
        <v>834</v>
      </c>
      <c r="CY132" s="58" t="s">
        <v>1301</v>
      </c>
      <c r="CZ132" s="58" t="s">
        <v>837</v>
      </c>
      <c r="DA132" s="58" t="s">
        <v>834</v>
      </c>
      <c r="DB132" s="58" t="s">
        <v>1406</v>
      </c>
      <c r="DC132" s="58" t="s">
        <v>837</v>
      </c>
      <c r="DD132" s="58" t="s">
        <v>834</v>
      </c>
      <c r="DE132" s="58" t="s">
        <v>4196</v>
      </c>
      <c r="DF132" s="58" t="s">
        <v>837</v>
      </c>
      <c r="DG132" s="58" t="s">
        <v>834</v>
      </c>
      <c r="DH132" s="58" t="s">
        <v>3370</v>
      </c>
      <c r="DI132" s="58" t="s">
        <v>837</v>
      </c>
      <c r="DJ132" s="58" t="s">
        <v>834</v>
      </c>
      <c r="DK132" s="58" t="s">
        <v>564</v>
      </c>
      <c r="DL132" s="58" t="s">
        <v>837</v>
      </c>
      <c r="DM132" s="58" t="s">
        <v>834</v>
      </c>
      <c r="DN132" s="58" t="s">
        <v>4014</v>
      </c>
      <c r="DO132" s="58" t="s">
        <v>837</v>
      </c>
      <c r="DP132" s="58" t="s">
        <v>834</v>
      </c>
      <c r="DQ132" s="58" t="s">
        <v>5990</v>
      </c>
      <c r="DR132" s="58" t="s">
        <v>837</v>
      </c>
      <c r="DS132" s="58" t="s">
        <v>834</v>
      </c>
      <c r="DT132" s="58" t="s">
        <v>552</v>
      </c>
      <c r="DU132" s="58" t="s">
        <v>837</v>
      </c>
      <c r="DV132" s="58" t="s">
        <v>834</v>
      </c>
      <c r="DW132" s="58" t="s">
        <v>558</v>
      </c>
      <c r="DX132" s="58" t="s">
        <v>837</v>
      </c>
      <c r="DY132" s="27" t="s">
        <v>3616</v>
      </c>
      <c r="DZ132" s="5" t="s">
        <v>1401</v>
      </c>
      <c r="EA132" s="5">
        <v>395</v>
      </c>
      <c r="EB132" s="27" t="s">
        <v>2007</v>
      </c>
      <c r="EC132" s="5" t="s">
        <v>1401</v>
      </c>
      <c r="ED132" s="5">
        <v>359</v>
      </c>
      <c r="EE132" s="27" t="s">
        <v>507</v>
      </c>
      <c r="EF132" s="5" t="s">
        <v>1401</v>
      </c>
      <c r="EG132" s="5">
        <v>164</v>
      </c>
      <c r="EH132" s="27" t="s">
        <v>508</v>
      </c>
      <c r="EI132" s="5" t="s">
        <v>1401</v>
      </c>
      <c r="EJ132" s="5">
        <v>82</v>
      </c>
      <c r="EK132" s="27" t="s">
        <v>3623</v>
      </c>
      <c r="EL132" s="5" t="s">
        <v>1401</v>
      </c>
      <c r="EM132" s="5">
        <v>43</v>
      </c>
      <c r="EN132" s="27"/>
      <c r="EO132" s="5"/>
      <c r="EP132" s="5"/>
      <c r="EQ132" s="27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</row>
    <row r="133" spans="1:251">
      <c r="A133" s="4">
        <v>132</v>
      </c>
      <c r="B133" s="24" t="s">
        <v>1110</v>
      </c>
      <c r="C133" s="57">
        <v>39496</v>
      </c>
      <c r="D133" s="4" t="s">
        <v>1539</v>
      </c>
      <c r="E133" s="33">
        <v>229477</v>
      </c>
      <c r="F133" s="53">
        <v>108107</v>
      </c>
      <c r="G133" s="54">
        <f t="shared" si="27"/>
        <v>0.47110167903537176</v>
      </c>
      <c r="H133" s="14">
        <f t="shared" si="32"/>
        <v>0.13050958772327417</v>
      </c>
      <c r="I133" s="29" t="str">
        <f t="shared" si="21"/>
        <v>PML-N</v>
      </c>
      <c r="J133" s="29">
        <f t="shared" si="24"/>
        <v>0.44578981934564832</v>
      </c>
      <c r="K133" s="29" t="str">
        <f t="shared" si="28"/>
        <v>PPPP</v>
      </c>
      <c r="L133" s="29">
        <f t="shared" si="30"/>
        <v>0.31528023162237412</v>
      </c>
      <c r="M133" s="29" t="str">
        <f t="shared" si="29"/>
        <v>PML</v>
      </c>
      <c r="N133" s="29">
        <f t="shared" si="31"/>
        <v>0.2244073001748268</v>
      </c>
      <c r="O133" s="27" t="s">
        <v>816</v>
      </c>
      <c r="P133" s="27" t="s">
        <v>806</v>
      </c>
      <c r="Q133" s="27" t="s">
        <v>838</v>
      </c>
      <c r="R133" s="5" t="s">
        <v>834</v>
      </c>
      <c r="S133" s="5" t="s">
        <v>1185</v>
      </c>
      <c r="T133" s="5" t="s">
        <v>837</v>
      </c>
      <c r="U133" s="5" t="s">
        <v>695</v>
      </c>
      <c r="V133" s="5" t="s">
        <v>811</v>
      </c>
      <c r="W133" s="5" t="s">
        <v>838</v>
      </c>
      <c r="X133" s="27" t="s">
        <v>3617</v>
      </c>
      <c r="Y133" s="5" t="s">
        <v>909</v>
      </c>
      <c r="Z133" s="5">
        <v>24260</v>
      </c>
      <c r="AA133" s="5" t="s">
        <v>1537</v>
      </c>
      <c r="AB133" s="5" t="s">
        <v>1194</v>
      </c>
      <c r="AC133" s="27">
        <v>48193</v>
      </c>
      <c r="AD133" s="5" t="s">
        <v>1538</v>
      </c>
      <c r="AE133" s="5" t="s">
        <v>1003</v>
      </c>
      <c r="AF133" s="27">
        <v>34084</v>
      </c>
      <c r="AG133" s="58" t="s">
        <v>834</v>
      </c>
      <c r="AH133" s="58" t="s">
        <v>810</v>
      </c>
      <c r="AI133" s="58" t="s">
        <v>837</v>
      </c>
      <c r="AJ133" s="5" t="s">
        <v>834</v>
      </c>
      <c r="AK133" s="5" t="s">
        <v>1424</v>
      </c>
      <c r="AL133" s="5" t="s">
        <v>837</v>
      </c>
      <c r="AM133" s="5" t="s">
        <v>834</v>
      </c>
      <c r="AN133" s="5" t="s">
        <v>3395</v>
      </c>
      <c r="AO133" s="5" t="s">
        <v>837</v>
      </c>
      <c r="AP133" s="5" t="s">
        <v>834</v>
      </c>
      <c r="AQ133" s="5" t="s">
        <v>7501</v>
      </c>
      <c r="AR133" s="5" t="s">
        <v>837</v>
      </c>
      <c r="AS133" s="58" t="s">
        <v>834</v>
      </c>
      <c r="AT133" s="58" t="s">
        <v>812</v>
      </c>
      <c r="AU133" s="58" t="s">
        <v>837</v>
      </c>
      <c r="AV133" s="5" t="s">
        <v>834</v>
      </c>
      <c r="AW133" s="5" t="s">
        <v>3202</v>
      </c>
      <c r="AX133" s="5" t="s">
        <v>837</v>
      </c>
      <c r="AY133" s="5" t="s">
        <v>834</v>
      </c>
      <c r="AZ133" s="5" t="s">
        <v>3764</v>
      </c>
      <c r="BA133" s="5" t="s">
        <v>837</v>
      </c>
      <c r="BB133" s="5" t="s">
        <v>834</v>
      </c>
      <c r="BC133" s="5" t="s">
        <v>3126</v>
      </c>
      <c r="BD133" s="5" t="s">
        <v>837</v>
      </c>
      <c r="BE133" s="5" t="s">
        <v>834</v>
      </c>
      <c r="BF133" s="5" t="s">
        <v>3130</v>
      </c>
      <c r="BG133" s="5" t="s">
        <v>837</v>
      </c>
      <c r="BH133" s="5" t="s">
        <v>834</v>
      </c>
      <c r="BI133" s="5" t="s">
        <v>3608</v>
      </c>
      <c r="BJ133" s="5" t="s">
        <v>837</v>
      </c>
      <c r="BK133" s="5" t="s">
        <v>834</v>
      </c>
      <c r="BL133" s="5" t="s">
        <v>3403</v>
      </c>
      <c r="BM133" s="5" t="s">
        <v>837</v>
      </c>
      <c r="BN133" s="5" t="s">
        <v>834</v>
      </c>
      <c r="BO133" s="5" t="s">
        <v>3539</v>
      </c>
      <c r="BP133" s="5" t="s">
        <v>837</v>
      </c>
      <c r="BQ133" s="5" t="s">
        <v>834</v>
      </c>
      <c r="BR133" s="5" t="s">
        <v>3983</v>
      </c>
      <c r="BS133" s="5" t="s">
        <v>837</v>
      </c>
      <c r="BT133" s="5" t="s">
        <v>834</v>
      </c>
      <c r="BU133" s="5" t="s">
        <v>7505</v>
      </c>
      <c r="BV133" s="5" t="s">
        <v>837</v>
      </c>
      <c r="BW133" s="5" t="s">
        <v>834</v>
      </c>
      <c r="BX133" s="5" t="s">
        <v>1020</v>
      </c>
      <c r="BY133" s="5" t="s">
        <v>837</v>
      </c>
      <c r="BZ133" s="5" t="s">
        <v>834</v>
      </c>
      <c r="CA133" s="5" t="s">
        <v>2873</v>
      </c>
      <c r="CB133" s="5" t="s">
        <v>837</v>
      </c>
      <c r="CC133" s="58" t="s">
        <v>834</v>
      </c>
      <c r="CD133" s="58" t="s">
        <v>814</v>
      </c>
      <c r="CE133" s="58" t="s">
        <v>837</v>
      </c>
      <c r="CF133" s="58" t="s">
        <v>834</v>
      </c>
      <c r="CG133" s="27" t="s">
        <v>817</v>
      </c>
      <c r="CH133" s="58" t="s">
        <v>837</v>
      </c>
      <c r="CI133" s="58" t="s">
        <v>834</v>
      </c>
      <c r="CJ133" s="58" t="s">
        <v>3813</v>
      </c>
      <c r="CK133" s="58" t="s">
        <v>837</v>
      </c>
      <c r="CL133" s="58" t="s">
        <v>834</v>
      </c>
      <c r="CM133" s="58" t="s">
        <v>3196</v>
      </c>
      <c r="CN133" s="58" t="s">
        <v>837</v>
      </c>
      <c r="CO133" s="58" t="s">
        <v>834</v>
      </c>
      <c r="CP133" s="58" t="s">
        <v>3361</v>
      </c>
      <c r="CQ133" s="58" t="s">
        <v>837</v>
      </c>
      <c r="CR133" s="58" t="s">
        <v>834</v>
      </c>
      <c r="CS133" s="58" t="s">
        <v>4541</v>
      </c>
      <c r="CT133" s="58" t="s">
        <v>837</v>
      </c>
      <c r="CU133" s="58" t="s">
        <v>834</v>
      </c>
      <c r="CV133" s="58" t="s">
        <v>4186</v>
      </c>
      <c r="CW133" s="58" t="s">
        <v>837</v>
      </c>
      <c r="CX133" s="58" t="s">
        <v>834</v>
      </c>
      <c r="CY133" s="58" t="s">
        <v>1301</v>
      </c>
      <c r="CZ133" s="58" t="s">
        <v>837</v>
      </c>
      <c r="DA133" s="58" t="s">
        <v>834</v>
      </c>
      <c r="DB133" s="58" t="s">
        <v>1406</v>
      </c>
      <c r="DC133" s="58" t="s">
        <v>837</v>
      </c>
      <c r="DD133" s="58" t="s">
        <v>834</v>
      </c>
      <c r="DE133" s="58" t="s">
        <v>4196</v>
      </c>
      <c r="DF133" s="58" t="s">
        <v>837</v>
      </c>
      <c r="DG133" s="58" t="s">
        <v>834</v>
      </c>
      <c r="DH133" s="58" t="s">
        <v>3370</v>
      </c>
      <c r="DI133" s="58" t="s">
        <v>837</v>
      </c>
      <c r="DJ133" s="58" t="s">
        <v>834</v>
      </c>
      <c r="DK133" s="58" t="s">
        <v>564</v>
      </c>
      <c r="DL133" s="58" t="s">
        <v>837</v>
      </c>
      <c r="DM133" s="58" t="s">
        <v>834</v>
      </c>
      <c r="DN133" s="58" t="s">
        <v>4014</v>
      </c>
      <c r="DO133" s="58" t="s">
        <v>837</v>
      </c>
      <c r="DP133" s="58" t="s">
        <v>834</v>
      </c>
      <c r="DQ133" s="58" t="s">
        <v>5990</v>
      </c>
      <c r="DR133" s="58" t="s">
        <v>837</v>
      </c>
      <c r="DS133" s="58" t="s">
        <v>834</v>
      </c>
      <c r="DT133" s="58" t="s">
        <v>552</v>
      </c>
      <c r="DU133" s="58" t="s">
        <v>837</v>
      </c>
      <c r="DV133" s="58" t="s">
        <v>834</v>
      </c>
      <c r="DW133" s="58" t="s">
        <v>558</v>
      </c>
      <c r="DX133" s="58" t="s">
        <v>837</v>
      </c>
      <c r="DY133" s="27" t="s">
        <v>3618</v>
      </c>
      <c r="DZ133" s="5" t="s">
        <v>1401</v>
      </c>
      <c r="EA133" s="5">
        <v>641</v>
      </c>
      <c r="EB133" s="27" t="s">
        <v>3619</v>
      </c>
      <c r="EC133" s="5" t="s">
        <v>1401</v>
      </c>
      <c r="ED133" s="5">
        <v>457</v>
      </c>
      <c r="EE133" s="27" t="s">
        <v>3620</v>
      </c>
      <c r="EF133" s="5" t="s">
        <v>1401</v>
      </c>
      <c r="EG133" s="5">
        <v>210</v>
      </c>
      <c r="EH133" s="27" t="s">
        <v>3621</v>
      </c>
      <c r="EI133" s="5" t="s">
        <v>1401</v>
      </c>
      <c r="EJ133" s="5">
        <v>87</v>
      </c>
      <c r="EK133" s="27" t="s">
        <v>3622</v>
      </c>
      <c r="EL133" s="5" t="s">
        <v>1401</v>
      </c>
      <c r="EM133" s="5">
        <v>62</v>
      </c>
      <c r="EN133" s="27" t="s">
        <v>3623</v>
      </c>
      <c r="EO133" s="5" t="s">
        <v>1401</v>
      </c>
      <c r="EP133" s="5">
        <v>51</v>
      </c>
      <c r="EQ133" s="27" t="s">
        <v>2015</v>
      </c>
      <c r="ER133" s="5" t="s">
        <v>1401</v>
      </c>
      <c r="ES133" s="5">
        <v>47</v>
      </c>
      <c r="ET133" s="27" t="s">
        <v>3624</v>
      </c>
      <c r="EU133" s="5" t="s">
        <v>1401</v>
      </c>
      <c r="EV133" s="5">
        <v>15</v>
      </c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</row>
    <row r="134" spans="1:251">
      <c r="A134" s="4">
        <v>133</v>
      </c>
      <c r="B134" s="24" t="s">
        <v>1110</v>
      </c>
      <c r="C134" s="57">
        <v>39496</v>
      </c>
      <c r="D134" s="4" t="s">
        <v>1540</v>
      </c>
      <c r="E134" s="33">
        <v>222833</v>
      </c>
      <c r="F134" s="53">
        <v>97934</v>
      </c>
      <c r="G134" s="54">
        <f t="shared" si="27"/>
        <v>0.43949504786095417</v>
      </c>
      <c r="H134" s="14">
        <f t="shared" si="32"/>
        <v>0.17135009291972145</v>
      </c>
      <c r="I134" s="29" t="str">
        <f t="shared" si="21"/>
        <v>PML-N</v>
      </c>
      <c r="J134" s="29">
        <f t="shared" si="24"/>
        <v>0.45730798292727753</v>
      </c>
      <c r="K134" s="29" t="str">
        <f t="shared" si="28"/>
        <v>PML</v>
      </c>
      <c r="L134" s="29">
        <f t="shared" si="30"/>
        <v>0.28595789000755611</v>
      </c>
      <c r="M134" s="29" t="str">
        <f t="shared" si="29"/>
        <v>PPPP</v>
      </c>
      <c r="N134" s="29">
        <f t="shared" si="31"/>
        <v>0.16570343292421427</v>
      </c>
      <c r="O134" s="27" t="s">
        <v>816</v>
      </c>
      <c r="P134" s="27" t="s">
        <v>806</v>
      </c>
      <c r="Q134" s="27" t="s">
        <v>838</v>
      </c>
      <c r="R134" s="5" t="s">
        <v>834</v>
      </c>
      <c r="S134" s="5" t="s">
        <v>1185</v>
      </c>
      <c r="T134" s="5" t="s">
        <v>837</v>
      </c>
      <c r="U134" s="27" t="s">
        <v>3652</v>
      </c>
      <c r="V134" s="5" t="s">
        <v>1765</v>
      </c>
      <c r="W134" s="5">
        <v>130</v>
      </c>
      <c r="X134" s="5" t="s">
        <v>1542</v>
      </c>
      <c r="Y134" s="5" t="s">
        <v>909</v>
      </c>
      <c r="Z134" s="5">
        <v>28005</v>
      </c>
      <c r="AA134" s="5" t="s">
        <v>1541</v>
      </c>
      <c r="AB134" s="5" t="s">
        <v>1194</v>
      </c>
      <c r="AC134" s="27">
        <v>44786</v>
      </c>
      <c r="AD134" s="27" t="s">
        <v>3648</v>
      </c>
      <c r="AE134" s="5" t="s">
        <v>1003</v>
      </c>
      <c r="AF134" s="27">
        <v>16228</v>
      </c>
      <c r="AG134" s="58" t="s">
        <v>834</v>
      </c>
      <c r="AH134" s="58" t="s">
        <v>810</v>
      </c>
      <c r="AI134" s="58" t="s">
        <v>837</v>
      </c>
      <c r="AJ134" s="5" t="s">
        <v>834</v>
      </c>
      <c r="AK134" s="5" t="s">
        <v>1424</v>
      </c>
      <c r="AL134" s="5" t="s">
        <v>837</v>
      </c>
      <c r="AM134" s="5" t="s">
        <v>834</v>
      </c>
      <c r="AN134" s="5" t="s">
        <v>3395</v>
      </c>
      <c r="AO134" s="5" t="s">
        <v>837</v>
      </c>
      <c r="AP134" s="5" t="s">
        <v>834</v>
      </c>
      <c r="AQ134" s="5" t="s">
        <v>7501</v>
      </c>
      <c r="AR134" s="5" t="s">
        <v>837</v>
      </c>
      <c r="AS134" s="58" t="s">
        <v>834</v>
      </c>
      <c r="AT134" s="58" t="s">
        <v>812</v>
      </c>
      <c r="AU134" s="58" t="s">
        <v>837</v>
      </c>
      <c r="AV134" s="5" t="s">
        <v>834</v>
      </c>
      <c r="AW134" s="5" t="s">
        <v>3202</v>
      </c>
      <c r="AX134" s="5" t="s">
        <v>837</v>
      </c>
      <c r="AY134" s="5" t="s">
        <v>834</v>
      </c>
      <c r="AZ134" s="5" t="s">
        <v>3764</v>
      </c>
      <c r="BA134" s="5" t="s">
        <v>837</v>
      </c>
      <c r="BB134" s="5" t="s">
        <v>834</v>
      </c>
      <c r="BC134" s="5" t="s">
        <v>3126</v>
      </c>
      <c r="BD134" s="5" t="s">
        <v>837</v>
      </c>
      <c r="BE134" s="5" t="s">
        <v>834</v>
      </c>
      <c r="BF134" s="5" t="s">
        <v>3130</v>
      </c>
      <c r="BG134" s="5" t="s">
        <v>837</v>
      </c>
      <c r="BH134" s="5" t="s">
        <v>834</v>
      </c>
      <c r="BI134" s="5" t="s">
        <v>3608</v>
      </c>
      <c r="BJ134" s="5" t="s">
        <v>837</v>
      </c>
      <c r="BK134" s="5" t="s">
        <v>834</v>
      </c>
      <c r="BL134" s="5" t="s">
        <v>3403</v>
      </c>
      <c r="BM134" s="5" t="s">
        <v>837</v>
      </c>
      <c r="BN134" s="5" t="s">
        <v>834</v>
      </c>
      <c r="BO134" s="5" t="s">
        <v>3539</v>
      </c>
      <c r="BP134" s="5" t="s">
        <v>837</v>
      </c>
      <c r="BQ134" s="5" t="s">
        <v>834</v>
      </c>
      <c r="BR134" s="5" t="s">
        <v>3983</v>
      </c>
      <c r="BS134" s="5" t="s">
        <v>837</v>
      </c>
      <c r="BT134" s="5" t="s">
        <v>834</v>
      </c>
      <c r="BU134" s="5" t="s">
        <v>7505</v>
      </c>
      <c r="BV134" s="5" t="s">
        <v>837</v>
      </c>
      <c r="BW134" s="5" t="s">
        <v>834</v>
      </c>
      <c r="BX134" s="5" t="s">
        <v>1020</v>
      </c>
      <c r="BY134" s="5" t="s">
        <v>837</v>
      </c>
      <c r="BZ134" s="5" t="s">
        <v>834</v>
      </c>
      <c r="CA134" s="5" t="s">
        <v>2873</v>
      </c>
      <c r="CB134" s="5" t="s">
        <v>837</v>
      </c>
      <c r="CC134" s="58" t="s">
        <v>834</v>
      </c>
      <c r="CD134" s="58" t="s">
        <v>814</v>
      </c>
      <c r="CE134" s="58" t="s">
        <v>837</v>
      </c>
      <c r="CF134" s="58" t="s">
        <v>834</v>
      </c>
      <c r="CG134" s="27" t="s">
        <v>817</v>
      </c>
      <c r="CH134" s="58" t="s">
        <v>837</v>
      </c>
      <c r="CI134" s="58" t="s">
        <v>834</v>
      </c>
      <c r="CJ134" s="58" t="s">
        <v>3813</v>
      </c>
      <c r="CK134" s="58" t="s">
        <v>837</v>
      </c>
      <c r="CL134" s="58" t="s">
        <v>834</v>
      </c>
      <c r="CM134" s="58" t="s">
        <v>3196</v>
      </c>
      <c r="CN134" s="58" t="s">
        <v>837</v>
      </c>
      <c r="CO134" s="58" t="s">
        <v>834</v>
      </c>
      <c r="CP134" s="58" t="s">
        <v>3361</v>
      </c>
      <c r="CQ134" s="58" t="s">
        <v>837</v>
      </c>
      <c r="CR134" s="58" t="s">
        <v>834</v>
      </c>
      <c r="CS134" s="58" t="s">
        <v>4541</v>
      </c>
      <c r="CT134" s="58" t="s">
        <v>837</v>
      </c>
      <c r="CU134" s="58" t="s">
        <v>834</v>
      </c>
      <c r="CV134" s="58" t="s">
        <v>4186</v>
      </c>
      <c r="CW134" s="58" t="s">
        <v>837</v>
      </c>
      <c r="CX134" s="58" t="s">
        <v>834</v>
      </c>
      <c r="CY134" s="58" t="s">
        <v>1301</v>
      </c>
      <c r="CZ134" s="58" t="s">
        <v>837</v>
      </c>
      <c r="DA134" s="58" t="s">
        <v>834</v>
      </c>
      <c r="DB134" s="58" t="s">
        <v>1406</v>
      </c>
      <c r="DC134" s="58" t="s">
        <v>837</v>
      </c>
      <c r="DD134" s="58" t="s">
        <v>834</v>
      </c>
      <c r="DE134" s="58" t="s">
        <v>4196</v>
      </c>
      <c r="DF134" s="58" t="s">
        <v>837</v>
      </c>
      <c r="DG134" s="58" t="s">
        <v>834</v>
      </c>
      <c r="DH134" s="58" t="s">
        <v>3370</v>
      </c>
      <c r="DI134" s="58" t="s">
        <v>837</v>
      </c>
      <c r="DJ134" s="58" t="s">
        <v>834</v>
      </c>
      <c r="DK134" s="58" t="s">
        <v>564</v>
      </c>
      <c r="DL134" s="58" t="s">
        <v>837</v>
      </c>
      <c r="DM134" s="58" t="s">
        <v>834</v>
      </c>
      <c r="DN134" s="58" t="s">
        <v>4014</v>
      </c>
      <c r="DO134" s="58" t="s">
        <v>837</v>
      </c>
      <c r="DP134" s="58" t="s">
        <v>834</v>
      </c>
      <c r="DQ134" s="58" t="s">
        <v>5990</v>
      </c>
      <c r="DR134" s="58" t="s">
        <v>837</v>
      </c>
      <c r="DS134" s="58" t="s">
        <v>834</v>
      </c>
      <c r="DT134" s="58" t="s">
        <v>552</v>
      </c>
      <c r="DU134" s="58" t="s">
        <v>837</v>
      </c>
      <c r="DV134" s="58" t="s">
        <v>834</v>
      </c>
      <c r="DW134" s="58" t="s">
        <v>558</v>
      </c>
      <c r="DX134" s="58" t="s">
        <v>837</v>
      </c>
      <c r="DY134" s="27" t="s">
        <v>3649</v>
      </c>
      <c r="DZ134" s="5" t="s">
        <v>1401</v>
      </c>
      <c r="EA134" s="5">
        <v>5894</v>
      </c>
      <c r="EB134" s="27" t="s">
        <v>3650</v>
      </c>
      <c r="EC134" s="5" t="s">
        <v>1401</v>
      </c>
      <c r="ED134" s="5">
        <v>2321</v>
      </c>
      <c r="EE134" s="27" t="s">
        <v>3651</v>
      </c>
      <c r="EF134" s="5" t="s">
        <v>1401</v>
      </c>
      <c r="EG134" s="5">
        <v>355</v>
      </c>
      <c r="EH134" s="27" t="s">
        <v>3653</v>
      </c>
      <c r="EI134" s="5" t="s">
        <v>1401</v>
      </c>
      <c r="EJ134" s="5">
        <v>92</v>
      </c>
      <c r="EK134" s="27" t="s">
        <v>3654</v>
      </c>
      <c r="EL134" s="5" t="s">
        <v>1401</v>
      </c>
      <c r="EM134" s="5">
        <v>85</v>
      </c>
      <c r="EN134" s="27" t="s">
        <v>3843</v>
      </c>
      <c r="EO134" s="5" t="s">
        <v>1401</v>
      </c>
      <c r="EP134" s="5">
        <v>19</v>
      </c>
      <c r="EQ134" s="27" t="s">
        <v>3655</v>
      </c>
      <c r="ER134" s="5" t="s">
        <v>1401</v>
      </c>
      <c r="ES134" s="5">
        <v>19</v>
      </c>
      <c r="ET134" s="52"/>
      <c r="EU134" s="52"/>
      <c r="EV134" s="52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</row>
    <row r="135" spans="1:251">
      <c r="A135" s="4">
        <v>134</v>
      </c>
      <c r="B135" s="24" t="s">
        <v>1110</v>
      </c>
      <c r="C135" s="57">
        <v>39496</v>
      </c>
      <c r="D135" s="4" t="s">
        <v>1543</v>
      </c>
      <c r="E135" s="33">
        <v>208782</v>
      </c>
      <c r="F135" s="53">
        <v>104982</v>
      </c>
      <c r="G135" s="54">
        <f t="shared" si="27"/>
        <v>0.50283070379630423</v>
      </c>
      <c r="H135" s="14">
        <f t="shared" si="32"/>
        <v>0.14285306052466137</v>
      </c>
      <c r="I135" s="29" t="str">
        <f t="shared" si="21"/>
        <v>PML-N</v>
      </c>
      <c r="J135" s="29">
        <f t="shared" si="24"/>
        <v>0.45650682974224155</v>
      </c>
      <c r="K135" s="29" t="str">
        <f t="shared" si="28"/>
        <v>PML</v>
      </c>
      <c r="L135" s="29">
        <f t="shared" si="30"/>
        <v>0.31365376921758015</v>
      </c>
      <c r="M135" s="29" t="str">
        <f t="shared" si="29"/>
        <v>PPPP</v>
      </c>
      <c r="N135" s="29">
        <f t="shared" si="31"/>
        <v>0.20719742432035967</v>
      </c>
      <c r="O135" s="27" t="s">
        <v>816</v>
      </c>
      <c r="P135" s="27" t="s">
        <v>806</v>
      </c>
      <c r="Q135" s="27" t="s">
        <v>838</v>
      </c>
      <c r="R135" s="5" t="s">
        <v>834</v>
      </c>
      <c r="S135" s="5" t="s">
        <v>1185</v>
      </c>
      <c r="T135" s="5" t="s">
        <v>837</v>
      </c>
      <c r="U135" s="27" t="s">
        <v>3846</v>
      </c>
      <c r="V135" s="5" t="s">
        <v>1765</v>
      </c>
      <c r="W135" s="5">
        <v>156</v>
      </c>
      <c r="X135" s="5" t="s">
        <v>1343</v>
      </c>
      <c r="Y135" s="5" t="s">
        <v>909</v>
      </c>
      <c r="Z135" s="5">
        <v>32928</v>
      </c>
      <c r="AA135" s="5" t="s">
        <v>1544</v>
      </c>
      <c r="AB135" s="5" t="s">
        <v>1194</v>
      </c>
      <c r="AC135" s="27">
        <v>47925</v>
      </c>
      <c r="AD135" s="27" t="s">
        <v>3656</v>
      </c>
      <c r="AE135" s="5" t="s">
        <v>1003</v>
      </c>
      <c r="AF135" s="5">
        <v>21752</v>
      </c>
      <c r="AG135" s="58" t="s">
        <v>834</v>
      </c>
      <c r="AH135" s="58" t="s">
        <v>810</v>
      </c>
      <c r="AI135" s="58" t="s">
        <v>837</v>
      </c>
      <c r="AJ135" s="5" t="s">
        <v>834</v>
      </c>
      <c r="AK135" s="5" t="s">
        <v>1424</v>
      </c>
      <c r="AL135" s="5" t="s">
        <v>837</v>
      </c>
      <c r="AM135" s="5" t="s">
        <v>834</v>
      </c>
      <c r="AN135" s="5" t="s">
        <v>3395</v>
      </c>
      <c r="AO135" s="5" t="s">
        <v>837</v>
      </c>
      <c r="AP135" s="5" t="s">
        <v>834</v>
      </c>
      <c r="AQ135" s="5" t="s">
        <v>7501</v>
      </c>
      <c r="AR135" s="5" t="s">
        <v>837</v>
      </c>
      <c r="AS135" s="58" t="s">
        <v>834</v>
      </c>
      <c r="AT135" s="58" t="s">
        <v>812</v>
      </c>
      <c r="AU135" s="58" t="s">
        <v>837</v>
      </c>
      <c r="AV135" s="5" t="s">
        <v>834</v>
      </c>
      <c r="AW135" s="5" t="s">
        <v>3202</v>
      </c>
      <c r="AX135" s="5" t="s">
        <v>837</v>
      </c>
      <c r="AY135" s="5" t="s">
        <v>834</v>
      </c>
      <c r="AZ135" s="5" t="s">
        <v>3764</v>
      </c>
      <c r="BA135" s="5" t="s">
        <v>837</v>
      </c>
      <c r="BB135" s="5" t="s">
        <v>834</v>
      </c>
      <c r="BC135" s="5" t="s">
        <v>3126</v>
      </c>
      <c r="BD135" s="5" t="s">
        <v>837</v>
      </c>
      <c r="BE135" s="5" t="s">
        <v>834</v>
      </c>
      <c r="BF135" s="5" t="s">
        <v>3130</v>
      </c>
      <c r="BG135" s="5" t="s">
        <v>837</v>
      </c>
      <c r="BH135" s="5" t="s">
        <v>834</v>
      </c>
      <c r="BI135" s="5" t="s">
        <v>3608</v>
      </c>
      <c r="BJ135" s="5" t="s">
        <v>837</v>
      </c>
      <c r="BK135" s="5" t="s">
        <v>834</v>
      </c>
      <c r="BL135" s="5" t="s">
        <v>3403</v>
      </c>
      <c r="BM135" s="5" t="s">
        <v>837</v>
      </c>
      <c r="BN135" s="5" t="s">
        <v>834</v>
      </c>
      <c r="BO135" s="5" t="s">
        <v>3539</v>
      </c>
      <c r="BP135" s="5" t="s">
        <v>837</v>
      </c>
      <c r="BQ135" s="5" t="s">
        <v>834</v>
      </c>
      <c r="BR135" s="5" t="s">
        <v>3983</v>
      </c>
      <c r="BS135" s="5" t="s">
        <v>837</v>
      </c>
      <c r="BT135" s="5" t="s">
        <v>834</v>
      </c>
      <c r="BU135" s="5" t="s">
        <v>7505</v>
      </c>
      <c r="BV135" s="5" t="s">
        <v>837</v>
      </c>
      <c r="BW135" s="5" t="s">
        <v>834</v>
      </c>
      <c r="BX135" s="5" t="s">
        <v>1020</v>
      </c>
      <c r="BY135" s="5" t="s">
        <v>837</v>
      </c>
      <c r="BZ135" s="5" t="s">
        <v>834</v>
      </c>
      <c r="CA135" s="5" t="s">
        <v>2873</v>
      </c>
      <c r="CB135" s="5" t="s">
        <v>837</v>
      </c>
      <c r="CC135" s="58" t="s">
        <v>834</v>
      </c>
      <c r="CD135" s="58" t="s">
        <v>814</v>
      </c>
      <c r="CE135" s="58" t="s">
        <v>837</v>
      </c>
      <c r="CF135" s="58" t="s">
        <v>834</v>
      </c>
      <c r="CG135" s="27" t="s">
        <v>817</v>
      </c>
      <c r="CH135" s="58" t="s">
        <v>837</v>
      </c>
      <c r="CI135" s="58" t="s">
        <v>834</v>
      </c>
      <c r="CJ135" s="58" t="s">
        <v>3813</v>
      </c>
      <c r="CK135" s="58" t="s">
        <v>837</v>
      </c>
      <c r="CL135" s="58" t="s">
        <v>834</v>
      </c>
      <c r="CM135" s="58" t="s">
        <v>3196</v>
      </c>
      <c r="CN135" s="58" t="s">
        <v>837</v>
      </c>
      <c r="CO135" s="58" t="s">
        <v>834</v>
      </c>
      <c r="CP135" s="58" t="s">
        <v>3361</v>
      </c>
      <c r="CQ135" s="58" t="s">
        <v>837</v>
      </c>
      <c r="CR135" s="58" t="s">
        <v>834</v>
      </c>
      <c r="CS135" s="58" t="s">
        <v>4541</v>
      </c>
      <c r="CT135" s="58" t="s">
        <v>837</v>
      </c>
      <c r="CU135" s="58" t="s">
        <v>834</v>
      </c>
      <c r="CV135" s="58" t="s">
        <v>4186</v>
      </c>
      <c r="CW135" s="58" t="s">
        <v>837</v>
      </c>
      <c r="CX135" s="58" t="s">
        <v>834</v>
      </c>
      <c r="CY135" s="58" t="s">
        <v>1301</v>
      </c>
      <c r="CZ135" s="58" t="s">
        <v>837</v>
      </c>
      <c r="DA135" s="58" t="s">
        <v>834</v>
      </c>
      <c r="DB135" s="58" t="s">
        <v>1406</v>
      </c>
      <c r="DC135" s="58" t="s">
        <v>837</v>
      </c>
      <c r="DD135" s="58" t="s">
        <v>834</v>
      </c>
      <c r="DE135" s="58" t="s">
        <v>4196</v>
      </c>
      <c r="DF135" s="58" t="s">
        <v>837</v>
      </c>
      <c r="DG135" s="58" t="s">
        <v>834</v>
      </c>
      <c r="DH135" s="58" t="s">
        <v>3370</v>
      </c>
      <c r="DI135" s="58" t="s">
        <v>837</v>
      </c>
      <c r="DJ135" s="58" t="s">
        <v>834</v>
      </c>
      <c r="DK135" s="58" t="s">
        <v>564</v>
      </c>
      <c r="DL135" s="58" t="s">
        <v>837</v>
      </c>
      <c r="DM135" s="58" t="s">
        <v>834</v>
      </c>
      <c r="DN135" s="58" t="s">
        <v>4014</v>
      </c>
      <c r="DO135" s="58" t="s">
        <v>837</v>
      </c>
      <c r="DP135" s="58" t="s">
        <v>834</v>
      </c>
      <c r="DQ135" s="58" t="s">
        <v>5990</v>
      </c>
      <c r="DR135" s="58" t="s">
        <v>837</v>
      </c>
      <c r="DS135" s="58" t="s">
        <v>834</v>
      </c>
      <c r="DT135" s="58" t="s">
        <v>552</v>
      </c>
      <c r="DU135" s="58" t="s">
        <v>837</v>
      </c>
      <c r="DV135" s="58" t="s">
        <v>834</v>
      </c>
      <c r="DW135" s="58" t="s">
        <v>558</v>
      </c>
      <c r="DX135" s="58" t="s">
        <v>837</v>
      </c>
      <c r="DY135" s="27" t="s">
        <v>3844</v>
      </c>
      <c r="DZ135" s="5" t="s">
        <v>1401</v>
      </c>
      <c r="EA135" s="5">
        <v>1669</v>
      </c>
      <c r="EB135" s="27" t="s">
        <v>3845</v>
      </c>
      <c r="EC135" s="5" t="s">
        <v>1401</v>
      </c>
      <c r="ED135" s="5">
        <v>450</v>
      </c>
      <c r="EE135" s="27" t="s">
        <v>3847</v>
      </c>
      <c r="EF135" s="5" t="s">
        <v>1401</v>
      </c>
      <c r="EG135" s="5">
        <v>71</v>
      </c>
      <c r="EH135" s="27" t="s">
        <v>3848</v>
      </c>
      <c r="EI135" s="5" t="s">
        <v>1401</v>
      </c>
      <c r="EJ135" s="5">
        <v>30</v>
      </c>
      <c r="EK135" s="52"/>
      <c r="EL135" s="52"/>
      <c r="EM135" s="52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>
      <c r="A136" s="4">
        <v>135</v>
      </c>
      <c r="B136" s="24" t="s">
        <v>1110</v>
      </c>
      <c r="C136" s="57">
        <v>39496</v>
      </c>
      <c r="D136" s="4" t="s">
        <v>1344</v>
      </c>
      <c r="E136" s="33">
        <v>227137</v>
      </c>
      <c r="F136" s="53">
        <v>124469</v>
      </c>
      <c r="G136" s="54">
        <f t="shared" si="27"/>
        <v>0.54799086014167664</v>
      </c>
      <c r="H136" s="14">
        <f t="shared" si="32"/>
        <v>3.3349669395592474E-2</v>
      </c>
      <c r="I136" s="29" t="str">
        <f t="shared" si="21"/>
        <v>PML-N</v>
      </c>
      <c r="J136" s="29">
        <f t="shared" si="24"/>
        <v>0.37550715439185661</v>
      </c>
      <c r="K136" s="29" t="str">
        <f t="shared" si="28"/>
        <v>PPPP</v>
      </c>
      <c r="L136" s="29">
        <f t="shared" si="30"/>
        <v>0.34215748499626414</v>
      </c>
      <c r="M136" s="29" t="str">
        <f t="shared" si="29"/>
        <v>PML</v>
      </c>
      <c r="N136" s="29">
        <f t="shared" si="31"/>
        <v>0.19882862399472961</v>
      </c>
      <c r="O136" s="27" t="s">
        <v>816</v>
      </c>
      <c r="P136" s="27" t="s">
        <v>806</v>
      </c>
      <c r="Q136" s="27" t="s">
        <v>838</v>
      </c>
      <c r="R136" s="5" t="s">
        <v>834</v>
      </c>
      <c r="S136" s="5" t="s">
        <v>1185</v>
      </c>
      <c r="T136" s="5" t="s">
        <v>837</v>
      </c>
      <c r="U136" s="27" t="s">
        <v>3707</v>
      </c>
      <c r="V136" s="5" t="s">
        <v>1765</v>
      </c>
      <c r="W136" s="5">
        <v>151</v>
      </c>
      <c r="X136" s="27" t="s">
        <v>3704</v>
      </c>
      <c r="Y136" s="5" t="s">
        <v>909</v>
      </c>
      <c r="Z136" s="27">
        <v>24748</v>
      </c>
      <c r="AA136" s="5" t="s">
        <v>1345</v>
      </c>
      <c r="AB136" s="5" t="s">
        <v>1194</v>
      </c>
      <c r="AC136" s="27">
        <v>46739</v>
      </c>
      <c r="AD136" s="5" t="s">
        <v>1138</v>
      </c>
      <c r="AE136" s="5" t="s">
        <v>1003</v>
      </c>
      <c r="AF136" s="27">
        <v>42588</v>
      </c>
      <c r="AG136" s="58" t="s">
        <v>834</v>
      </c>
      <c r="AH136" s="58" t="s">
        <v>810</v>
      </c>
      <c r="AI136" s="58" t="s">
        <v>837</v>
      </c>
      <c r="AJ136" s="5" t="s">
        <v>834</v>
      </c>
      <c r="AK136" s="5" t="s">
        <v>1424</v>
      </c>
      <c r="AL136" s="5" t="s">
        <v>837</v>
      </c>
      <c r="AM136" s="5" t="s">
        <v>834</v>
      </c>
      <c r="AN136" s="5" t="s">
        <v>3395</v>
      </c>
      <c r="AO136" s="5" t="s">
        <v>837</v>
      </c>
      <c r="AP136" s="5" t="s">
        <v>834</v>
      </c>
      <c r="AQ136" s="5" t="s">
        <v>7501</v>
      </c>
      <c r="AR136" s="5" t="s">
        <v>837</v>
      </c>
      <c r="AS136" s="58" t="s">
        <v>834</v>
      </c>
      <c r="AT136" s="58" t="s">
        <v>812</v>
      </c>
      <c r="AU136" s="58" t="s">
        <v>837</v>
      </c>
      <c r="AV136" s="5" t="s">
        <v>834</v>
      </c>
      <c r="AW136" s="5" t="s">
        <v>3202</v>
      </c>
      <c r="AX136" s="5" t="s">
        <v>837</v>
      </c>
      <c r="AY136" s="5" t="s">
        <v>834</v>
      </c>
      <c r="AZ136" s="5" t="s">
        <v>3764</v>
      </c>
      <c r="BA136" s="5" t="s">
        <v>837</v>
      </c>
      <c r="BB136" s="5" t="s">
        <v>834</v>
      </c>
      <c r="BC136" s="5" t="s">
        <v>3126</v>
      </c>
      <c r="BD136" s="5" t="s">
        <v>837</v>
      </c>
      <c r="BE136" s="5" t="s">
        <v>834</v>
      </c>
      <c r="BF136" s="5" t="s">
        <v>3130</v>
      </c>
      <c r="BG136" s="5" t="s">
        <v>837</v>
      </c>
      <c r="BH136" s="5" t="s">
        <v>834</v>
      </c>
      <c r="BI136" s="5" t="s">
        <v>3608</v>
      </c>
      <c r="BJ136" s="5" t="s">
        <v>837</v>
      </c>
      <c r="BK136" s="5" t="s">
        <v>834</v>
      </c>
      <c r="BL136" s="5" t="s">
        <v>3403</v>
      </c>
      <c r="BM136" s="5" t="s">
        <v>837</v>
      </c>
      <c r="BN136" s="5" t="s">
        <v>834</v>
      </c>
      <c r="BO136" s="5" t="s">
        <v>3539</v>
      </c>
      <c r="BP136" s="5" t="s">
        <v>837</v>
      </c>
      <c r="BQ136" s="5" t="s">
        <v>834</v>
      </c>
      <c r="BR136" s="5" t="s">
        <v>3983</v>
      </c>
      <c r="BS136" s="5" t="s">
        <v>837</v>
      </c>
      <c r="BT136" s="5" t="s">
        <v>834</v>
      </c>
      <c r="BU136" s="5" t="s">
        <v>7505</v>
      </c>
      <c r="BV136" s="5" t="s">
        <v>837</v>
      </c>
      <c r="BW136" s="5" t="s">
        <v>834</v>
      </c>
      <c r="BX136" s="5" t="s">
        <v>1020</v>
      </c>
      <c r="BY136" s="5" t="s">
        <v>837</v>
      </c>
      <c r="BZ136" s="5" t="s">
        <v>834</v>
      </c>
      <c r="CA136" s="5" t="s">
        <v>2873</v>
      </c>
      <c r="CB136" s="5" t="s">
        <v>837</v>
      </c>
      <c r="CC136" s="58" t="s">
        <v>834</v>
      </c>
      <c r="CD136" s="58" t="s">
        <v>814</v>
      </c>
      <c r="CE136" s="58" t="s">
        <v>837</v>
      </c>
      <c r="CF136" s="58" t="s">
        <v>834</v>
      </c>
      <c r="CG136" s="27" t="s">
        <v>817</v>
      </c>
      <c r="CH136" s="58" t="s">
        <v>837</v>
      </c>
      <c r="CI136" s="58" t="s">
        <v>834</v>
      </c>
      <c r="CJ136" s="58" t="s">
        <v>3813</v>
      </c>
      <c r="CK136" s="58" t="s">
        <v>837</v>
      </c>
      <c r="CL136" s="58" t="s">
        <v>834</v>
      </c>
      <c r="CM136" s="58" t="s">
        <v>3196</v>
      </c>
      <c r="CN136" s="58" t="s">
        <v>837</v>
      </c>
      <c r="CO136" s="58" t="s">
        <v>834</v>
      </c>
      <c r="CP136" s="58" t="s">
        <v>3361</v>
      </c>
      <c r="CQ136" s="58" t="s">
        <v>837</v>
      </c>
      <c r="CR136" s="58" t="s">
        <v>834</v>
      </c>
      <c r="CS136" s="58" t="s">
        <v>4541</v>
      </c>
      <c r="CT136" s="58" t="s">
        <v>837</v>
      </c>
      <c r="CU136" s="58" t="s">
        <v>834</v>
      </c>
      <c r="CV136" s="58" t="s">
        <v>4186</v>
      </c>
      <c r="CW136" s="58" t="s">
        <v>837</v>
      </c>
      <c r="CX136" s="58" t="s">
        <v>834</v>
      </c>
      <c r="CY136" s="58" t="s">
        <v>1301</v>
      </c>
      <c r="CZ136" s="58" t="s">
        <v>837</v>
      </c>
      <c r="DA136" s="58" t="s">
        <v>834</v>
      </c>
      <c r="DB136" s="58" t="s">
        <v>1406</v>
      </c>
      <c r="DC136" s="58" t="s">
        <v>837</v>
      </c>
      <c r="DD136" s="58" t="s">
        <v>834</v>
      </c>
      <c r="DE136" s="58" t="s">
        <v>4196</v>
      </c>
      <c r="DF136" s="58" t="s">
        <v>837</v>
      </c>
      <c r="DG136" s="58" t="s">
        <v>834</v>
      </c>
      <c r="DH136" s="58" t="s">
        <v>3370</v>
      </c>
      <c r="DI136" s="58" t="s">
        <v>837</v>
      </c>
      <c r="DJ136" s="58" t="s">
        <v>834</v>
      </c>
      <c r="DK136" s="58" t="s">
        <v>564</v>
      </c>
      <c r="DL136" s="58" t="s">
        <v>837</v>
      </c>
      <c r="DM136" s="58" t="s">
        <v>834</v>
      </c>
      <c r="DN136" s="58" t="s">
        <v>4014</v>
      </c>
      <c r="DO136" s="58" t="s">
        <v>837</v>
      </c>
      <c r="DP136" s="58" t="s">
        <v>834</v>
      </c>
      <c r="DQ136" s="58" t="s">
        <v>5990</v>
      </c>
      <c r="DR136" s="58" t="s">
        <v>837</v>
      </c>
      <c r="DS136" s="58" t="s">
        <v>834</v>
      </c>
      <c r="DT136" s="58" t="s">
        <v>552</v>
      </c>
      <c r="DU136" s="58" t="s">
        <v>837</v>
      </c>
      <c r="DV136" s="58" t="s">
        <v>834</v>
      </c>
      <c r="DW136" s="58" t="s">
        <v>558</v>
      </c>
      <c r="DX136" s="58" t="s">
        <v>837</v>
      </c>
      <c r="DY136" s="27" t="s">
        <v>3705</v>
      </c>
      <c r="DZ136" s="5" t="s">
        <v>1401</v>
      </c>
      <c r="EA136" s="5">
        <v>2645</v>
      </c>
      <c r="EB136" s="27" t="s">
        <v>3706</v>
      </c>
      <c r="EC136" s="5" t="s">
        <v>1401</v>
      </c>
      <c r="ED136" s="5">
        <v>1510</v>
      </c>
      <c r="EE136" s="27" t="s">
        <v>3708</v>
      </c>
      <c r="EF136" s="5" t="s">
        <v>1401</v>
      </c>
      <c r="EG136" s="5">
        <v>64</v>
      </c>
      <c r="EH136" s="27" t="s">
        <v>3709</v>
      </c>
      <c r="EI136" s="5" t="s">
        <v>1401</v>
      </c>
      <c r="EJ136" s="5">
        <v>18</v>
      </c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251">
      <c r="A137" s="4">
        <v>136</v>
      </c>
      <c r="B137" s="24" t="s">
        <v>1110</v>
      </c>
      <c r="C137" s="57">
        <v>39496</v>
      </c>
      <c r="D137" s="4" t="s">
        <v>1139</v>
      </c>
      <c r="E137" s="33">
        <v>219843</v>
      </c>
      <c r="F137" s="53">
        <v>116174</v>
      </c>
      <c r="G137" s="54">
        <f t="shared" si="27"/>
        <v>0.5284407508995056</v>
      </c>
      <c r="H137" s="14">
        <f t="shared" si="32"/>
        <v>8.874619105824022E-2</v>
      </c>
      <c r="I137" s="29" t="str">
        <f t="shared" si="21"/>
        <v>PML-N</v>
      </c>
      <c r="J137" s="29">
        <f t="shared" si="24"/>
        <v>0.42764301823127376</v>
      </c>
      <c r="K137" s="29" t="str">
        <f t="shared" si="28"/>
        <v>PML</v>
      </c>
      <c r="L137" s="29">
        <f t="shared" si="30"/>
        <v>0.33889682717303354</v>
      </c>
      <c r="M137" s="29" t="str">
        <f t="shared" si="29"/>
        <v>PPPP</v>
      </c>
      <c r="N137" s="29">
        <f t="shared" si="31"/>
        <v>0.21442835746380429</v>
      </c>
      <c r="O137" s="27" t="s">
        <v>816</v>
      </c>
      <c r="P137" s="27" t="s">
        <v>806</v>
      </c>
      <c r="Q137" s="27" t="s">
        <v>838</v>
      </c>
      <c r="R137" s="5" t="s">
        <v>834</v>
      </c>
      <c r="S137" s="5" t="s">
        <v>1185</v>
      </c>
      <c r="T137" s="5" t="s">
        <v>837</v>
      </c>
      <c r="U137" s="5" t="s">
        <v>695</v>
      </c>
      <c r="V137" s="5" t="s">
        <v>811</v>
      </c>
      <c r="W137" s="5" t="s">
        <v>838</v>
      </c>
      <c r="X137" s="5" t="s">
        <v>922</v>
      </c>
      <c r="Y137" s="5" t="s">
        <v>909</v>
      </c>
      <c r="Z137" s="27">
        <v>39371</v>
      </c>
      <c r="AA137" s="5" t="s">
        <v>1140</v>
      </c>
      <c r="AB137" s="5" t="s">
        <v>1194</v>
      </c>
      <c r="AC137" s="27">
        <v>49681</v>
      </c>
      <c r="AD137" s="27" t="s">
        <v>3665</v>
      </c>
      <c r="AE137" s="5" t="s">
        <v>1003</v>
      </c>
      <c r="AF137" s="27">
        <v>24911</v>
      </c>
      <c r="AG137" s="58" t="s">
        <v>834</v>
      </c>
      <c r="AH137" s="58" t="s">
        <v>810</v>
      </c>
      <c r="AI137" s="58" t="s">
        <v>837</v>
      </c>
      <c r="AJ137" s="5" t="s">
        <v>834</v>
      </c>
      <c r="AK137" s="5" t="s">
        <v>1424</v>
      </c>
      <c r="AL137" s="5" t="s">
        <v>837</v>
      </c>
      <c r="AM137" s="5" t="s">
        <v>834</v>
      </c>
      <c r="AN137" s="5" t="s">
        <v>3395</v>
      </c>
      <c r="AO137" s="5" t="s">
        <v>837</v>
      </c>
      <c r="AP137" s="5" t="s">
        <v>834</v>
      </c>
      <c r="AQ137" s="5" t="s">
        <v>7501</v>
      </c>
      <c r="AR137" s="5" t="s">
        <v>837</v>
      </c>
      <c r="AS137" s="58" t="s">
        <v>834</v>
      </c>
      <c r="AT137" s="58" t="s">
        <v>812</v>
      </c>
      <c r="AU137" s="58" t="s">
        <v>837</v>
      </c>
      <c r="AV137" s="5" t="s">
        <v>834</v>
      </c>
      <c r="AW137" s="5" t="s">
        <v>3202</v>
      </c>
      <c r="AX137" s="5" t="s">
        <v>837</v>
      </c>
      <c r="AY137" s="5" t="s">
        <v>834</v>
      </c>
      <c r="AZ137" s="5" t="s">
        <v>3764</v>
      </c>
      <c r="BA137" s="5" t="s">
        <v>837</v>
      </c>
      <c r="BB137" s="5" t="s">
        <v>834</v>
      </c>
      <c r="BC137" s="5" t="s">
        <v>3126</v>
      </c>
      <c r="BD137" s="5" t="s">
        <v>837</v>
      </c>
      <c r="BE137" s="5" t="s">
        <v>834</v>
      </c>
      <c r="BF137" s="5" t="s">
        <v>3130</v>
      </c>
      <c r="BG137" s="5" t="s">
        <v>837</v>
      </c>
      <c r="BH137" s="5" t="s">
        <v>834</v>
      </c>
      <c r="BI137" s="5" t="s">
        <v>3608</v>
      </c>
      <c r="BJ137" s="5" t="s">
        <v>837</v>
      </c>
      <c r="BK137" s="5" t="s">
        <v>834</v>
      </c>
      <c r="BL137" s="5" t="s">
        <v>3403</v>
      </c>
      <c r="BM137" s="5" t="s">
        <v>837</v>
      </c>
      <c r="BN137" s="27" t="s">
        <v>3666</v>
      </c>
      <c r="BO137" s="5" t="s">
        <v>3539</v>
      </c>
      <c r="BP137" s="5">
        <v>1752</v>
      </c>
      <c r="BQ137" s="5" t="s">
        <v>834</v>
      </c>
      <c r="BR137" s="5" t="s">
        <v>3983</v>
      </c>
      <c r="BS137" s="5" t="s">
        <v>837</v>
      </c>
      <c r="BT137" s="5" t="s">
        <v>834</v>
      </c>
      <c r="BU137" s="5" t="s">
        <v>7505</v>
      </c>
      <c r="BV137" s="5" t="s">
        <v>837</v>
      </c>
      <c r="BW137" s="5" t="s">
        <v>834</v>
      </c>
      <c r="BX137" s="5" t="s">
        <v>1020</v>
      </c>
      <c r="BY137" s="5" t="s">
        <v>837</v>
      </c>
      <c r="BZ137" s="5" t="s">
        <v>834</v>
      </c>
      <c r="CA137" s="5" t="s">
        <v>2873</v>
      </c>
      <c r="CB137" s="5" t="s">
        <v>837</v>
      </c>
      <c r="CC137" s="58" t="s">
        <v>834</v>
      </c>
      <c r="CD137" s="58" t="s">
        <v>814</v>
      </c>
      <c r="CE137" s="58" t="s">
        <v>837</v>
      </c>
      <c r="CF137" s="58" t="s">
        <v>834</v>
      </c>
      <c r="CG137" s="27" t="s">
        <v>817</v>
      </c>
      <c r="CH137" s="58" t="s">
        <v>837</v>
      </c>
      <c r="CI137" s="58" t="s">
        <v>834</v>
      </c>
      <c r="CJ137" s="58" t="s">
        <v>3813</v>
      </c>
      <c r="CK137" s="58" t="s">
        <v>837</v>
      </c>
      <c r="CL137" s="58" t="s">
        <v>834</v>
      </c>
      <c r="CM137" s="58" t="s">
        <v>3196</v>
      </c>
      <c r="CN137" s="58" t="s">
        <v>837</v>
      </c>
      <c r="CO137" s="58" t="s">
        <v>834</v>
      </c>
      <c r="CP137" s="58" t="s">
        <v>3361</v>
      </c>
      <c r="CQ137" s="58" t="s">
        <v>837</v>
      </c>
      <c r="CR137" s="58" t="s">
        <v>834</v>
      </c>
      <c r="CS137" s="58" t="s">
        <v>4541</v>
      </c>
      <c r="CT137" s="58" t="s">
        <v>837</v>
      </c>
      <c r="CU137" s="58" t="s">
        <v>834</v>
      </c>
      <c r="CV137" s="58" t="s">
        <v>4186</v>
      </c>
      <c r="CW137" s="58" t="s">
        <v>837</v>
      </c>
      <c r="CX137" s="58" t="s">
        <v>834</v>
      </c>
      <c r="CY137" s="58" t="s">
        <v>1301</v>
      </c>
      <c r="CZ137" s="58" t="s">
        <v>837</v>
      </c>
      <c r="DA137" s="58" t="s">
        <v>834</v>
      </c>
      <c r="DB137" s="58" t="s">
        <v>1406</v>
      </c>
      <c r="DC137" s="58" t="s">
        <v>837</v>
      </c>
      <c r="DD137" s="58" t="s">
        <v>834</v>
      </c>
      <c r="DE137" s="58" t="s">
        <v>4196</v>
      </c>
      <c r="DF137" s="58" t="s">
        <v>837</v>
      </c>
      <c r="DG137" s="58" t="s">
        <v>834</v>
      </c>
      <c r="DH137" s="58" t="s">
        <v>3370</v>
      </c>
      <c r="DI137" s="58" t="s">
        <v>837</v>
      </c>
      <c r="DJ137" s="58" t="s">
        <v>834</v>
      </c>
      <c r="DK137" s="58" t="s">
        <v>564</v>
      </c>
      <c r="DL137" s="58" t="s">
        <v>837</v>
      </c>
      <c r="DM137" s="58" t="s">
        <v>834</v>
      </c>
      <c r="DN137" s="58" t="s">
        <v>4014</v>
      </c>
      <c r="DO137" s="58" t="s">
        <v>837</v>
      </c>
      <c r="DP137" s="58" t="s">
        <v>834</v>
      </c>
      <c r="DQ137" s="58" t="s">
        <v>5990</v>
      </c>
      <c r="DR137" s="58" t="s">
        <v>837</v>
      </c>
      <c r="DS137" s="58" t="s">
        <v>834</v>
      </c>
      <c r="DT137" s="58" t="s">
        <v>552</v>
      </c>
      <c r="DU137" s="58" t="s">
        <v>837</v>
      </c>
      <c r="DV137" s="58" t="s">
        <v>834</v>
      </c>
      <c r="DW137" s="58" t="s">
        <v>558</v>
      </c>
      <c r="DX137" s="58" t="s">
        <v>837</v>
      </c>
      <c r="DY137" s="27" t="s">
        <v>2060</v>
      </c>
      <c r="DZ137" s="5" t="s">
        <v>1401</v>
      </c>
      <c r="EA137" s="5">
        <v>182</v>
      </c>
      <c r="EB137" s="27" t="s">
        <v>3667</v>
      </c>
      <c r="EC137" s="5" t="s">
        <v>1401</v>
      </c>
      <c r="ED137" s="5">
        <v>96</v>
      </c>
      <c r="EE137" s="27" t="s">
        <v>1882</v>
      </c>
      <c r="EF137" s="5" t="s">
        <v>1401</v>
      </c>
      <c r="EG137" s="5">
        <v>78</v>
      </c>
      <c r="EH137" s="27" t="s">
        <v>3668</v>
      </c>
      <c r="EI137" s="5" t="s">
        <v>1401</v>
      </c>
      <c r="EJ137" s="5">
        <v>60</v>
      </c>
      <c r="EK137" s="27" t="s">
        <v>3669</v>
      </c>
      <c r="EL137" s="5" t="s">
        <v>1401</v>
      </c>
      <c r="EM137" s="5">
        <v>36</v>
      </c>
      <c r="EN137" s="27" t="s">
        <v>3670</v>
      </c>
      <c r="EO137" s="5" t="s">
        <v>1401</v>
      </c>
      <c r="EP137" s="5">
        <v>7</v>
      </c>
      <c r="EQ137" s="52"/>
      <c r="ER137" s="52"/>
      <c r="ES137" s="52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251">
      <c r="A138" s="4">
        <v>137</v>
      </c>
      <c r="B138" s="24" t="s">
        <v>1110</v>
      </c>
      <c r="C138" s="57">
        <v>39496</v>
      </c>
      <c r="D138" s="4" t="s">
        <v>923</v>
      </c>
      <c r="E138" s="33">
        <v>234225</v>
      </c>
      <c r="F138" s="53">
        <v>124965</v>
      </c>
      <c r="G138" s="54">
        <f t="shared" si="27"/>
        <v>0.53352545629202686</v>
      </c>
      <c r="H138" s="14">
        <f t="shared" si="32"/>
        <v>7.9918377145600766E-2</v>
      </c>
      <c r="I138" s="29" t="str">
        <f t="shared" si="21"/>
        <v>IND</v>
      </c>
      <c r="J138" s="29">
        <f t="shared" si="24"/>
        <v>0.4379786340175249</v>
      </c>
      <c r="K138" s="29" t="str">
        <f t="shared" si="28"/>
        <v>PML</v>
      </c>
      <c r="L138" s="29">
        <f t="shared" si="30"/>
        <v>0.35806025687192417</v>
      </c>
      <c r="M138" s="29" t="str">
        <f t="shared" si="29"/>
        <v>PPPP</v>
      </c>
      <c r="N138" s="29">
        <f t="shared" si="31"/>
        <v>0.19868763253711039</v>
      </c>
      <c r="O138" s="27" t="s">
        <v>816</v>
      </c>
      <c r="P138" s="27" t="s">
        <v>806</v>
      </c>
      <c r="Q138" s="27" t="s">
        <v>838</v>
      </c>
      <c r="R138" s="5" t="s">
        <v>834</v>
      </c>
      <c r="S138" s="5" t="s">
        <v>1185</v>
      </c>
      <c r="T138" s="5" t="s">
        <v>837</v>
      </c>
      <c r="U138" s="5" t="s">
        <v>695</v>
      </c>
      <c r="V138" s="5" t="s">
        <v>811</v>
      </c>
      <c r="W138" s="5" t="s">
        <v>838</v>
      </c>
      <c r="X138" s="5" t="s">
        <v>925</v>
      </c>
      <c r="Y138" s="5" t="s">
        <v>909</v>
      </c>
      <c r="Z138" s="27">
        <v>44745</v>
      </c>
      <c r="AA138" s="27" t="s">
        <v>3719</v>
      </c>
      <c r="AB138" s="5" t="s">
        <v>1194</v>
      </c>
      <c r="AC138" s="5">
        <v>69</v>
      </c>
      <c r="AD138" s="27" t="s">
        <v>3671</v>
      </c>
      <c r="AE138" s="5" t="s">
        <v>1003</v>
      </c>
      <c r="AF138" s="27">
        <v>24829</v>
      </c>
      <c r="AG138" s="58" t="s">
        <v>834</v>
      </c>
      <c r="AH138" s="58" t="s">
        <v>810</v>
      </c>
      <c r="AI138" s="58" t="s">
        <v>837</v>
      </c>
      <c r="AJ138" s="5" t="s">
        <v>834</v>
      </c>
      <c r="AK138" s="5" t="s">
        <v>1424</v>
      </c>
      <c r="AL138" s="5" t="s">
        <v>837</v>
      </c>
      <c r="AM138" s="5" t="s">
        <v>834</v>
      </c>
      <c r="AN138" s="5" t="s">
        <v>3395</v>
      </c>
      <c r="AO138" s="5" t="s">
        <v>837</v>
      </c>
      <c r="AP138" s="5" t="s">
        <v>834</v>
      </c>
      <c r="AQ138" s="5" t="s">
        <v>7501</v>
      </c>
      <c r="AR138" s="5" t="s">
        <v>837</v>
      </c>
      <c r="AS138" s="58" t="s">
        <v>834</v>
      </c>
      <c r="AT138" s="58" t="s">
        <v>812</v>
      </c>
      <c r="AU138" s="58" t="s">
        <v>837</v>
      </c>
      <c r="AV138" s="5" t="s">
        <v>834</v>
      </c>
      <c r="AW138" s="5" t="s">
        <v>3202</v>
      </c>
      <c r="AX138" s="5" t="s">
        <v>837</v>
      </c>
      <c r="AY138" s="5" t="s">
        <v>834</v>
      </c>
      <c r="AZ138" s="5" t="s">
        <v>3764</v>
      </c>
      <c r="BA138" s="5" t="s">
        <v>837</v>
      </c>
      <c r="BB138" s="5" t="s">
        <v>834</v>
      </c>
      <c r="BC138" s="5" t="s">
        <v>3126</v>
      </c>
      <c r="BD138" s="5" t="s">
        <v>837</v>
      </c>
      <c r="BE138" s="5" t="s">
        <v>834</v>
      </c>
      <c r="BF138" s="5" t="s">
        <v>3130</v>
      </c>
      <c r="BG138" s="5" t="s">
        <v>837</v>
      </c>
      <c r="BH138" s="5" t="s">
        <v>834</v>
      </c>
      <c r="BI138" s="5" t="s">
        <v>3608</v>
      </c>
      <c r="BJ138" s="5" t="s">
        <v>837</v>
      </c>
      <c r="BK138" s="5" t="s">
        <v>834</v>
      </c>
      <c r="BL138" s="5" t="s">
        <v>3403</v>
      </c>
      <c r="BM138" s="5" t="s">
        <v>837</v>
      </c>
      <c r="BN138" s="5" t="s">
        <v>834</v>
      </c>
      <c r="BO138" s="5" t="s">
        <v>3539</v>
      </c>
      <c r="BP138" s="5" t="s">
        <v>837</v>
      </c>
      <c r="BQ138" s="5" t="s">
        <v>834</v>
      </c>
      <c r="BR138" s="5" t="s">
        <v>3983</v>
      </c>
      <c r="BS138" s="5" t="s">
        <v>837</v>
      </c>
      <c r="BT138" s="5" t="s">
        <v>834</v>
      </c>
      <c r="BU138" s="5" t="s">
        <v>7505</v>
      </c>
      <c r="BV138" s="5" t="s">
        <v>837</v>
      </c>
      <c r="BW138" s="5" t="s">
        <v>834</v>
      </c>
      <c r="BX138" s="5" t="s">
        <v>1020</v>
      </c>
      <c r="BY138" s="5" t="s">
        <v>837</v>
      </c>
      <c r="BZ138" s="5" t="s">
        <v>834</v>
      </c>
      <c r="CA138" s="5" t="s">
        <v>2873</v>
      </c>
      <c r="CB138" s="5" t="s">
        <v>837</v>
      </c>
      <c r="CC138" s="58" t="s">
        <v>834</v>
      </c>
      <c r="CD138" s="58" t="s">
        <v>814</v>
      </c>
      <c r="CE138" s="58" t="s">
        <v>837</v>
      </c>
      <c r="CF138" s="58" t="s">
        <v>834</v>
      </c>
      <c r="CG138" s="27" t="s">
        <v>817</v>
      </c>
      <c r="CH138" s="58" t="s">
        <v>837</v>
      </c>
      <c r="CI138" s="58" t="s">
        <v>834</v>
      </c>
      <c r="CJ138" s="58" t="s">
        <v>3813</v>
      </c>
      <c r="CK138" s="58" t="s">
        <v>837</v>
      </c>
      <c r="CL138" s="58" t="s">
        <v>834</v>
      </c>
      <c r="CM138" s="58" t="s">
        <v>3196</v>
      </c>
      <c r="CN138" s="58" t="s">
        <v>837</v>
      </c>
      <c r="CO138" s="58" t="s">
        <v>834</v>
      </c>
      <c r="CP138" s="58" t="s">
        <v>3361</v>
      </c>
      <c r="CQ138" s="58" t="s">
        <v>837</v>
      </c>
      <c r="CR138" s="58" t="s">
        <v>834</v>
      </c>
      <c r="CS138" s="58" t="s">
        <v>4541</v>
      </c>
      <c r="CT138" s="58" t="s">
        <v>837</v>
      </c>
      <c r="CU138" s="58" t="s">
        <v>834</v>
      </c>
      <c r="CV138" s="58" t="s">
        <v>4186</v>
      </c>
      <c r="CW138" s="58" t="s">
        <v>837</v>
      </c>
      <c r="CX138" s="58" t="s">
        <v>834</v>
      </c>
      <c r="CY138" s="58" t="s">
        <v>1301</v>
      </c>
      <c r="CZ138" s="58" t="s">
        <v>837</v>
      </c>
      <c r="DA138" s="58" t="s">
        <v>834</v>
      </c>
      <c r="DB138" s="58" t="s">
        <v>1406</v>
      </c>
      <c r="DC138" s="58" t="s">
        <v>837</v>
      </c>
      <c r="DD138" s="58" t="s">
        <v>834</v>
      </c>
      <c r="DE138" s="58" t="s">
        <v>4196</v>
      </c>
      <c r="DF138" s="58" t="s">
        <v>837</v>
      </c>
      <c r="DG138" s="58" t="s">
        <v>834</v>
      </c>
      <c r="DH138" s="58" t="s">
        <v>3370</v>
      </c>
      <c r="DI138" s="58" t="s">
        <v>837</v>
      </c>
      <c r="DJ138" s="58" t="s">
        <v>834</v>
      </c>
      <c r="DK138" s="58" t="s">
        <v>564</v>
      </c>
      <c r="DL138" s="58" t="s">
        <v>837</v>
      </c>
      <c r="DM138" s="58" t="s">
        <v>834</v>
      </c>
      <c r="DN138" s="58" t="s">
        <v>4014</v>
      </c>
      <c r="DO138" s="58" t="s">
        <v>837</v>
      </c>
      <c r="DP138" s="58" t="s">
        <v>834</v>
      </c>
      <c r="DQ138" s="58" t="s">
        <v>5990</v>
      </c>
      <c r="DR138" s="58" t="s">
        <v>837</v>
      </c>
      <c r="DS138" s="58" t="s">
        <v>834</v>
      </c>
      <c r="DT138" s="58" t="s">
        <v>552</v>
      </c>
      <c r="DU138" s="58" t="s">
        <v>837</v>
      </c>
      <c r="DV138" s="58" t="s">
        <v>834</v>
      </c>
      <c r="DW138" s="58" t="s">
        <v>558</v>
      </c>
      <c r="DX138" s="58" t="s">
        <v>837</v>
      </c>
      <c r="DY138" s="5" t="s">
        <v>924</v>
      </c>
      <c r="DZ138" s="5" t="s">
        <v>1401</v>
      </c>
      <c r="EA138" s="27">
        <v>54732</v>
      </c>
      <c r="EB138" s="27" t="s">
        <v>3672</v>
      </c>
      <c r="EC138" s="5" t="s">
        <v>1401</v>
      </c>
      <c r="ED138" s="5">
        <v>311</v>
      </c>
      <c r="EE138" s="27" t="s">
        <v>3668</v>
      </c>
      <c r="EF138" s="5" t="s">
        <v>1401</v>
      </c>
      <c r="EG138" s="5">
        <v>169</v>
      </c>
      <c r="EH138" s="27" t="s">
        <v>3720</v>
      </c>
      <c r="EI138" s="5" t="s">
        <v>1401</v>
      </c>
      <c r="EJ138" s="5">
        <v>63</v>
      </c>
      <c r="EK138" s="27" t="s">
        <v>1882</v>
      </c>
      <c r="EL138" s="5" t="s">
        <v>1401</v>
      </c>
      <c r="EM138" s="5">
        <v>47</v>
      </c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</row>
    <row r="139" spans="1:251">
      <c r="A139" s="4">
        <v>138</v>
      </c>
      <c r="B139" s="24" t="s">
        <v>1110</v>
      </c>
      <c r="C139" s="57">
        <v>39496</v>
      </c>
      <c r="D139" s="4" t="s">
        <v>926</v>
      </c>
      <c r="E139" s="33">
        <v>232483</v>
      </c>
      <c r="F139" s="53">
        <v>132243</v>
      </c>
      <c r="G139" s="54">
        <f t="shared" si="27"/>
        <v>0.56882868854927027</v>
      </c>
      <c r="H139" s="14">
        <f t="shared" si="32"/>
        <v>0.14251037862117466</v>
      </c>
      <c r="I139" s="29" t="str">
        <f t="shared" si="21"/>
        <v>PML-N</v>
      </c>
      <c r="J139" s="29">
        <f t="shared" si="24"/>
        <v>0.4448779897612728</v>
      </c>
      <c r="K139" s="29" t="str">
        <f t="shared" si="28"/>
        <v>PML</v>
      </c>
      <c r="L139" s="29">
        <f t="shared" si="30"/>
        <v>0.30236761114009814</v>
      </c>
      <c r="M139" s="29" t="str">
        <f t="shared" si="29"/>
        <v>PPPP</v>
      </c>
      <c r="N139" s="29">
        <f t="shared" si="31"/>
        <v>0.2316190649032463</v>
      </c>
      <c r="O139" s="27" t="s">
        <v>816</v>
      </c>
      <c r="P139" s="27" t="s">
        <v>806</v>
      </c>
      <c r="Q139" s="27" t="s">
        <v>838</v>
      </c>
      <c r="R139" s="5" t="s">
        <v>834</v>
      </c>
      <c r="S139" s="5" t="s">
        <v>1185</v>
      </c>
      <c r="T139" s="5" t="s">
        <v>837</v>
      </c>
      <c r="U139" s="27" t="s">
        <v>3683</v>
      </c>
      <c r="V139" s="5" t="s">
        <v>1765</v>
      </c>
      <c r="W139" s="5">
        <v>98</v>
      </c>
      <c r="X139" s="5" t="s">
        <v>928</v>
      </c>
      <c r="Y139" s="5" t="s">
        <v>909</v>
      </c>
      <c r="Z139" s="27">
        <v>39986</v>
      </c>
      <c r="AA139" s="5" t="s">
        <v>927</v>
      </c>
      <c r="AB139" s="5" t="s">
        <v>1194</v>
      </c>
      <c r="AC139" s="27">
        <v>58832</v>
      </c>
      <c r="AD139" s="27" t="s">
        <v>3721</v>
      </c>
      <c r="AE139" s="5" t="s">
        <v>1003</v>
      </c>
      <c r="AF139" s="27">
        <v>30630</v>
      </c>
      <c r="AG139" s="58" t="s">
        <v>834</v>
      </c>
      <c r="AH139" s="58" t="s">
        <v>810</v>
      </c>
      <c r="AI139" s="58" t="s">
        <v>837</v>
      </c>
      <c r="AJ139" s="5" t="s">
        <v>834</v>
      </c>
      <c r="AK139" s="5" t="s">
        <v>1424</v>
      </c>
      <c r="AL139" s="5" t="s">
        <v>837</v>
      </c>
      <c r="AM139" s="5" t="s">
        <v>834</v>
      </c>
      <c r="AN139" s="5" t="s">
        <v>3395</v>
      </c>
      <c r="AO139" s="5" t="s">
        <v>837</v>
      </c>
      <c r="AP139" s="5" t="s">
        <v>834</v>
      </c>
      <c r="AQ139" s="5" t="s">
        <v>7501</v>
      </c>
      <c r="AR139" s="5" t="s">
        <v>837</v>
      </c>
      <c r="AS139" s="58" t="s">
        <v>834</v>
      </c>
      <c r="AT139" s="58" t="s">
        <v>812</v>
      </c>
      <c r="AU139" s="58" t="s">
        <v>837</v>
      </c>
      <c r="AV139" s="5" t="s">
        <v>834</v>
      </c>
      <c r="AW139" s="5" t="s">
        <v>3202</v>
      </c>
      <c r="AX139" s="5" t="s">
        <v>837</v>
      </c>
      <c r="AY139" s="5" t="s">
        <v>834</v>
      </c>
      <c r="AZ139" s="5" t="s">
        <v>3764</v>
      </c>
      <c r="BA139" s="5" t="s">
        <v>837</v>
      </c>
      <c r="BB139" s="5" t="s">
        <v>834</v>
      </c>
      <c r="BC139" s="5" t="s">
        <v>3126</v>
      </c>
      <c r="BD139" s="5" t="s">
        <v>837</v>
      </c>
      <c r="BE139" s="5" t="s">
        <v>834</v>
      </c>
      <c r="BF139" s="5" t="s">
        <v>3130</v>
      </c>
      <c r="BG139" s="5" t="s">
        <v>837</v>
      </c>
      <c r="BH139" s="5" t="s">
        <v>834</v>
      </c>
      <c r="BI139" s="5" t="s">
        <v>3608</v>
      </c>
      <c r="BJ139" s="5" t="s">
        <v>837</v>
      </c>
      <c r="BK139" s="5" t="s">
        <v>834</v>
      </c>
      <c r="BL139" s="5" t="s">
        <v>3403</v>
      </c>
      <c r="BM139" s="5" t="s">
        <v>837</v>
      </c>
      <c r="BN139" s="5" t="s">
        <v>834</v>
      </c>
      <c r="BO139" s="5" t="s">
        <v>3539</v>
      </c>
      <c r="BP139" s="5" t="s">
        <v>837</v>
      </c>
      <c r="BQ139" s="5" t="s">
        <v>834</v>
      </c>
      <c r="BR139" s="5" t="s">
        <v>3983</v>
      </c>
      <c r="BS139" s="5" t="s">
        <v>837</v>
      </c>
      <c r="BT139" s="5" t="s">
        <v>834</v>
      </c>
      <c r="BU139" s="5" t="s">
        <v>7505</v>
      </c>
      <c r="BV139" s="5" t="s">
        <v>837</v>
      </c>
      <c r="BW139" s="5" t="s">
        <v>834</v>
      </c>
      <c r="BX139" s="5" t="s">
        <v>1020</v>
      </c>
      <c r="BY139" s="5" t="s">
        <v>837</v>
      </c>
      <c r="BZ139" s="5" t="s">
        <v>834</v>
      </c>
      <c r="CA139" s="5" t="s">
        <v>2873</v>
      </c>
      <c r="CB139" s="5" t="s">
        <v>837</v>
      </c>
      <c r="CC139" s="58" t="s">
        <v>834</v>
      </c>
      <c r="CD139" s="58" t="s">
        <v>814</v>
      </c>
      <c r="CE139" s="58" t="s">
        <v>837</v>
      </c>
      <c r="CF139" s="58" t="s">
        <v>834</v>
      </c>
      <c r="CG139" s="27" t="s">
        <v>817</v>
      </c>
      <c r="CH139" s="58" t="s">
        <v>837</v>
      </c>
      <c r="CI139" s="58" t="s">
        <v>834</v>
      </c>
      <c r="CJ139" s="58" t="s">
        <v>3813</v>
      </c>
      <c r="CK139" s="58" t="s">
        <v>837</v>
      </c>
      <c r="CL139" s="58" t="s">
        <v>834</v>
      </c>
      <c r="CM139" s="58" t="s">
        <v>3196</v>
      </c>
      <c r="CN139" s="58" t="s">
        <v>837</v>
      </c>
      <c r="CO139" s="58" t="s">
        <v>834</v>
      </c>
      <c r="CP139" s="58" t="s">
        <v>3361</v>
      </c>
      <c r="CQ139" s="58" t="s">
        <v>837</v>
      </c>
      <c r="CR139" s="58" t="s">
        <v>834</v>
      </c>
      <c r="CS139" s="58" t="s">
        <v>4541</v>
      </c>
      <c r="CT139" s="58" t="s">
        <v>837</v>
      </c>
      <c r="CU139" s="58" t="s">
        <v>834</v>
      </c>
      <c r="CV139" s="58" t="s">
        <v>4186</v>
      </c>
      <c r="CW139" s="58" t="s">
        <v>837</v>
      </c>
      <c r="CX139" s="58" t="s">
        <v>834</v>
      </c>
      <c r="CY139" s="58" t="s">
        <v>1301</v>
      </c>
      <c r="CZ139" s="58" t="s">
        <v>837</v>
      </c>
      <c r="DA139" s="58" t="s">
        <v>834</v>
      </c>
      <c r="DB139" s="58" t="s">
        <v>1406</v>
      </c>
      <c r="DC139" s="58" t="s">
        <v>837</v>
      </c>
      <c r="DD139" s="58" t="s">
        <v>834</v>
      </c>
      <c r="DE139" s="58" t="s">
        <v>4196</v>
      </c>
      <c r="DF139" s="58" t="s">
        <v>837</v>
      </c>
      <c r="DG139" s="58" t="s">
        <v>834</v>
      </c>
      <c r="DH139" s="58" t="s">
        <v>3370</v>
      </c>
      <c r="DI139" s="58" t="s">
        <v>837</v>
      </c>
      <c r="DJ139" s="58" t="s">
        <v>834</v>
      </c>
      <c r="DK139" s="58" t="s">
        <v>564</v>
      </c>
      <c r="DL139" s="58" t="s">
        <v>837</v>
      </c>
      <c r="DM139" s="58" t="s">
        <v>834</v>
      </c>
      <c r="DN139" s="58" t="s">
        <v>4014</v>
      </c>
      <c r="DO139" s="58" t="s">
        <v>837</v>
      </c>
      <c r="DP139" s="58" t="s">
        <v>834</v>
      </c>
      <c r="DQ139" s="58" t="s">
        <v>5990</v>
      </c>
      <c r="DR139" s="58" t="s">
        <v>837</v>
      </c>
      <c r="DS139" s="58" t="s">
        <v>834</v>
      </c>
      <c r="DT139" s="58" t="s">
        <v>552</v>
      </c>
      <c r="DU139" s="58" t="s">
        <v>837</v>
      </c>
      <c r="DV139" s="58" t="s">
        <v>834</v>
      </c>
      <c r="DW139" s="58" t="s">
        <v>558</v>
      </c>
      <c r="DX139" s="58" t="s">
        <v>837</v>
      </c>
      <c r="DY139" s="27" t="s">
        <v>3722</v>
      </c>
      <c r="DZ139" s="5" t="s">
        <v>1401</v>
      </c>
      <c r="EA139" s="5">
        <v>825</v>
      </c>
      <c r="EB139" s="27" t="s">
        <v>3723</v>
      </c>
      <c r="EC139" s="5" t="s">
        <v>1401</v>
      </c>
      <c r="ED139" s="5">
        <v>768</v>
      </c>
      <c r="EE139" s="27" t="s">
        <v>3680</v>
      </c>
      <c r="EF139" s="5" t="s">
        <v>1401</v>
      </c>
      <c r="EG139" s="5">
        <v>710</v>
      </c>
      <c r="EH139" s="27" t="s">
        <v>3681</v>
      </c>
      <c r="EI139" s="5" t="s">
        <v>1401</v>
      </c>
      <c r="EJ139" s="5">
        <v>210</v>
      </c>
      <c r="EK139" s="27" t="s">
        <v>3682</v>
      </c>
      <c r="EL139" s="5" t="s">
        <v>1401</v>
      </c>
      <c r="EM139" s="5">
        <v>150</v>
      </c>
      <c r="EN139" s="27" t="s">
        <v>3684</v>
      </c>
      <c r="EO139" s="5" t="s">
        <v>1401</v>
      </c>
      <c r="EP139" s="5">
        <v>34</v>
      </c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</row>
    <row r="140" spans="1:251">
      <c r="A140" s="4">
        <v>139</v>
      </c>
      <c r="B140" s="24" t="s">
        <v>1110</v>
      </c>
      <c r="C140" s="57">
        <v>39496</v>
      </c>
      <c r="D140" s="4" t="s">
        <v>929</v>
      </c>
      <c r="E140" s="33">
        <v>239473</v>
      </c>
      <c r="F140" s="53">
        <v>117709</v>
      </c>
      <c r="G140" s="54">
        <f t="shared" si="27"/>
        <v>0.49153349229349447</v>
      </c>
      <c r="H140" s="14">
        <f t="shared" si="32"/>
        <v>6.3155748498415584E-2</v>
      </c>
      <c r="I140" s="29" t="str">
        <f t="shared" ref="I140:I171" si="33">INDEX(O140:JF140,MATCH(MAX(O140:JF140),O140:JF140,0)-1)</f>
        <v>PML-N</v>
      </c>
      <c r="J140" s="29">
        <f t="shared" si="24"/>
        <v>0.4369759321717116</v>
      </c>
      <c r="K140" s="29" t="str">
        <f t="shared" si="28"/>
        <v>PPPP</v>
      </c>
      <c r="L140" s="29">
        <f t="shared" si="30"/>
        <v>0.373820183673296</v>
      </c>
      <c r="M140" s="29" t="str">
        <f t="shared" si="29"/>
        <v>PML</v>
      </c>
      <c r="N140" s="29">
        <f t="shared" si="31"/>
        <v>0.17850801552982354</v>
      </c>
      <c r="O140" s="27" t="s">
        <v>816</v>
      </c>
      <c r="P140" s="27" t="s">
        <v>806</v>
      </c>
      <c r="Q140" s="27" t="s">
        <v>838</v>
      </c>
      <c r="R140" s="27" t="s">
        <v>3338</v>
      </c>
      <c r="S140" s="5" t="s">
        <v>1185</v>
      </c>
      <c r="T140" s="5">
        <v>411</v>
      </c>
      <c r="U140" s="5" t="s">
        <v>695</v>
      </c>
      <c r="V140" s="5" t="s">
        <v>811</v>
      </c>
      <c r="W140" s="5" t="s">
        <v>838</v>
      </c>
      <c r="X140" s="5" t="s">
        <v>3337</v>
      </c>
      <c r="Y140" s="5" t="s">
        <v>909</v>
      </c>
      <c r="Z140" s="27">
        <v>21012</v>
      </c>
      <c r="AA140" s="5" t="s">
        <v>930</v>
      </c>
      <c r="AB140" s="5" t="s">
        <v>1194</v>
      </c>
      <c r="AC140" s="27">
        <v>51436</v>
      </c>
      <c r="AD140" s="5" t="s">
        <v>931</v>
      </c>
      <c r="AE140" s="5" t="s">
        <v>1003</v>
      </c>
      <c r="AF140" s="27">
        <v>44002</v>
      </c>
      <c r="AG140" s="58" t="s">
        <v>834</v>
      </c>
      <c r="AH140" s="58" t="s">
        <v>810</v>
      </c>
      <c r="AI140" s="58" t="s">
        <v>837</v>
      </c>
      <c r="AJ140" s="5" t="s">
        <v>834</v>
      </c>
      <c r="AK140" s="5" t="s">
        <v>1424</v>
      </c>
      <c r="AL140" s="5" t="s">
        <v>837</v>
      </c>
      <c r="AM140" s="5" t="s">
        <v>834</v>
      </c>
      <c r="AN140" s="5" t="s">
        <v>3395</v>
      </c>
      <c r="AO140" s="5" t="s">
        <v>837</v>
      </c>
      <c r="AP140" s="5" t="s">
        <v>834</v>
      </c>
      <c r="AQ140" s="5" t="s">
        <v>7501</v>
      </c>
      <c r="AR140" s="5" t="s">
        <v>837</v>
      </c>
      <c r="AS140" s="58" t="s">
        <v>834</v>
      </c>
      <c r="AT140" s="58" t="s">
        <v>812</v>
      </c>
      <c r="AU140" s="58" t="s">
        <v>837</v>
      </c>
      <c r="AV140" s="5" t="s">
        <v>834</v>
      </c>
      <c r="AW140" s="5" t="s">
        <v>3202</v>
      </c>
      <c r="AX140" s="5" t="s">
        <v>837</v>
      </c>
      <c r="AY140" s="5" t="s">
        <v>834</v>
      </c>
      <c r="AZ140" s="5" t="s">
        <v>3764</v>
      </c>
      <c r="BA140" s="5" t="s">
        <v>837</v>
      </c>
      <c r="BB140" s="5" t="s">
        <v>834</v>
      </c>
      <c r="BC140" s="5" t="s">
        <v>3126</v>
      </c>
      <c r="BD140" s="5" t="s">
        <v>837</v>
      </c>
      <c r="BE140" s="5" t="s">
        <v>834</v>
      </c>
      <c r="BF140" s="5" t="s">
        <v>3130</v>
      </c>
      <c r="BG140" s="5" t="s">
        <v>837</v>
      </c>
      <c r="BH140" s="5" t="s">
        <v>834</v>
      </c>
      <c r="BI140" s="5" t="s">
        <v>3608</v>
      </c>
      <c r="BJ140" s="5" t="s">
        <v>837</v>
      </c>
      <c r="BK140" s="5" t="s">
        <v>834</v>
      </c>
      <c r="BL140" s="5" t="s">
        <v>3403</v>
      </c>
      <c r="BM140" s="5" t="s">
        <v>837</v>
      </c>
      <c r="BN140" s="5" t="s">
        <v>834</v>
      </c>
      <c r="BO140" s="5" t="s">
        <v>3539</v>
      </c>
      <c r="BP140" s="5" t="s">
        <v>837</v>
      </c>
      <c r="BQ140" s="5" t="s">
        <v>834</v>
      </c>
      <c r="BR140" s="5" t="s">
        <v>3983</v>
      </c>
      <c r="BS140" s="5" t="s">
        <v>837</v>
      </c>
      <c r="BT140" s="5" t="s">
        <v>834</v>
      </c>
      <c r="BU140" s="5" t="s">
        <v>7505</v>
      </c>
      <c r="BV140" s="5" t="s">
        <v>837</v>
      </c>
      <c r="BW140" s="5" t="s">
        <v>834</v>
      </c>
      <c r="BX140" s="5" t="s">
        <v>1020</v>
      </c>
      <c r="BY140" s="5" t="s">
        <v>837</v>
      </c>
      <c r="BZ140" s="5" t="s">
        <v>834</v>
      </c>
      <c r="CA140" s="5" t="s">
        <v>2873</v>
      </c>
      <c r="CB140" s="5" t="s">
        <v>837</v>
      </c>
      <c r="CC140" s="58" t="s">
        <v>834</v>
      </c>
      <c r="CD140" s="58" t="s">
        <v>814</v>
      </c>
      <c r="CE140" s="58" t="s">
        <v>837</v>
      </c>
      <c r="CF140" s="58" t="s">
        <v>834</v>
      </c>
      <c r="CG140" s="27" t="s">
        <v>817</v>
      </c>
      <c r="CH140" s="58" t="s">
        <v>837</v>
      </c>
      <c r="CI140" s="58" t="s">
        <v>834</v>
      </c>
      <c r="CJ140" s="58" t="s">
        <v>3813</v>
      </c>
      <c r="CK140" s="58" t="s">
        <v>837</v>
      </c>
      <c r="CL140" s="58" t="s">
        <v>834</v>
      </c>
      <c r="CM140" s="58" t="s">
        <v>3196</v>
      </c>
      <c r="CN140" s="58" t="s">
        <v>837</v>
      </c>
      <c r="CO140" s="58" t="s">
        <v>834</v>
      </c>
      <c r="CP140" s="58" t="s">
        <v>3361</v>
      </c>
      <c r="CQ140" s="58" t="s">
        <v>837</v>
      </c>
      <c r="CR140" s="58" t="s">
        <v>834</v>
      </c>
      <c r="CS140" s="58" t="s">
        <v>4541</v>
      </c>
      <c r="CT140" s="58" t="s">
        <v>837</v>
      </c>
      <c r="CU140" s="58" t="s">
        <v>834</v>
      </c>
      <c r="CV140" s="58" t="s">
        <v>4186</v>
      </c>
      <c r="CW140" s="58" t="s">
        <v>837</v>
      </c>
      <c r="CX140" s="58" t="s">
        <v>834</v>
      </c>
      <c r="CY140" s="58" t="s">
        <v>1301</v>
      </c>
      <c r="CZ140" s="58" t="s">
        <v>837</v>
      </c>
      <c r="DA140" s="58" t="s">
        <v>834</v>
      </c>
      <c r="DB140" s="58" t="s">
        <v>1406</v>
      </c>
      <c r="DC140" s="58" t="s">
        <v>837</v>
      </c>
      <c r="DD140" s="58" t="s">
        <v>834</v>
      </c>
      <c r="DE140" s="58" t="s">
        <v>4196</v>
      </c>
      <c r="DF140" s="58" t="s">
        <v>837</v>
      </c>
      <c r="DG140" s="58" t="s">
        <v>834</v>
      </c>
      <c r="DH140" s="58" t="s">
        <v>3370</v>
      </c>
      <c r="DI140" s="58" t="s">
        <v>837</v>
      </c>
      <c r="DJ140" s="58" t="s">
        <v>834</v>
      </c>
      <c r="DK140" s="58" t="s">
        <v>564</v>
      </c>
      <c r="DL140" s="58" t="s">
        <v>837</v>
      </c>
      <c r="DM140" s="58" t="s">
        <v>834</v>
      </c>
      <c r="DN140" s="58" t="s">
        <v>4014</v>
      </c>
      <c r="DO140" s="58" t="s">
        <v>837</v>
      </c>
      <c r="DP140" s="58" t="s">
        <v>834</v>
      </c>
      <c r="DQ140" s="58" t="s">
        <v>5990</v>
      </c>
      <c r="DR140" s="58" t="s">
        <v>837</v>
      </c>
      <c r="DS140" s="58" t="s">
        <v>834</v>
      </c>
      <c r="DT140" s="58" t="s">
        <v>552</v>
      </c>
      <c r="DU140" s="58" t="s">
        <v>837</v>
      </c>
      <c r="DV140" s="58" t="s">
        <v>834</v>
      </c>
      <c r="DW140" s="58" t="s">
        <v>558</v>
      </c>
      <c r="DX140" s="58" t="s">
        <v>837</v>
      </c>
      <c r="DY140" s="27" t="s">
        <v>2256</v>
      </c>
      <c r="DZ140" s="5" t="s">
        <v>1401</v>
      </c>
      <c r="EA140" s="5">
        <v>635</v>
      </c>
      <c r="EB140" s="27" t="s">
        <v>3339</v>
      </c>
      <c r="EC140" s="5" t="s">
        <v>1401</v>
      </c>
      <c r="ED140" s="5">
        <v>157</v>
      </c>
      <c r="EE140" s="27" t="s">
        <v>3340</v>
      </c>
      <c r="EF140" s="5" t="s">
        <v>1401</v>
      </c>
      <c r="EG140" s="5">
        <v>56</v>
      </c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</row>
    <row r="141" spans="1:251">
      <c r="A141" s="4">
        <v>140</v>
      </c>
      <c r="B141" s="24" t="s">
        <v>1110</v>
      </c>
      <c r="C141" s="57">
        <v>39496</v>
      </c>
      <c r="D141" s="4" t="s">
        <v>1119</v>
      </c>
      <c r="E141" s="33">
        <v>230446</v>
      </c>
      <c r="F141" s="53">
        <v>126408</v>
      </c>
      <c r="G141" s="54">
        <f t="shared" si="27"/>
        <v>0.54853631653402535</v>
      </c>
      <c r="H141" s="14">
        <f t="shared" si="32"/>
        <v>7.4924055439529139E-2</v>
      </c>
      <c r="I141" s="29" t="str">
        <f t="shared" si="33"/>
        <v>PPPP</v>
      </c>
      <c r="J141" s="29">
        <f t="shared" si="24"/>
        <v>0.32929877855831907</v>
      </c>
      <c r="K141" s="29" t="str">
        <f t="shared" si="28"/>
        <v>PML</v>
      </c>
      <c r="L141" s="29">
        <f t="shared" si="30"/>
        <v>0.25437472311878995</v>
      </c>
      <c r="M141" s="29" t="str">
        <f t="shared" si="29"/>
        <v>PML-N</v>
      </c>
      <c r="N141" s="29">
        <f t="shared" si="31"/>
        <v>0.23420194924371876</v>
      </c>
      <c r="O141" s="27" t="s">
        <v>816</v>
      </c>
      <c r="P141" s="27" t="s">
        <v>806</v>
      </c>
      <c r="Q141" s="27" t="s">
        <v>838</v>
      </c>
      <c r="R141" s="5" t="s">
        <v>834</v>
      </c>
      <c r="S141" s="5" t="s">
        <v>1185</v>
      </c>
      <c r="T141" s="5" t="s">
        <v>837</v>
      </c>
      <c r="U141" s="5" t="s">
        <v>695</v>
      </c>
      <c r="V141" s="5" t="s">
        <v>811</v>
      </c>
      <c r="W141" s="5" t="s">
        <v>838</v>
      </c>
      <c r="X141" s="27" t="s">
        <v>453</v>
      </c>
      <c r="Y141" s="5" t="s">
        <v>909</v>
      </c>
      <c r="Z141" s="5">
        <v>32155</v>
      </c>
      <c r="AA141" s="5" t="s">
        <v>454</v>
      </c>
      <c r="AB141" s="5" t="s">
        <v>1194</v>
      </c>
      <c r="AC141" s="5">
        <v>29605</v>
      </c>
      <c r="AD141" s="27" t="s">
        <v>455</v>
      </c>
      <c r="AE141" s="5" t="s">
        <v>1003</v>
      </c>
      <c r="AF141" s="5">
        <v>41626</v>
      </c>
      <c r="AG141" s="58" t="s">
        <v>834</v>
      </c>
      <c r="AH141" s="58" t="s">
        <v>810</v>
      </c>
      <c r="AI141" s="58" t="s">
        <v>837</v>
      </c>
      <c r="AJ141" s="5" t="s">
        <v>834</v>
      </c>
      <c r="AK141" s="5" t="s">
        <v>1424</v>
      </c>
      <c r="AL141" s="5" t="s">
        <v>837</v>
      </c>
      <c r="AM141" s="5" t="s">
        <v>834</v>
      </c>
      <c r="AN141" s="5" t="s">
        <v>3395</v>
      </c>
      <c r="AO141" s="5" t="s">
        <v>837</v>
      </c>
      <c r="AP141" s="5" t="s">
        <v>834</v>
      </c>
      <c r="AQ141" s="5" t="s">
        <v>7501</v>
      </c>
      <c r="AR141" s="5" t="s">
        <v>837</v>
      </c>
      <c r="AS141" s="58" t="s">
        <v>834</v>
      </c>
      <c r="AT141" s="58" t="s">
        <v>812</v>
      </c>
      <c r="AU141" s="58" t="s">
        <v>837</v>
      </c>
      <c r="AV141" s="5" t="s">
        <v>834</v>
      </c>
      <c r="AW141" s="5" t="s">
        <v>3202</v>
      </c>
      <c r="AX141" s="5" t="s">
        <v>837</v>
      </c>
      <c r="AY141" s="5" t="s">
        <v>834</v>
      </c>
      <c r="AZ141" s="5" t="s">
        <v>3764</v>
      </c>
      <c r="BA141" s="5" t="s">
        <v>837</v>
      </c>
      <c r="BB141" s="5" t="s">
        <v>834</v>
      </c>
      <c r="BC141" s="5" t="s">
        <v>3126</v>
      </c>
      <c r="BD141" s="5" t="s">
        <v>837</v>
      </c>
      <c r="BE141" s="5" t="s">
        <v>834</v>
      </c>
      <c r="BF141" s="5" t="s">
        <v>3130</v>
      </c>
      <c r="BG141" s="5" t="s">
        <v>837</v>
      </c>
      <c r="BH141" s="5" t="s">
        <v>834</v>
      </c>
      <c r="BI141" s="5" t="s">
        <v>3608</v>
      </c>
      <c r="BJ141" s="5" t="s">
        <v>837</v>
      </c>
      <c r="BK141" s="5" t="s">
        <v>834</v>
      </c>
      <c r="BL141" s="5" t="s">
        <v>3403</v>
      </c>
      <c r="BM141" s="5" t="s">
        <v>837</v>
      </c>
      <c r="BN141" s="5" t="s">
        <v>834</v>
      </c>
      <c r="BO141" s="5" t="s">
        <v>3539</v>
      </c>
      <c r="BP141" s="5" t="s">
        <v>837</v>
      </c>
      <c r="BQ141" s="5" t="s">
        <v>834</v>
      </c>
      <c r="BR141" s="5" t="s">
        <v>3983</v>
      </c>
      <c r="BS141" s="5" t="s">
        <v>837</v>
      </c>
      <c r="BT141" s="5" t="s">
        <v>3587</v>
      </c>
      <c r="BU141" s="5" t="s">
        <v>7505</v>
      </c>
      <c r="BV141" s="5">
        <v>405</v>
      </c>
      <c r="BW141" s="5" t="s">
        <v>834</v>
      </c>
      <c r="BX141" s="5" t="s">
        <v>1020</v>
      </c>
      <c r="BY141" s="5" t="s">
        <v>837</v>
      </c>
      <c r="BZ141" s="5" t="s">
        <v>834</v>
      </c>
      <c r="CA141" s="5" t="s">
        <v>2873</v>
      </c>
      <c r="CB141" s="5" t="s">
        <v>837</v>
      </c>
      <c r="CC141" s="58" t="s">
        <v>834</v>
      </c>
      <c r="CD141" s="58" t="s">
        <v>814</v>
      </c>
      <c r="CE141" s="58" t="s">
        <v>837</v>
      </c>
      <c r="CF141" s="58" t="s">
        <v>834</v>
      </c>
      <c r="CG141" s="27" t="s">
        <v>817</v>
      </c>
      <c r="CH141" s="58" t="s">
        <v>837</v>
      </c>
      <c r="CI141" s="58" t="s">
        <v>834</v>
      </c>
      <c r="CJ141" s="58" t="s">
        <v>3813</v>
      </c>
      <c r="CK141" s="58" t="s">
        <v>837</v>
      </c>
      <c r="CL141" s="58" t="s">
        <v>834</v>
      </c>
      <c r="CM141" s="58" t="s">
        <v>3196</v>
      </c>
      <c r="CN141" s="58" t="s">
        <v>837</v>
      </c>
      <c r="CO141" s="58" t="s">
        <v>834</v>
      </c>
      <c r="CP141" s="58" t="s">
        <v>3361</v>
      </c>
      <c r="CQ141" s="58" t="s">
        <v>837</v>
      </c>
      <c r="CR141" s="58" t="s">
        <v>834</v>
      </c>
      <c r="CS141" s="58" t="s">
        <v>4541</v>
      </c>
      <c r="CT141" s="58" t="s">
        <v>837</v>
      </c>
      <c r="CU141" s="58" t="s">
        <v>834</v>
      </c>
      <c r="CV141" s="58" t="s">
        <v>4186</v>
      </c>
      <c r="CW141" s="58" t="s">
        <v>837</v>
      </c>
      <c r="CX141" s="58" t="s">
        <v>834</v>
      </c>
      <c r="CY141" s="58" t="s">
        <v>1301</v>
      </c>
      <c r="CZ141" s="58" t="s">
        <v>837</v>
      </c>
      <c r="DA141" s="58" t="s">
        <v>834</v>
      </c>
      <c r="DB141" s="58" t="s">
        <v>1406</v>
      </c>
      <c r="DC141" s="58" t="s">
        <v>837</v>
      </c>
      <c r="DD141" s="58" t="s">
        <v>834</v>
      </c>
      <c r="DE141" s="58" t="s">
        <v>4196</v>
      </c>
      <c r="DF141" s="58" t="s">
        <v>837</v>
      </c>
      <c r="DG141" s="58" t="s">
        <v>834</v>
      </c>
      <c r="DH141" s="58" t="s">
        <v>3370</v>
      </c>
      <c r="DI141" s="58" t="s">
        <v>837</v>
      </c>
      <c r="DJ141" s="58" t="s">
        <v>834</v>
      </c>
      <c r="DK141" s="58" t="s">
        <v>564</v>
      </c>
      <c r="DL141" s="58" t="s">
        <v>837</v>
      </c>
      <c r="DM141" s="58" t="s">
        <v>834</v>
      </c>
      <c r="DN141" s="58" t="s">
        <v>4014</v>
      </c>
      <c r="DO141" s="58" t="s">
        <v>837</v>
      </c>
      <c r="DP141" s="58" t="s">
        <v>834</v>
      </c>
      <c r="DQ141" s="58" t="s">
        <v>5990</v>
      </c>
      <c r="DR141" s="58" t="s">
        <v>837</v>
      </c>
      <c r="DS141" s="58" t="s">
        <v>834</v>
      </c>
      <c r="DT141" s="58" t="s">
        <v>552</v>
      </c>
      <c r="DU141" s="58" t="s">
        <v>837</v>
      </c>
      <c r="DV141" s="58" t="s">
        <v>834</v>
      </c>
      <c r="DW141" s="58" t="s">
        <v>558</v>
      </c>
      <c r="DX141" s="58" t="s">
        <v>837</v>
      </c>
      <c r="DY141" s="5" t="s">
        <v>2285</v>
      </c>
      <c r="DZ141" s="5" t="s">
        <v>1401</v>
      </c>
      <c r="EA141" s="27">
        <v>20689</v>
      </c>
      <c r="EB141" s="5" t="s">
        <v>456</v>
      </c>
      <c r="EC141" s="5" t="s">
        <v>1401</v>
      </c>
      <c r="ED141" s="27">
        <v>671</v>
      </c>
      <c r="EE141" s="27" t="s">
        <v>457</v>
      </c>
      <c r="EF141" s="5" t="s">
        <v>1401</v>
      </c>
      <c r="EG141" s="5">
        <v>574</v>
      </c>
      <c r="EH141" s="27" t="s">
        <v>458</v>
      </c>
      <c r="EI141" s="5" t="s">
        <v>1401</v>
      </c>
      <c r="EJ141" s="5">
        <v>504</v>
      </c>
      <c r="EK141" s="27" t="s">
        <v>459</v>
      </c>
      <c r="EL141" s="5" t="s">
        <v>1401</v>
      </c>
      <c r="EM141" s="5">
        <v>179</v>
      </c>
      <c r="EN141" s="27"/>
      <c r="EO141" s="5"/>
      <c r="EP141" s="5"/>
      <c r="EQ141" s="27"/>
      <c r="ER141" s="5"/>
      <c r="ES141" s="5"/>
      <c r="ET141" s="27"/>
      <c r="EU141" s="5"/>
      <c r="EV141" s="5"/>
      <c r="EW141" s="27"/>
      <c r="EX141" s="5"/>
      <c r="EY141" s="5"/>
      <c r="EZ141" s="27"/>
      <c r="FA141" s="5"/>
      <c r="FB141" s="5"/>
      <c r="FC141" s="27"/>
      <c r="FD141" s="5"/>
      <c r="FE141" s="5"/>
      <c r="FF141" s="27"/>
      <c r="FG141" s="5"/>
      <c r="FH141" s="5"/>
      <c r="FI141" s="27"/>
      <c r="FJ141" s="5"/>
      <c r="FK141" s="5"/>
      <c r="FL141" s="27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</row>
    <row r="142" spans="1:251">
      <c r="A142" s="4">
        <v>141</v>
      </c>
      <c r="B142" s="24" t="s">
        <v>1110</v>
      </c>
      <c r="C142" s="57">
        <v>39496</v>
      </c>
      <c r="D142" s="4" t="s">
        <v>1120</v>
      </c>
      <c r="E142" s="33">
        <v>251254</v>
      </c>
      <c r="F142" s="53">
        <v>126876</v>
      </c>
      <c r="G142" s="54">
        <f t="shared" si="27"/>
        <v>0.50497106513727141</v>
      </c>
      <c r="H142" s="14">
        <f t="shared" si="32"/>
        <v>0.11301585800308964</v>
      </c>
      <c r="I142" s="29" t="str">
        <f t="shared" si="33"/>
        <v>PML-N</v>
      </c>
      <c r="J142" s="29">
        <f t="shared" si="24"/>
        <v>0.46349979507550682</v>
      </c>
      <c r="K142" s="29" t="str">
        <f t="shared" si="28"/>
        <v>PML</v>
      </c>
      <c r="L142" s="29">
        <f t="shared" si="30"/>
        <v>0.35048393707241715</v>
      </c>
      <c r="M142" s="29" t="str">
        <f t="shared" si="29"/>
        <v>PPPP</v>
      </c>
      <c r="N142" s="29">
        <f t="shared" si="31"/>
        <v>0.15829628929033071</v>
      </c>
      <c r="O142" s="27" t="s">
        <v>816</v>
      </c>
      <c r="P142" s="27" t="s">
        <v>806</v>
      </c>
      <c r="Q142" s="27" t="s">
        <v>838</v>
      </c>
      <c r="R142" s="27" t="s">
        <v>3701</v>
      </c>
      <c r="S142" s="5" t="s">
        <v>1185</v>
      </c>
      <c r="T142" s="5">
        <v>47</v>
      </c>
      <c r="U142" s="5" t="s">
        <v>695</v>
      </c>
      <c r="V142" s="5" t="s">
        <v>811</v>
      </c>
      <c r="W142" s="5" t="s">
        <v>838</v>
      </c>
      <c r="X142" s="5" t="s">
        <v>1122</v>
      </c>
      <c r="Y142" s="5" t="s">
        <v>909</v>
      </c>
      <c r="Z142" s="27">
        <v>44468</v>
      </c>
      <c r="AA142" s="5" t="s">
        <v>1121</v>
      </c>
      <c r="AB142" s="5" t="s">
        <v>1194</v>
      </c>
      <c r="AC142" s="27">
        <v>58807</v>
      </c>
      <c r="AD142" s="27" t="s">
        <v>3695</v>
      </c>
      <c r="AE142" s="5" t="s">
        <v>1003</v>
      </c>
      <c r="AF142" s="5">
        <v>20084</v>
      </c>
      <c r="AG142" s="58" t="s">
        <v>834</v>
      </c>
      <c r="AH142" s="58" t="s">
        <v>810</v>
      </c>
      <c r="AI142" s="58" t="s">
        <v>837</v>
      </c>
      <c r="AJ142" s="5" t="s">
        <v>834</v>
      </c>
      <c r="AK142" s="5" t="s">
        <v>1424</v>
      </c>
      <c r="AL142" s="5" t="s">
        <v>837</v>
      </c>
      <c r="AM142" s="5" t="s">
        <v>834</v>
      </c>
      <c r="AN142" s="5" t="s">
        <v>3395</v>
      </c>
      <c r="AO142" s="5" t="s">
        <v>837</v>
      </c>
      <c r="AP142" s="5" t="s">
        <v>834</v>
      </c>
      <c r="AQ142" s="5" t="s">
        <v>7501</v>
      </c>
      <c r="AR142" s="5" t="s">
        <v>837</v>
      </c>
      <c r="AS142" s="58" t="s">
        <v>834</v>
      </c>
      <c r="AT142" s="58" t="s">
        <v>812</v>
      </c>
      <c r="AU142" s="58" t="s">
        <v>837</v>
      </c>
      <c r="AV142" s="5" t="s">
        <v>834</v>
      </c>
      <c r="AW142" s="5" t="s">
        <v>3202</v>
      </c>
      <c r="AX142" s="5" t="s">
        <v>837</v>
      </c>
      <c r="AY142" s="5" t="s">
        <v>834</v>
      </c>
      <c r="AZ142" s="5" t="s">
        <v>3764</v>
      </c>
      <c r="BA142" s="5" t="s">
        <v>837</v>
      </c>
      <c r="BB142" s="5" t="s">
        <v>834</v>
      </c>
      <c r="BC142" s="5" t="s">
        <v>3126</v>
      </c>
      <c r="BD142" s="5" t="s">
        <v>837</v>
      </c>
      <c r="BE142" s="5" t="s">
        <v>834</v>
      </c>
      <c r="BF142" s="5" t="s">
        <v>3130</v>
      </c>
      <c r="BG142" s="5" t="s">
        <v>837</v>
      </c>
      <c r="BH142" s="5" t="s">
        <v>834</v>
      </c>
      <c r="BI142" s="5" t="s">
        <v>3608</v>
      </c>
      <c r="BJ142" s="5" t="s">
        <v>837</v>
      </c>
      <c r="BK142" s="5" t="s">
        <v>834</v>
      </c>
      <c r="BL142" s="5" t="s">
        <v>3403</v>
      </c>
      <c r="BM142" s="5" t="s">
        <v>837</v>
      </c>
      <c r="BN142" s="5" t="s">
        <v>834</v>
      </c>
      <c r="BO142" s="5" t="s">
        <v>3539</v>
      </c>
      <c r="BP142" s="5" t="s">
        <v>837</v>
      </c>
      <c r="BQ142" s="5" t="s">
        <v>834</v>
      </c>
      <c r="BR142" s="5" t="s">
        <v>3983</v>
      </c>
      <c r="BS142" s="5" t="s">
        <v>837</v>
      </c>
      <c r="BT142" s="5" t="s">
        <v>336</v>
      </c>
      <c r="BU142" s="5" t="s">
        <v>7505</v>
      </c>
      <c r="BV142" s="5">
        <v>1121</v>
      </c>
      <c r="BW142" s="5" t="s">
        <v>834</v>
      </c>
      <c r="BX142" s="5" t="s">
        <v>1020</v>
      </c>
      <c r="BY142" s="5" t="s">
        <v>837</v>
      </c>
      <c r="BZ142" s="5" t="s">
        <v>834</v>
      </c>
      <c r="CA142" s="5" t="s">
        <v>2873</v>
      </c>
      <c r="CB142" s="5" t="s">
        <v>837</v>
      </c>
      <c r="CC142" s="58" t="s">
        <v>834</v>
      </c>
      <c r="CD142" s="58" t="s">
        <v>814</v>
      </c>
      <c r="CE142" s="58" t="s">
        <v>837</v>
      </c>
      <c r="CF142" s="58" t="s">
        <v>834</v>
      </c>
      <c r="CG142" s="27" t="s">
        <v>817</v>
      </c>
      <c r="CH142" s="58" t="s">
        <v>837</v>
      </c>
      <c r="CI142" s="58" t="s">
        <v>834</v>
      </c>
      <c r="CJ142" s="58" t="s">
        <v>3813</v>
      </c>
      <c r="CK142" s="58" t="s">
        <v>837</v>
      </c>
      <c r="CL142" s="58" t="s">
        <v>834</v>
      </c>
      <c r="CM142" s="58" t="s">
        <v>3196</v>
      </c>
      <c r="CN142" s="58" t="s">
        <v>837</v>
      </c>
      <c r="CO142" s="58" t="s">
        <v>834</v>
      </c>
      <c r="CP142" s="58" t="s">
        <v>3361</v>
      </c>
      <c r="CQ142" s="58" t="s">
        <v>837</v>
      </c>
      <c r="CR142" s="58" t="s">
        <v>834</v>
      </c>
      <c r="CS142" s="58" t="s">
        <v>4541</v>
      </c>
      <c r="CT142" s="58" t="s">
        <v>837</v>
      </c>
      <c r="CU142" s="58" t="s">
        <v>834</v>
      </c>
      <c r="CV142" s="58" t="s">
        <v>4186</v>
      </c>
      <c r="CW142" s="58" t="s">
        <v>837</v>
      </c>
      <c r="CX142" s="58" t="s">
        <v>834</v>
      </c>
      <c r="CY142" s="58" t="s">
        <v>1301</v>
      </c>
      <c r="CZ142" s="58" t="s">
        <v>837</v>
      </c>
      <c r="DA142" s="58" t="s">
        <v>834</v>
      </c>
      <c r="DB142" s="58" t="s">
        <v>1406</v>
      </c>
      <c r="DC142" s="58" t="s">
        <v>837</v>
      </c>
      <c r="DD142" s="58" t="s">
        <v>834</v>
      </c>
      <c r="DE142" s="58" t="s">
        <v>4196</v>
      </c>
      <c r="DF142" s="58" t="s">
        <v>837</v>
      </c>
      <c r="DG142" s="58" t="s">
        <v>834</v>
      </c>
      <c r="DH142" s="58" t="s">
        <v>3370</v>
      </c>
      <c r="DI142" s="58" t="s">
        <v>837</v>
      </c>
      <c r="DJ142" s="58" t="s">
        <v>834</v>
      </c>
      <c r="DK142" s="58" t="s">
        <v>564</v>
      </c>
      <c r="DL142" s="58" t="s">
        <v>837</v>
      </c>
      <c r="DM142" s="58" t="s">
        <v>834</v>
      </c>
      <c r="DN142" s="58" t="s">
        <v>4014</v>
      </c>
      <c r="DO142" s="58" t="s">
        <v>837</v>
      </c>
      <c r="DP142" s="58" t="s">
        <v>834</v>
      </c>
      <c r="DQ142" s="58" t="s">
        <v>5990</v>
      </c>
      <c r="DR142" s="58" t="s">
        <v>837</v>
      </c>
      <c r="DS142" s="58" t="s">
        <v>834</v>
      </c>
      <c r="DT142" s="58" t="s">
        <v>552</v>
      </c>
      <c r="DU142" s="58" t="s">
        <v>837</v>
      </c>
      <c r="DV142" s="58" t="s">
        <v>834</v>
      </c>
      <c r="DW142" s="58" t="s">
        <v>558</v>
      </c>
      <c r="DX142" s="58" t="s">
        <v>837</v>
      </c>
      <c r="DY142" s="27" t="s">
        <v>3696</v>
      </c>
      <c r="DZ142" s="5" t="s">
        <v>1401</v>
      </c>
      <c r="EA142" s="5">
        <v>917</v>
      </c>
      <c r="EB142" s="27" t="s">
        <v>3697</v>
      </c>
      <c r="EC142" s="5" t="s">
        <v>1401</v>
      </c>
      <c r="ED142" s="5">
        <v>869</v>
      </c>
      <c r="EE142" s="27" t="s">
        <v>3698</v>
      </c>
      <c r="EF142" s="5" t="s">
        <v>1401</v>
      </c>
      <c r="EG142" s="5">
        <v>319</v>
      </c>
      <c r="EH142" s="27" t="s">
        <v>3699</v>
      </c>
      <c r="EI142" s="5" t="s">
        <v>1401</v>
      </c>
      <c r="EJ142" s="5">
        <v>107</v>
      </c>
      <c r="EK142" s="27" t="s">
        <v>3700</v>
      </c>
      <c r="EL142" s="5" t="s">
        <v>1401</v>
      </c>
      <c r="EM142" s="5">
        <v>90</v>
      </c>
      <c r="EN142" s="27" t="s">
        <v>3702</v>
      </c>
      <c r="EO142" s="5" t="s">
        <v>1401</v>
      </c>
      <c r="EP142" s="5">
        <v>47</v>
      </c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</row>
    <row r="143" spans="1:251">
      <c r="A143" s="4">
        <v>142</v>
      </c>
      <c r="B143" s="24" t="s">
        <v>1110</v>
      </c>
      <c r="C143" s="57">
        <v>39496</v>
      </c>
      <c r="D143" s="4" t="s">
        <v>1123</v>
      </c>
      <c r="E143" s="33">
        <v>225459</v>
      </c>
      <c r="F143" s="53">
        <v>119693</v>
      </c>
      <c r="G143" s="54">
        <f t="shared" si="27"/>
        <v>0.53088588169024076</v>
      </c>
      <c r="H143" s="14">
        <f t="shared" si="32"/>
        <v>1.3818686138704853E-2</v>
      </c>
      <c r="I143" s="29" t="str">
        <f t="shared" si="33"/>
        <v>PML</v>
      </c>
      <c r="J143" s="29">
        <f t="shared" si="24"/>
        <v>0.39427535444846401</v>
      </c>
      <c r="K143" s="29" t="str">
        <f t="shared" si="28"/>
        <v>PML-N</v>
      </c>
      <c r="L143" s="29">
        <f t="shared" si="30"/>
        <v>0.38045666830975916</v>
      </c>
      <c r="M143" s="29" t="str">
        <f t="shared" si="29"/>
        <v>PPPP</v>
      </c>
      <c r="N143" s="29">
        <f t="shared" si="31"/>
        <v>0.20647824016442065</v>
      </c>
      <c r="O143" s="27" t="s">
        <v>816</v>
      </c>
      <c r="P143" s="27" t="s">
        <v>806</v>
      </c>
      <c r="Q143" s="27" t="s">
        <v>838</v>
      </c>
      <c r="R143" s="5" t="s">
        <v>834</v>
      </c>
      <c r="S143" s="5" t="s">
        <v>1185</v>
      </c>
      <c r="T143" s="5" t="s">
        <v>837</v>
      </c>
      <c r="U143" s="5" t="s">
        <v>695</v>
      </c>
      <c r="V143" s="5" t="s">
        <v>811</v>
      </c>
      <c r="W143" s="5" t="s">
        <v>838</v>
      </c>
      <c r="X143" s="5" t="s">
        <v>1124</v>
      </c>
      <c r="Y143" s="5" t="s">
        <v>909</v>
      </c>
      <c r="Z143" s="27">
        <v>47192</v>
      </c>
      <c r="AA143" s="5" t="s">
        <v>1125</v>
      </c>
      <c r="AB143" s="5" t="s">
        <v>1194</v>
      </c>
      <c r="AC143" s="27">
        <v>45538</v>
      </c>
      <c r="AD143" s="27" t="s">
        <v>3703</v>
      </c>
      <c r="AE143" s="5" t="s">
        <v>1003</v>
      </c>
      <c r="AF143" s="5">
        <v>24714</v>
      </c>
      <c r="AG143" s="58" t="s">
        <v>834</v>
      </c>
      <c r="AH143" s="58" t="s">
        <v>810</v>
      </c>
      <c r="AI143" s="58" t="s">
        <v>837</v>
      </c>
      <c r="AJ143" s="5" t="s">
        <v>834</v>
      </c>
      <c r="AK143" s="5" t="s">
        <v>1424</v>
      </c>
      <c r="AL143" s="5" t="s">
        <v>837</v>
      </c>
      <c r="AM143" s="5" t="s">
        <v>834</v>
      </c>
      <c r="AN143" s="5" t="s">
        <v>3395</v>
      </c>
      <c r="AO143" s="5" t="s">
        <v>837</v>
      </c>
      <c r="AP143" s="5" t="s">
        <v>834</v>
      </c>
      <c r="AQ143" s="5" t="s">
        <v>7501</v>
      </c>
      <c r="AR143" s="5" t="s">
        <v>837</v>
      </c>
      <c r="AS143" s="58" t="s">
        <v>834</v>
      </c>
      <c r="AT143" s="58" t="s">
        <v>812</v>
      </c>
      <c r="AU143" s="58" t="s">
        <v>837</v>
      </c>
      <c r="AV143" s="5" t="s">
        <v>834</v>
      </c>
      <c r="AW143" s="5" t="s">
        <v>3202</v>
      </c>
      <c r="AX143" s="5" t="s">
        <v>837</v>
      </c>
      <c r="AY143" s="5" t="s">
        <v>834</v>
      </c>
      <c r="AZ143" s="5" t="s">
        <v>3764</v>
      </c>
      <c r="BA143" s="5" t="s">
        <v>837</v>
      </c>
      <c r="BB143" s="5" t="s">
        <v>834</v>
      </c>
      <c r="BC143" s="5" t="s">
        <v>3126</v>
      </c>
      <c r="BD143" s="5" t="s">
        <v>837</v>
      </c>
      <c r="BE143" s="5" t="s">
        <v>834</v>
      </c>
      <c r="BF143" s="5" t="s">
        <v>3130</v>
      </c>
      <c r="BG143" s="5" t="s">
        <v>837</v>
      </c>
      <c r="BH143" s="5" t="s">
        <v>834</v>
      </c>
      <c r="BI143" s="5" t="s">
        <v>3608</v>
      </c>
      <c r="BJ143" s="5" t="s">
        <v>837</v>
      </c>
      <c r="BK143" s="5" t="s">
        <v>834</v>
      </c>
      <c r="BL143" s="5" t="s">
        <v>3403</v>
      </c>
      <c r="BM143" s="5" t="s">
        <v>837</v>
      </c>
      <c r="BN143" s="5" t="s">
        <v>834</v>
      </c>
      <c r="BO143" s="5" t="s">
        <v>3539</v>
      </c>
      <c r="BP143" s="5" t="s">
        <v>837</v>
      </c>
      <c r="BQ143" s="5" t="s">
        <v>834</v>
      </c>
      <c r="BR143" s="5" t="s">
        <v>3983</v>
      </c>
      <c r="BS143" s="5" t="s">
        <v>837</v>
      </c>
      <c r="BT143" s="5" t="s">
        <v>834</v>
      </c>
      <c r="BU143" s="5" t="s">
        <v>7505</v>
      </c>
      <c r="BV143" s="5" t="s">
        <v>837</v>
      </c>
      <c r="BW143" s="5" t="s">
        <v>834</v>
      </c>
      <c r="BX143" s="5" t="s">
        <v>1020</v>
      </c>
      <c r="BY143" s="5" t="s">
        <v>837</v>
      </c>
      <c r="BZ143" s="5" t="s">
        <v>834</v>
      </c>
      <c r="CA143" s="5" t="s">
        <v>2873</v>
      </c>
      <c r="CB143" s="5" t="s">
        <v>837</v>
      </c>
      <c r="CC143" s="58" t="s">
        <v>834</v>
      </c>
      <c r="CD143" s="58" t="s">
        <v>814</v>
      </c>
      <c r="CE143" s="58" t="s">
        <v>837</v>
      </c>
      <c r="CF143" s="58" t="s">
        <v>834</v>
      </c>
      <c r="CG143" s="27" t="s">
        <v>817</v>
      </c>
      <c r="CH143" s="58" t="s">
        <v>837</v>
      </c>
      <c r="CI143" s="58" t="s">
        <v>834</v>
      </c>
      <c r="CJ143" s="58" t="s">
        <v>3813</v>
      </c>
      <c r="CK143" s="58" t="s">
        <v>837</v>
      </c>
      <c r="CL143" s="58" t="s">
        <v>834</v>
      </c>
      <c r="CM143" s="58" t="s">
        <v>3196</v>
      </c>
      <c r="CN143" s="58" t="s">
        <v>837</v>
      </c>
      <c r="CO143" s="58" t="s">
        <v>834</v>
      </c>
      <c r="CP143" s="58" t="s">
        <v>3361</v>
      </c>
      <c r="CQ143" s="58" t="s">
        <v>837</v>
      </c>
      <c r="CR143" s="58" t="s">
        <v>834</v>
      </c>
      <c r="CS143" s="58" t="s">
        <v>4541</v>
      </c>
      <c r="CT143" s="58" t="s">
        <v>837</v>
      </c>
      <c r="CU143" s="58" t="s">
        <v>834</v>
      </c>
      <c r="CV143" s="58" t="s">
        <v>4186</v>
      </c>
      <c r="CW143" s="58" t="s">
        <v>837</v>
      </c>
      <c r="CX143" s="58" t="s">
        <v>834</v>
      </c>
      <c r="CY143" s="58" t="s">
        <v>1301</v>
      </c>
      <c r="CZ143" s="58" t="s">
        <v>837</v>
      </c>
      <c r="DA143" s="58" t="s">
        <v>834</v>
      </c>
      <c r="DB143" s="58" t="s">
        <v>1406</v>
      </c>
      <c r="DC143" s="58" t="s">
        <v>837</v>
      </c>
      <c r="DD143" s="58" t="s">
        <v>834</v>
      </c>
      <c r="DE143" s="58" t="s">
        <v>4196</v>
      </c>
      <c r="DF143" s="58" t="s">
        <v>837</v>
      </c>
      <c r="DG143" s="58" t="s">
        <v>834</v>
      </c>
      <c r="DH143" s="58" t="s">
        <v>3370</v>
      </c>
      <c r="DI143" s="58" t="s">
        <v>837</v>
      </c>
      <c r="DJ143" s="58" t="s">
        <v>834</v>
      </c>
      <c r="DK143" s="58" t="s">
        <v>564</v>
      </c>
      <c r="DL143" s="58" t="s">
        <v>837</v>
      </c>
      <c r="DM143" s="58" t="s">
        <v>834</v>
      </c>
      <c r="DN143" s="58" t="s">
        <v>4014</v>
      </c>
      <c r="DO143" s="58" t="s">
        <v>837</v>
      </c>
      <c r="DP143" s="58" t="s">
        <v>834</v>
      </c>
      <c r="DQ143" s="58" t="s">
        <v>5990</v>
      </c>
      <c r="DR143" s="58" t="s">
        <v>837</v>
      </c>
      <c r="DS143" s="58" t="s">
        <v>834</v>
      </c>
      <c r="DT143" s="58" t="s">
        <v>552</v>
      </c>
      <c r="DU143" s="58" t="s">
        <v>837</v>
      </c>
      <c r="DV143" s="58" t="s">
        <v>834</v>
      </c>
      <c r="DW143" s="58" t="s">
        <v>558</v>
      </c>
      <c r="DX143" s="58" t="s">
        <v>837</v>
      </c>
      <c r="DY143" s="27" t="s">
        <v>1122</v>
      </c>
      <c r="DZ143" s="5" t="s">
        <v>1401</v>
      </c>
      <c r="EA143" s="5">
        <v>1506</v>
      </c>
      <c r="EB143" s="27" t="s">
        <v>3563</v>
      </c>
      <c r="EC143" s="5" t="s">
        <v>1401</v>
      </c>
      <c r="ED143" s="5">
        <v>257</v>
      </c>
      <c r="EE143" s="27" t="s">
        <v>3564</v>
      </c>
      <c r="EF143" s="5" t="s">
        <v>1401</v>
      </c>
      <c r="EG143" s="5">
        <v>240</v>
      </c>
      <c r="EH143" s="27" t="s">
        <v>1121</v>
      </c>
      <c r="EI143" s="5" t="s">
        <v>1401</v>
      </c>
      <c r="EJ143" s="5">
        <v>187</v>
      </c>
      <c r="EK143" s="27" t="s">
        <v>3565</v>
      </c>
      <c r="EL143" s="5" t="s">
        <v>1401</v>
      </c>
      <c r="EM143" s="5">
        <v>59</v>
      </c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</row>
    <row r="144" spans="1:251">
      <c r="A144" s="4">
        <v>143</v>
      </c>
      <c r="B144" s="24" t="s">
        <v>1110</v>
      </c>
      <c r="C144" s="57">
        <v>39496</v>
      </c>
      <c r="D144" s="4" t="s">
        <v>1126</v>
      </c>
      <c r="E144" s="33">
        <v>280597</v>
      </c>
      <c r="F144" s="53">
        <v>124135</v>
      </c>
      <c r="G144" s="54">
        <f t="shared" si="27"/>
        <v>0.44239603417000184</v>
      </c>
      <c r="H144" s="14">
        <f t="shared" si="32"/>
        <v>0.16241994602650339</v>
      </c>
      <c r="I144" s="29" t="str">
        <f t="shared" si="33"/>
        <v>PPPP</v>
      </c>
      <c r="J144" s="29">
        <f t="shared" si="24"/>
        <v>0.51524549885205628</v>
      </c>
      <c r="K144" s="29" t="str">
        <f t="shared" si="28"/>
        <v>PML</v>
      </c>
      <c r="L144" s="29">
        <f t="shared" si="30"/>
        <v>0.35282555282555284</v>
      </c>
      <c r="M144" s="29" t="str">
        <f t="shared" si="29"/>
        <v>PML-N</v>
      </c>
      <c r="N144" s="29">
        <f t="shared" si="31"/>
        <v>0.12297095903653281</v>
      </c>
      <c r="O144" s="27" t="s">
        <v>816</v>
      </c>
      <c r="P144" s="27" t="s">
        <v>806</v>
      </c>
      <c r="Q144" s="27" t="s">
        <v>838</v>
      </c>
      <c r="R144" s="5" t="s">
        <v>834</v>
      </c>
      <c r="S144" s="5" t="s">
        <v>1185</v>
      </c>
      <c r="T144" s="5" t="s">
        <v>837</v>
      </c>
      <c r="U144" s="5" t="s">
        <v>695</v>
      </c>
      <c r="V144" s="5" t="s">
        <v>811</v>
      </c>
      <c r="W144" s="5" t="s">
        <v>838</v>
      </c>
      <c r="X144" s="5" t="s">
        <v>1128</v>
      </c>
      <c r="Y144" s="5" t="s">
        <v>909</v>
      </c>
      <c r="Z144" s="27">
        <v>43798</v>
      </c>
      <c r="AA144" s="27" t="s">
        <v>3566</v>
      </c>
      <c r="AB144" s="5" t="s">
        <v>1194</v>
      </c>
      <c r="AC144" s="27">
        <v>15265</v>
      </c>
      <c r="AD144" s="5" t="s">
        <v>1127</v>
      </c>
      <c r="AE144" s="5" t="s">
        <v>1003</v>
      </c>
      <c r="AF144" s="27">
        <v>63960</v>
      </c>
      <c r="AG144" s="58" t="s">
        <v>834</v>
      </c>
      <c r="AH144" s="58" t="s">
        <v>810</v>
      </c>
      <c r="AI144" s="58" t="s">
        <v>837</v>
      </c>
      <c r="AJ144" s="5" t="s">
        <v>834</v>
      </c>
      <c r="AK144" s="5" t="s">
        <v>1424</v>
      </c>
      <c r="AL144" s="5" t="s">
        <v>837</v>
      </c>
      <c r="AM144" s="5" t="s">
        <v>834</v>
      </c>
      <c r="AN144" s="5" t="s">
        <v>3395</v>
      </c>
      <c r="AO144" s="5" t="s">
        <v>837</v>
      </c>
      <c r="AP144" s="5" t="s">
        <v>834</v>
      </c>
      <c r="AQ144" s="5" t="s">
        <v>7501</v>
      </c>
      <c r="AR144" s="5" t="s">
        <v>837</v>
      </c>
      <c r="AS144" s="58" t="s">
        <v>834</v>
      </c>
      <c r="AT144" s="58" t="s">
        <v>812</v>
      </c>
      <c r="AU144" s="58" t="s">
        <v>837</v>
      </c>
      <c r="AV144" s="5" t="s">
        <v>834</v>
      </c>
      <c r="AW144" s="5" t="s">
        <v>3202</v>
      </c>
      <c r="AX144" s="5" t="s">
        <v>837</v>
      </c>
      <c r="AY144" s="5" t="s">
        <v>834</v>
      </c>
      <c r="AZ144" s="5" t="s">
        <v>3764</v>
      </c>
      <c r="BA144" s="5" t="s">
        <v>837</v>
      </c>
      <c r="BB144" s="5" t="s">
        <v>834</v>
      </c>
      <c r="BC144" s="5" t="s">
        <v>3126</v>
      </c>
      <c r="BD144" s="5" t="s">
        <v>837</v>
      </c>
      <c r="BE144" s="5" t="s">
        <v>834</v>
      </c>
      <c r="BF144" s="5" t="s">
        <v>3130</v>
      </c>
      <c r="BG144" s="5" t="s">
        <v>837</v>
      </c>
      <c r="BH144" s="5" t="s">
        <v>834</v>
      </c>
      <c r="BI144" s="5" t="s">
        <v>3608</v>
      </c>
      <c r="BJ144" s="5" t="s">
        <v>837</v>
      </c>
      <c r="BK144" s="5" t="s">
        <v>834</v>
      </c>
      <c r="BL144" s="5" t="s">
        <v>3403</v>
      </c>
      <c r="BM144" s="5" t="s">
        <v>837</v>
      </c>
      <c r="BN144" s="5" t="s">
        <v>834</v>
      </c>
      <c r="BO144" s="5" t="s">
        <v>3539</v>
      </c>
      <c r="BP144" s="5" t="s">
        <v>837</v>
      </c>
      <c r="BQ144" s="5" t="s">
        <v>834</v>
      </c>
      <c r="BR144" s="5" t="s">
        <v>3983</v>
      </c>
      <c r="BS144" s="5" t="s">
        <v>837</v>
      </c>
      <c r="BT144" s="5" t="s">
        <v>834</v>
      </c>
      <c r="BU144" s="5" t="s">
        <v>7505</v>
      </c>
      <c r="BV144" s="5" t="s">
        <v>837</v>
      </c>
      <c r="BW144" s="5" t="s">
        <v>834</v>
      </c>
      <c r="BX144" s="5" t="s">
        <v>1020</v>
      </c>
      <c r="BY144" s="5" t="s">
        <v>837</v>
      </c>
      <c r="BZ144" s="5" t="s">
        <v>834</v>
      </c>
      <c r="CA144" s="5" t="s">
        <v>2873</v>
      </c>
      <c r="CB144" s="5" t="s">
        <v>837</v>
      </c>
      <c r="CC144" s="58" t="s">
        <v>834</v>
      </c>
      <c r="CD144" s="58" t="s">
        <v>814</v>
      </c>
      <c r="CE144" s="58" t="s">
        <v>837</v>
      </c>
      <c r="CF144" s="58" t="s">
        <v>834</v>
      </c>
      <c r="CG144" s="27" t="s">
        <v>817</v>
      </c>
      <c r="CH144" s="58" t="s">
        <v>837</v>
      </c>
      <c r="CI144" s="58" t="s">
        <v>834</v>
      </c>
      <c r="CJ144" s="58" t="s">
        <v>3813</v>
      </c>
      <c r="CK144" s="58" t="s">
        <v>837</v>
      </c>
      <c r="CL144" s="58" t="s">
        <v>834</v>
      </c>
      <c r="CM144" s="58" t="s">
        <v>3196</v>
      </c>
      <c r="CN144" s="58" t="s">
        <v>837</v>
      </c>
      <c r="CO144" s="58" t="s">
        <v>834</v>
      </c>
      <c r="CP144" s="58" t="s">
        <v>3361</v>
      </c>
      <c r="CQ144" s="58" t="s">
        <v>837</v>
      </c>
      <c r="CR144" s="58" t="s">
        <v>834</v>
      </c>
      <c r="CS144" s="58" t="s">
        <v>4541</v>
      </c>
      <c r="CT144" s="58" t="s">
        <v>837</v>
      </c>
      <c r="CU144" s="58" t="s">
        <v>834</v>
      </c>
      <c r="CV144" s="58" t="s">
        <v>4186</v>
      </c>
      <c r="CW144" s="58" t="s">
        <v>837</v>
      </c>
      <c r="CX144" s="58" t="s">
        <v>834</v>
      </c>
      <c r="CY144" s="58" t="s">
        <v>1301</v>
      </c>
      <c r="CZ144" s="58" t="s">
        <v>837</v>
      </c>
      <c r="DA144" s="58" t="s">
        <v>834</v>
      </c>
      <c r="DB144" s="58" t="s">
        <v>1406</v>
      </c>
      <c r="DC144" s="58" t="s">
        <v>837</v>
      </c>
      <c r="DD144" s="58" t="s">
        <v>834</v>
      </c>
      <c r="DE144" s="58" t="s">
        <v>4196</v>
      </c>
      <c r="DF144" s="58" t="s">
        <v>837</v>
      </c>
      <c r="DG144" s="58" t="s">
        <v>834</v>
      </c>
      <c r="DH144" s="58" t="s">
        <v>3370</v>
      </c>
      <c r="DI144" s="58" t="s">
        <v>837</v>
      </c>
      <c r="DJ144" s="58" t="s">
        <v>834</v>
      </c>
      <c r="DK144" s="58" t="s">
        <v>564</v>
      </c>
      <c r="DL144" s="58" t="s">
        <v>837</v>
      </c>
      <c r="DM144" s="58" t="s">
        <v>834</v>
      </c>
      <c r="DN144" s="58" t="s">
        <v>4014</v>
      </c>
      <c r="DO144" s="58" t="s">
        <v>837</v>
      </c>
      <c r="DP144" s="58" t="s">
        <v>834</v>
      </c>
      <c r="DQ144" s="58" t="s">
        <v>5990</v>
      </c>
      <c r="DR144" s="58" t="s">
        <v>837</v>
      </c>
      <c r="DS144" s="58" t="s">
        <v>834</v>
      </c>
      <c r="DT144" s="58" t="s">
        <v>552</v>
      </c>
      <c r="DU144" s="58" t="s">
        <v>837</v>
      </c>
      <c r="DV144" s="58" t="s">
        <v>834</v>
      </c>
      <c r="DW144" s="58" t="s">
        <v>558</v>
      </c>
      <c r="DX144" s="58" t="s">
        <v>837</v>
      </c>
      <c r="DY144" s="27" t="s">
        <v>3567</v>
      </c>
      <c r="DZ144" s="5" t="s">
        <v>1401</v>
      </c>
      <c r="EA144" s="5">
        <v>1112</v>
      </c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</row>
    <row r="145" spans="1:264">
      <c r="A145" s="4">
        <v>144</v>
      </c>
      <c r="B145" s="24" t="s">
        <v>1110</v>
      </c>
      <c r="C145" s="57">
        <v>39496</v>
      </c>
      <c r="D145" s="4" t="s">
        <v>1129</v>
      </c>
      <c r="E145" s="33">
        <v>301559</v>
      </c>
      <c r="F145" s="53">
        <v>118044</v>
      </c>
      <c r="G145" s="54">
        <f t="shared" si="27"/>
        <v>0.39144578672830194</v>
      </c>
      <c r="H145" s="14">
        <f t="shared" si="32"/>
        <v>0.37501270712615636</v>
      </c>
      <c r="I145" s="29" t="str">
        <f t="shared" si="33"/>
        <v>IND</v>
      </c>
      <c r="J145" s="29">
        <f t="shared" si="24"/>
        <v>0.65903391955542001</v>
      </c>
      <c r="K145" s="29" t="str">
        <f t="shared" si="28"/>
        <v>PML</v>
      </c>
      <c r="L145" s="29">
        <f t="shared" si="30"/>
        <v>0.28402121242926365</v>
      </c>
      <c r="M145" s="29" t="str">
        <f t="shared" si="29"/>
        <v>PML-N</v>
      </c>
      <c r="N145" s="29">
        <f t="shared" si="31"/>
        <v>3.6706651756971978E-2</v>
      </c>
      <c r="O145" s="27" t="s">
        <v>816</v>
      </c>
      <c r="P145" s="27" t="s">
        <v>806</v>
      </c>
      <c r="Q145" s="27" t="s">
        <v>838</v>
      </c>
      <c r="R145" s="5" t="s">
        <v>834</v>
      </c>
      <c r="S145" s="5" t="s">
        <v>1185</v>
      </c>
      <c r="T145" s="5" t="s">
        <v>837</v>
      </c>
      <c r="U145" s="27" t="s">
        <v>3568</v>
      </c>
      <c r="V145" s="5" t="s">
        <v>1765</v>
      </c>
      <c r="W145" s="5">
        <v>431</v>
      </c>
      <c r="X145" s="5" t="s">
        <v>1159</v>
      </c>
      <c r="Y145" s="5" t="s">
        <v>909</v>
      </c>
      <c r="Z145" s="27">
        <v>33527</v>
      </c>
      <c r="AA145" s="27" t="s">
        <v>2311</v>
      </c>
      <c r="AB145" s="5" t="s">
        <v>1194</v>
      </c>
      <c r="AC145" s="27">
        <v>4333</v>
      </c>
      <c r="AD145" s="29" t="s">
        <v>834</v>
      </c>
      <c r="AE145" s="29" t="s">
        <v>1003</v>
      </c>
      <c r="AF145" s="5" t="s">
        <v>837</v>
      </c>
      <c r="AG145" s="58" t="s">
        <v>834</v>
      </c>
      <c r="AH145" s="58" t="s">
        <v>810</v>
      </c>
      <c r="AI145" s="58" t="s">
        <v>837</v>
      </c>
      <c r="AJ145" s="5" t="s">
        <v>834</v>
      </c>
      <c r="AK145" s="5" t="s">
        <v>1424</v>
      </c>
      <c r="AL145" s="5" t="s">
        <v>837</v>
      </c>
      <c r="AM145" s="5" t="s">
        <v>834</v>
      </c>
      <c r="AN145" s="5" t="s">
        <v>3395</v>
      </c>
      <c r="AO145" s="5" t="s">
        <v>837</v>
      </c>
      <c r="AP145" s="5" t="s">
        <v>834</v>
      </c>
      <c r="AQ145" s="5" t="s">
        <v>7501</v>
      </c>
      <c r="AR145" s="5" t="s">
        <v>837</v>
      </c>
      <c r="AS145" s="58" t="s">
        <v>834</v>
      </c>
      <c r="AT145" s="58" t="s">
        <v>812</v>
      </c>
      <c r="AU145" s="58" t="s">
        <v>837</v>
      </c>
      <c r="AV145" s="5" t="s">
        <v>834</v>
      </c>
      <c r="AW145" s="5" t="s">
        <v>3202</v>
      </c>
      <c r="AX145" s="5" t="s">
        <v>837</v>
      </c>
      <c r="AY145" s="5" t="s">
        <v>834</v>
      </c>
      <c r="AZ145" s="5" t="s">
        <v>3764</v>
      </c>
      <c r="BA145" s="5" t="s">
        <v>837</v>
      </c>
      <c r="BB145" s="5" t="s">
        <v>834</v>
      </c>
      <c r="BC145" s="5" t="s">
        <v>3126</v>
      </c>
      <c r="BD145" s="5" t="s">
        <v>837</v>
      </c>
      <c r="BE145" s="5" t="s">
        <v>834</v>
      </c>
      <c r="BF145" s="5" t="s">
        <v>3130</v>
      </c>
      <c r="BG145" s="5" t="s">
        <v>837</v>
      </c>
      <c r="BH145" s="5" t="s">
        <v>834</v>
      </c>
      <c r="BI145" s="5" t="s">
        <v>3608</v>
      </c>
      <c r="BJ145" s="5" t="s">
        <v>837</v>
      </c>
      <c r="BK145" s="5" t="s">
        <v>834</v>
      </c>
      <c r="BL145" s="5" t="s">
        <v>3403</v>
      </c>
      <c r="BM145" s="5" t="s">
        <v>837</v>
      </c>
      <c r="BN145" s="5" t="s">
        <v>834</v>
      </c>
      <c r="BO145" s="5" t="s">
        <v>3539</v>
      </c>
      <c r="BP145" s="5" t="s">
        <v>837</v>
      </c>
      <c r="BQ145" s="5" t="s">
        <v>834</v>
      </c>
      <c r="BR145" s="5" t="s">
        <v>3983</v>
      </c>
      <c r="BS145" s="5" t="s">
        <v>837</v>
      </c>
      <c r="BT145" s="5" t="s">
        <v>834</v>
      </c>
      <c r="BU145" s="5" t="s">
        <v>7505</v>
      </c>
      <c r="BV145" s="5" t="s">
        <v>837</v>
      </c>
      <c r="BW145" s="5" t="s">
        <v>834</v>
      </c>
      <c r="BX145" s="5" t="s">
        <v>1020</v>
      </c>
      <c r="BY145" s="5" t="s">
        <v>837</v>
      </c>
      <c r="BZ145" s="5" t="s">
        <v>834</v>
      </c>
      <c r="CA145" s="5" t="s">
        <v>2873</v>
      </c>
      <c r="CB145" s="5" t="s">
        <v>837</v>
      </c>
      <c r="CC145" s="58" t="s">
        <v>834</v>
      </c>
      <c r="CD145" s="58" t="s">
        <v>814</v>
      </c>
      <c r="CE145" s="58" t="s">
        <v>837</v>
      </c>
      <c r="CF145" s="58" t="s">
        <v>834</v>
      </c>
      <c r="CG145" s="27" t="s">
        <v>817</v>
      </c>
      <c r="CH145" s="58" t="s">
        <v>837</v>
      </c>
      <c r="CI145" s="58" t="s">
        <v>834</v>
      </c>
      <c r="CJ145" s="58" t="s">
        <v>3813</v>
      </c>
      <c r="CK145" s="58" t="s">
        <v>837</v>
      </c>
      <c r="CL145" s="58" t="s">
        <v>834</v>
      </c>
      <c r="CM145" s="58" t="s">
        <v>3196</v>
      </c>
      <c r="CN145" s="58" t="s">
        <v>837</v>
      </c>
      <c r="CO145" s="58" t="s">
        <v>834</v>
      </c>
      <c r="CP145" s="58" t="s">
        <v>3361</v>
      </c>
      <c r="CQ145" s="58" t="s">
        <v>837</v>
      </c>
      <c r="CR145" s="58" t="s">
        <v>834</v>
      </c>
      <c r="CS145" s="58" t="s">
        <v>4541</v>
      </c>
      <c r="CT145" s="58" t="s">
        <v>837</v>
      </c>
      <c r="CU145" s="58" t="s">
        <v>834</v>
      </c>
      <c r="CV145" s="58" t="s">
        <v>4186</v>
      </c>
      <c r="CW145" s="58" t="s">
        <v>837</v>
      </c>
      <c r="CX145" s="58" t="s">
        <v>834</v>
      </c>
      <c r="CY145" s="58" t="s">
        <v>1301</v>
      </c>
      <c r="CZ145" s="58" t="s">
        <v>837</v>
      </c>
      <c r="DA145" s="58" t="s">
        <v>834</v>
      </c>
      <c r="DB145" s="58" t="s">
        <v>1406</v>
      </c>
      <c r="DC145" s="58" t="s">
        <v>837</v>
      </c>
      <c r="DD145" s="58" t="s">
        <v>834</v>
      </c>
      <c r="DE145" s="58" t="s">
        <v>4196</v>
      </c>
      <c r="DF145" s="58" t="s">
        <v>837</v>
      </c>
      <c r="DG145" s="58" t="s">
        <v>834</v>
      </c>
      <c r="DH145" s="58" t="s">
        <v>3370</v>
      </c>
      <c r="DI145" s="58" t="s">
        <v>837</v>
      </c>
      <c r="DJ145" s="58" t="s">
        <v>834</v>
      </c>
      <c r="DK145" s="58" t="s">
        <v>564</v>
      </c>
      <c r="DL145" s="58" t="s">
        <v>837</v>
      </c>
      <c r="DM145" s="58" t="s">
        <v>834</v>
      </c>
      <c r="DN145" s="58" t="s">
        <v>4014</v>
      </c>
      <c r="DO145" s="58" t="s">
        <v>837</v>
      </c>
      <c r="DP145" s="58" t="s">
        <v>834</v>
      </c>
      <c r="DQ145" s="58" t="s">
        <v>5990</v>
      </c>
      <c r="DR145" s="58" t="s">
        <v>837</v>
      </c>
      <c r="DS145" s="58" t="s">
        <v>834</v>
      </c>
      <c r="DT145" s="58" t="s">
        <v>552</v>
      </c>
      <c r="DU145" s="58" t="s">
        <v>837</v>
      </c>
      <c r="DV145" s="58" t="s">
        <v>834</v>
      </c>
      <c r="DW145" s="58" t="s">
        <v>558</v>
      </c>
      <c r="DX145" s="58" t="s">
        <v>837</v>
      </c>
      <c r="DY145" s="5" t="s">
        <v>1158</v>
      </c>
      <c r="DZ145" s="5" t="s">
        <v>1401</v>
      </c>
      <c r="EA145" s="27">
        <v>77795</v>
      </c>
      <c r="EB145" s="27" t="s">
        <v>2308</v>
      </c>
      <c r="EC145" s="5" t="s">
        <v>1401</v>
      </c>
      <c r="ED145" s="5">
        <v>677</v>
      </c>
      <c r="EE145" s="27" t="s">
        <v>2309</v>
      </c>
      <c r="EF145" s="5" t="s">
        <v>1401</v>
      </c>
      <c r="EG145" s="5">
        <v>605</v>
      </c>
      <c r="EH145" s="27" t="s">
        <v>3747</v>
      </c>
      <c r="EI145" s="5" t="s">
        <v>1401</v>
      </c>
      <c r="EJ145" s="5">
        <v>257</v>
      </c>
      <c r="EK145" s="27" t="s">
        <v>3748</v>
      </c>
      <c r="EL145" s="5" t="s">
        <v>1401</v>
      </c>
      <c r="EM145" s="5">
        <v>170</v>
      </c>
      <c r="EN145" s="27" t="s">
        <v>3749</v>
      </c>
      <c r="EO145" s="5" t="s">
        <v>1401</v>
      </c>
      <c r="EP145" s="5">
        <v>76</v>
      </c>
      <c r="EQ145" s="5" t="s">
        <v>337</v>
      </c>
      <c r="ER145" s="5" t="s">
        <v>1401</v>
      </c>
      <c r="ES145" s="5">
        <v>173</v>
      </c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</row>
    <row r="146" spans="1:264">
      <c r="A146" s="4">
        <v>145</v>
      </c>
      <c r="B146" s="24" t="s">
        <v>1110</v>
      </c>
      <c r="C146" s="57">
        <v>39496</v>
      </c>
      <c r="D146" s="5" t="s">
        <v>1160</v>
      </c>
      <c r="E146" s="33">
        <v>287122</v>
      </c>
      <c r="F146" s="53">
        <v>129554</v>
      </c>
      <c r="G146" s="54">
        <f t="shared" si="27"/>
        <v>0.45121585946043841</v>
      </c>
      <c r="H146" s="14">
        <f t="shared" si="32"/>
        <v>0.16862466616237246</v>
      </c>
      <c r="I146" s="29" t="str">
        <f t="shared" si="33"/>
        <v>PPPP</v>
      </c>
      <c r="J146" s="29">
        <f t="shared" si="24"/>
        <v>0.49868780585701716</v>
      </c>
      <c r="K146" s="29" t="str">
        <f t="shared" si="28"/>
        <v>PML</v>
      </c>
      <c r="L146" s="29">
        <f t="shared" si="30"/>
        <v>0.33006313969464468</v>
      </c>
      <c r="M146" s="29" t="str">
        <f t="shared" si="29"/>
        <v>PML-N</v>
      </c>
      <c r="N146" s="29">
        <f t="shared" si="31"/>
        <v>0.16404742424008523</v>
      </c>
      <c r="O146" s="27" t="s">
        <v>816</v>
      </c>
      <c r="P146" s="27" t="s">
        <v>806</v>
      </c>
      <c r="Q146" s="27" t="s">
        <v>838</v>
      </c>
      <c r="R146" s="5" t="s">
        <v>834</v>
      </c>
      <c r="S146" s="5" t="s">
        <v>1185</v>
      </c>
      <c r="T146" s="5" t="s">
        <v>837</v>
      </c>
      <c r="U146" s="5" t="s">
        <v>695</v>
      </c>
      <c r="V146" s="5" t="s">
        <v>811</v>
      </c>
      <c r="W146" s="5" t="s">
        <v>838</v>
      </c>
      <c r="X146" s="5" t="s">
        <v>1375</v>
      </c>
      <c r="Y146" s="5" t="s">
        <v>909</v>
      </c>
      <c r="Z146" s="27">
        <v>42761</v>
      </c>
      <c r="AA146" s="27" t="s">
        <v>3750</v>
      </c>
      <c r="AB146" s="5" t="s">
        <v>1194</v>
      </c>
      <c r="AC146" s="27">
        <v>21253</v>
      </c>
      <c r="AD146" s="5" t="s">
        <v>1374</v>
      </c>
      <c r="AE146" s="5" t="s">
        <v>1003</v>
      </c>
      <c r="AF146" s="27">
        <v>64607</v>
      </c>
      <c r="AG146" s="58" t="s">
        <v>834</v>
      </c>
      <c r="AH146" s="58" t="s">
        <v>810</v>
      </c>
      <c r="AI146" s="58" t="s">
        <v>837</v>
      </c>
      <c r="AJ146" s="5" t="s">
        <v>834</v>
      </c>
      <c r="AK146" s="5" t="s">
        <v>1424</v>
      </c>
      <c r="AL146" s="5" t="s">
        <v>837</v>
      </c>
      <c r="AM146" s="5" t="s">
        <v>834</v>
      </c>
      <c r="AN146" s="5" t="s">
        <v>3395</v>
      </c>
      <c r="AO146" s="5" t="s">
        <v>837</v>
      </c>
      <c r="AP146" s="5" t="s">
        <v>834</v>
      </c>
      <c r="AQ146" s="5" t="s">
        <v>7501</v>
      </c>
      <c r="AR146" s="5" t="s">
        <v>837</v>
      </c>
      <c r="AS146" s="58" t="s">
        <v>834</v>
      </c>
      <c r="AT146" s="58" t="s">
        <v>812</v>
      </c>
      <c r="AU146" s="58" t="s">
        <v>837</v>
      </c>
      <c r="AV146" s="5" t="s">
        <v>834</v>
      </c>
      <c r="AW146" s="5" t="s">
        <v>3202</v>
      </c>
      <c r="AX146" s="5" t="s">
        <v>837</v>
      </c>
      <c r="AY146" s="5" t="s">
        <v>834</v>
      </c>
      <c r="AZ146" s="5" t="s">
        <v>3764</v>
      </c>
      <c r="BA146" s="5" t="s">
        <v>837</v>
      </c>
      <c r="BB146" s="5" t="s">
        <v>834</v>
      </c>
      <c r="BC146" s="5" t="s">
        <v>3126</v>
      </c>
      <c r="BD146" s="5" t="s">
        <v>837</v>
      </c>
      <c r="BE146" s="5" t="s">
        <v>834</v>
      </c>
      <c r="BF146" s="5" t="s">
        <v>3130</v>
      </c>
      <c r="BG146" s="5" t="s">
        <v>837</v>
      </c>
      <c r="BH146" s="27" t="s">
        <v>3751</v>
      </c>
      <c r="BI146" s="5" t="s">
        <v>3608</v>
      </c>
      <c r="BJ146" s="5">
        <v>639</v>
      </c>
      <c r="BK146" s="5" t="s">
        <v>834</v>
      </c>
      <c r="BL146" s="5" t="s">
        <v>3403</v>
      </c>
      <c r="BM146" s="5" t="s">
        <v>837</v>
      </c>
      <c r="BN146" s="5" t="s">
        <v>834</v>
      </c>
      <c r="BO146" s="5" t="s">
        <v>3539</v>
      </c>
      <c r="BP146" s="5" t="s">
        <v>837</v>
      </c>
      <c r="BQ146" s="5" t="s">
        <v>834</v>
      </c>
      <c r="BR146" s="5" t="s">
        <v>3983</v>
      </c>
      <c r="BS146" s="5" t="s">
        <v>837</v>
      </c>
      <c r="BT146" s="5" t="s">
        <v>834</v>
      </c>
      <c r="BU146" s="5" t="s">
        <v>7505</v>
      </c>
      <c r="BV146" s="5" t="s">
        <v>837</v>
      </c>
      <c r="BW146" s="5" t="s">
        <v>834</v>
      </c>
      <c r="BX146" s="5" t="s">
        <v>1020</v>
      </c>
      <c r="BY146" s="5" t="s">
        <v>837</v>
      </c>
      <c r="BZ146" s="5" t="s">
        <v>834</v>
      </c>
      <c r="CA146" s="5" t="s">
        <v>2873</v>
      </c>
      <c r="CB146" s="5" t="s">
        <v>837</v>
      </c>
      <c r="CC146" s="58" t="s">
        <v>834</v>
      </c>
      <c r="CD146" s="58" t="s">
        <v>814</v>
      </c>
      <c r="CE146" s="58" t="s">
        <v>837</v>
      </c>
      <c r="CF146" s="58" t="s">
        <v>834</v>
      </c>
      <c r="CG146" s="27" t="s">
        <v>817</v>
      </c>
      <c r="CH146" s="58" t="s">
        <v>837</v>
      </c>
      <c r="CI146" s="58" t="s">
        <v>834</v>
      </c>
      <c r="CJ146" s="58" t="s">
        <v>3813</v>
      </c>
      <c r="CK146" s="58" t="s">
        <v>837</v>
      </c>
      <c r="CL146" s="58" t="s">
        <v>834</v>
      </c>
      <c r="CM146" s="58" t="s">
        <v>3196</v>
      </c>
      <c r="CN146" s="58" t="s">
        <v>837</v>
      </c>
      <c r="CO146" s="58" t="s">
        <v>834</v>
      </c>
      <c r="CP146" s="58" t="s">
        <v>3361</v>
      </c>
      <c r="CQ146" s="58" t="s">
        <v>837</v>
      </c>
      <c r="CR146" s="58" t="s">
        <v>834</v>
      </c>
      <c r="CS146" s="58" t="s">
        <v>4541</v>
      </c>
      <c r="CT146" s="58" t="s">
        <v>837</v>
      </c>
      <c r="CU146" s="58" t="s">
        <v>834</v>
      </c>
      <c r="CV146" s="58" t="s">
        <v>4186</v>
      </c>
      <c r="CW146" s="58" t="s">
        <v>837</v>
      </c>
      <c r="CX146" s="58" t="s">
        <v>834</v>
      </c>
      <c r="CY146" s="58" t="s">
        <v>1301</v>
      </c>
      <c r="CZ146" s="58" t="s">
        <v>837</v>
      </c>
      <c r="DA146" s="58" t="s">
        <v>834</v>
      </c>
      <c r="DB146" s="58" t="s">
        <v>1406</v>
      </c>
      <c r="DC146" s="58" t="s">
        <v>837</v>
      </c>
      <c r="DD146" s="58" t="s">
        <v>834</v>
      </c>
      <c r="DE146" s="58" t="s">
        <v>4196</v>
      </c>
      <c r="DF146" s="58" t="s">
        <v>837</v>
      </c>
      <c r="DG146" s="58" t="s">
        <v>834</v>
      </c>
      <c r="DH146" s="58" t="s">
        <v>3370</v>
      </c>
      <c r="DI146" s="58" t="s">
        <v>837</v>
      </c>
      <c r="DJ146" s="58" t="s">
        <v>834</v>
      </c>
      <c r="DK146" s="58" t="s">
        <v>564</v>
      </c>
      <c r="DL146" s="58" t="s">
        <v>837</v>
      </c>
      <c r="DM146" s="58" t="s">
        <v>834</v>
      </c>
      <c r="DN146" s="58" t="s">
        <v>4014</v>
      </c>
      <c r="DO146" s="58" t="s">
        <v>837</v>
      </c>
      <c r="DP146" s="58" t="s">
        <v>834</v>
      </c>
      <c r="DQ146" s="58" t="s">
        <v>5990</v>
      </c>
      <c r="DR146" s="58" t="s">
        <v>837</v>
      </c>
      <c r="DS146" s="58" t="s">
        <v>834</v>
      </c>
      <c r="DT146" s="58" t="s">
        <v>552</v>
      </c>
      <c r="DU146" s="58" t="s">
        <v>837</v>
      </c>
      <c r="DV146" s="58" t="s">
        <v>834</v>
      </c>
      <c r="DW146" s="58" t="s">
        <v>558</v>
      </c>
      <c r="DX146" s="58" t="s">
        <v>837</v>
      </c>
      <c r="DY146" s="27" t="s">
        <v>3752</v>
      </c>
      <c r="DZ146" s="5" t="s">
        <v>1401</v>
      </c>
      <c r="EA146" s="5">
        <v>180</v>
      </c>
      <c r="EB146" s="27" t="s">
        <v>3753</v>
      </c>
      <c r="EC146" s="5" t="s">
        <v>1401</v>
      </c>
      <c r="ED146" s="5">
        <v>114</v>
      </c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</row>
    <row r="147" spans="1:264">
      <c r="A147" s="4">
        <v>146</v>
      </c>
      <c r="B147" s="24" t="s">
        <v>1110</v>
      </c>
      <c r="C147" s="57">
        <v>39496</v>
      </c>
      <c r="D147" s="4" t="s">
        <v>1376</v>
      </c>
      <c r="E147" s="33">
        <v>311975</v>
      </c>
      <c r="F147" s="53">
        <v>133915</v>
      </c>
      <c r="G147" s="54">
        <f t="shared" si="27"/>
        <v>0.42924913855276864</v>
      </c>
      <c r="H147" s="14">
        <f t="shared" si="32"/>
        <v>6.9820408468058096E-3</v>
      </c>
      <c r="I147" s="29" t="str">
        <f t="shared" si="33"/>
        <v>IND</v>
      </c>
      <c r="J147" s="29">
        <f t="shared" si="24"/>
        <v>0.35052832020311392</v>
      </c>
      <c r="K147" s="29" t="str">
        <f t="shared" si="28"/>
        <v>PML</v>
      </c>
      <c r="L147" s="29">
        <f t="shared" si="30"/>
        <v>0.3435462793563081</v>
      </c>
      <c r="M147" s="29" t="str">
        <f t="shared" si="29"/>
        <v>PPPP</v>
      </c>
      <c r="N147" s="29">
        <f t="shared" si="31"/>
        <v>0.22184968076765113</v>
      </c>
      <c r="O147" s="27" t="s">
        <v>816</v>
      </c>
      <c r="P147" s="27" t="s">
        <v>806</v>
      </c>
      <c r="Q147" s="27" t="s">
        <v>838</v>
      </c>
      <c r="R147" s="5" t="s">
        <v>834</v>
      </c>
      <c r="S147" s="5" t="s">
        <v>1185</v>
      </c>
      <c r="T147" s="5" t="s">
        <v>837</v>
      </c>
      <c r="U147" s="27" t="s">
        <v>3816</v>
      </c>
      <c r="V147" s="5" t="s">
        <v>1765</v>
      </c>
      <c r="W147" s="5">
        <v>346</v>
      </c>
      <c r="X147" s="5" t="s">
        <v>1378</v>
      </c>
      <c r="Y147" s="5" t="s">
        <v>909</v>
      </c>
      <c r="Z147" s="27">
        <v>46006</v>
      </c>
      <c r="AA147" s="27" t="s">
        <v>3812</v>
      </c>
      <c r="AB147" s="5" t="s">
        <v>1194</v>
      </c>
      <c r="AC147" s="5">
        <v>8544</v>
      </c>
      <c r="AD147" s="27" t="s">
        <v>3754</v>
      </c>
      <c r="AE147" s="5" t="s">
        <v>1003</v>
      </c>
      <c r="AF147" s="27">
        <v>29709</v>
      </c>
      <c r="AG147" s="58" t="s">
        <v>834</v>
      </c>
      <c r="AH147" s="58" t="s">
        <v>810</v>
      </c>
      <c r="AI147" s="58" t="s">
        <v>837</v>
      </c>
      <c r="AJ147" s="5" t="s">
        <v>834</v>
      </c>
      <c r="AK147" s="5" t="s">
        <v>1424</v>
      </c>
      <c r="AL147" s="5" t="s">
        <v>837</v>
      </c>
      <c r="AM147" s="5" t="s">
        <v>834</v>
      </c>
      <c r="AN147" s="5" t="s">
        <v>3395</v>
      </c>
      <c r="AO147" s="5" t="s">
        <v>837</v>
      </c>
      <c r="AP147" s="5" t="s">
        <v>834</v>
      </c>
      <c r="AQ147" s="5" t="s">
        <v>7501</v>
      </c>
      <c r="AR147" s="5" t="s">
        <v>837</v>
      </c>
      <c r="AS147" s="58" t="s">
        <v>834</v>
      </c>
      <c r="AT147" s="58" t="s">
        <v>812</v>
      </c>
      <c r="AU147" s="58" t="s">
        <v>837</v>
      </c>
      <c r="AV147" s="5" t="s">
        <v>834</v>
      </c>
      <c r="AW147" s="5" t="s">
        <v>3202</v>
      </c>
      <c r="AX147" s="5" t="s">
        <v>837</v>
      </c>
      <c r="AY147" s="5" t="s">
        <v>834</v>
      </c>
      <c r="AZ147" s="5" t="s">
        <v>3764</v>
      </c>
      <c r="BA147" s="5" t="s">
        <v>837</v>
      </c>
      <c r="BB147" s="5" t="s">
        <v>834</v>
      </c>
      <c r="BC147" s="5" t="s">
        <v>3126</v>
      </c>
      <c r="BD147" s="5" t="s">
        <v>837</v>
      </c>
      <c r="BE147" s="5" t="s">
        <v>834</v>
      </c>
      <c r="BF147" s="5" t="s">
        <v>3130</v>
      </c>
      <c r="BG147" s="5" t="s">
        <v>837</v>
      </c>
      <c r="BH147" s="5" t="s">
        <v>834</v>
      </c>
      <c r="BI147" s="5" t="s">
        <v>3608</v>
      </c>
      <c r="BJ147" s="5" t="s">
        <v>837</v>
      </c>
      <c r="BK147" s="5" t="s">
        <v>834</v>
      </c>
      <c r="BL147" s="5" t="s">
        <v>3403</v>
      </c>
      <c r="BM147" s="5" t="s">
        <v>837</v>
      </c>
      <c r="BN147" s="5" t="s">
        <v>834</v>
      </c>
      <c r="BO147" s="5" t="s">
        <v>3539</v>
      </c>
      <c r="BP147" s="5" t="s">
        <v>837</v>
      </c>
      <c r="BQ147" s="5" t="s">
        <v>834</v>
      </c>
      <c r="BR147" s="5" t="s">
        <v>3983</v>
      </c>
      <c r="BS147" s="5" t="s">
        <v>837</v>
      </c>
      <c r="BT147" s="5" t="s">
        <v>834</v>
      </c>
      <c r="BU147" s="5" t="s">
        <v>7505</v>
      </c>
      <c r="BV147" s="5" t="s">
        <v>837</v>
      </c>
      <c r="BW147" s="5" t="s">
        <v>834</v>
      </c>
      <c r="BX147" s="5" t="s">
        <v>1020</v>
      </c>
      <c r="BY147" s="5" t="s">
        <v>837</v>
      </c>
      <c r="BZ147" s="5" t="s">
        <v>834</v>
      </c>
      <c r="CA147" s="5" t="s">
        <v>2873</v>
      </c>
      <c r="CB147" s="5" t="s">
        <v>837</v>
      </c>
      <c r="CC147" s="58" t="s">
        <v>834</v>
      </c>
      <c r="CD147" s="58" t="s">
        <v>814</v>
      </c>
      <c r="CE147" s="58" t="s">
        <v>837</v>
      </c>
      <c r="CF147" s="58" t="s">
        <v>834</v>
      </c>
      <c r="CG147" s="27" t="s">
        <v>817</v>
      </c>
      <c r="CH147" s="58" t="s">
        <v>837</v>
      </c>
      <c r="CI147" s="27" t="s">
        <v>3974</v>
      </c>
      <c r="CJ147" s="5" t="s">
        <v>3813</v>
      </c>
      <c r="CK147" s="5">
        <v>753</v>
      </c>
      <c r="CL147" s="58" t="s">
        <v>834</v>
      </c>
      <c r="CM147" s="58" t="s">
        <v>3196</v>
      </c>
      <c r="CN147" s="58" t="s">
        <v>837</v>
      </c>
      <c r="CO147" s="58" t="s">
        <v>834</v>
      </c>
      <c r="CP147" s="58" t="s">
        <v>3361</v>
      </c>
      <c r="CQ147" s="58" t="s">
        <v>837</v>
      </c>
      <c r="CR147" s="58" t="s">
        <v>834</v>
      </c>
      <c r="CS147" s="58" t="s">
        <v>4541</v>
      </c>
      <c r="CT147" s="58" t="s">
        <v>837</v>
      </c>
      <c r="CU147" s="58" t="s">
        <v>834</v>
      </c>
      <c r="CV147" s="58" t="s">
        <v>4186</v>
      </c>
      <c r="CW147" s="58" t="s">
        <v>837</v>
      </c>
      <c r="CX147" s="58" t="s">
        <v>834</v>
      </c>
      <c r="CY147" s="58" t="s">
        <v>1301</v>
      </c>
      <c r="CZ147" s="58" t="s">
        <v>837</v>
      </c>
      <c r="DA147" s="58" t="s">
        <v>834</v>
      </c>
      <c r="DB147" s="58" t="s">
        <v>1406</v>
      </c>
      <c r="DC147" s="58" t="s">
        <v>837</v>
      </c>
      <c r="DD147" s="58" t="s">
        <v>834</v>
      </c>
      <c r="DE147" s="58" t="s">
        <v>4196</v>
      </c>
      <c r="DF147" s="58" t="s">
        <v>837</v>
      </c>
      <c r="DG147" s="58" t="s">
        <v>834</v>
      </c>
      <c r="DH147" s="58" t="s">
        <v>3370</v>
      </c>
      <c r="DI147" s="58" t="s">
        <v>837</v>
      </c>
      <c r="DJ147" s="58" t="s">
        <v>834</v>
      </c>
      <c r="DK147" s="58" t="s">
        <v>564</v>
      </c>
      <c r="DL147" s="58" t="s">
        <v>837</v>
      </c>
      <c r="DM147" s="58" t="s">
        <v>834</v>
      </c>
      <c r="DN147" s="58" t="s">
        <v>4014</v>
      </c>
      <c r="DO147" s="58" t="s">
        <v>837</v>
      </c>
      <c r="DP147" s="58" t="s">
        <v>834</v>
      </c>
      <c r="DQ147" s="58" t="s">
        <v>5990</v>
      </c>
      <c r="DR147" s="58" t="s">
        <v>837</v>
      </c>
      <c r="DS147" s="58" t="s">
        <v>834</v>
      </c>
      <c r="DT147" s="58" t="s">
        <v>552</v>
      </c>
      <c r="DU147" s="58" t="s">
        <v>837</v>
      </c>
      <c r="DV147" s="58" t="s">
        <v>834</v>
      </c>
      <c r="DW147" s="58" t="s">
        <v>558</v>
      </c>
      <c r="DX147" s="58" t="s">
        <v>837</v>
      </c>
      <c r="DY147" s="5" t="s">
        <v>1377</v>
      </c>
      <c r="DZ147" s="5" t="s">
        <v>1401</v>
      </c>
      <c r="EA147" s="27">
        <v>46941</v>
      </c>
      <c r="EB147" s="27" t="s">
        <v>3755</v>
      </c>
      <c r="EC147" s="5" t="s">
        <v>1401</v>
      </c>
      <c r="ED147" s="5">
        <v>816</v>
      </c>
      <c r="EE147" s="27" t="s">
        <v>3814</v>
      </c>
      <c r="EF147" s="5" t="s">
        <v>1401</v>
      </c>
      <c r="EG147" s="5">
        <v>445</v>
      </c>
      <c r="EH147" s="27" t="s">
        <v>3815</v>
      </c>
      <c r="EI147" s="5" t="s">
        <v>1401</v>
      </c>
      <c r="EJ147" s="5">
        <v>355</v>
      </c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</row>
    <row r="148" spans="1:264">
      <c r="A148" s="4">
        <v>147</v>
      </c>
      <c r="B148" s="24" t="s">
        <v>1110</v>
      </c>
      <c r="C148" s="57">
        <v>39496</v>
      </c>
      <c r="D148" s="4" t="s">
        <v>1416</v>
      </c>
      <c r="E148" s="33">
        <v>320579</v>
      </c>
      <c r="F148" s="53">
        <v>139813</v>
      </c>
      <c r="G148" s="54">
        <f t="shared" si="27"/>
        <v>0.4361265085985046</v>
      </c>
      <c r="H148" s="14">
        <f t="shared" si="32"/>
        <v>0.38072282262736656</v>
      </c>
      <c r="I148" s="29" t="str">
        <f t="shared" si="33"/>
        <v>IND</v>
      </c>
      <c r="J148" s="29">
        <f t="shared" si="24"/>
        <v>0.60636707602297357</v>
      </c>
      <c r="K148" s="29" t="str">
        <f t="shared" si="28"/>
        <v>IND</v>
      </c>
      <c r="L148" s="29">
        <f t="shared" si="30"/>
        <v>0.22564425339560698</v>
      </c>
      <c r="M148" s="29" t="str">
        <f t="shared" si="29"/>
        <v>PPPP</v>
      </c>
      <c r="N148" s="29">
        <f t="shared" si="31"/>
        <v>0.1433629204723452</v>
      </c>
      <c r="O148" s="27" t="s">
        <v>816</v>
      </c>
      <c r="P148" s="27" t="s">
        <v>806</v>
      </c>
      <c r="Q148" s="27" t="s">
        <v>838</v>
      </c>
      <c r="R148" s="5" t="s">
        <v>834</v>
      </c>
      <c r="S148" s="5" t="s">
        <v>1185</v>
      </c>
      <c r="T148" s="5" t="s">
        <v>837</v>
      </c>
      <c r="U148" s="5" t="s">
        <v>695</v>
      </c>
      <c r="V148" s="5" t="s">
        <v>811</v>
      </c>
      <c r="W148" s="5" t="s">
        <v>838</v>
      </c>
      <c r="X148" s="27" t="s">
        <v>834</v>
      </c>
      <c r="Y148" s="5" t="s">
        <v>909</v>
      </c>
      <c r="Z148" s="5" t="s">
        <v>837</v>
      </c>
      <c r="AA148" s="5" t="s">
        <v>834</v>
      </c>
      <c r="AB148" s="5" t="s">
        <v>1194</v>
      </c>
      <c r="AC148" s="5" t="s">
        <v>837</v>
      </c>
      <c r="AD148" s="5" t="s">
        <v>338</v>
      </c>
      <c r="AE148" s="5" t="s">
        <v>1003</v>
      </c>
      <c r="AF148" s="27">
        <v>20044</v>
      </c>
      <c r="AG148" s="58" t="s">
        <v>834</v>
      </c>
      <c r="AH148" s="58" t="s">
        <v>810</v>
      </c>
      <c r="AI148" s="58" t="s">
        <v>837</v>
      </c>
      <c r="AJ148" s="5" t="s">
        <v>834</v>
      </c>
      <c r="AK148" s="5" t="s">
        <v>1424</v>
      </c>
      <c r="AL148" s="5" t="s">
        <v>837</v>
      </c>
      <c r="AM148" s="5" t="s">
        <v>834</v>
      </c>
      <c r="AN148" s="5" t="s">
        <v>3395</v>
      </c>
      <c r="AO148" s="5" t="s">
        <v>837</v>
      </c>
      <c r="AP148" s="5" t="s">
        <v>834</v>
      </c>
      <c r="AQ148" s="5" t="s">
        <v>7501</v>
      </c>
      <c r="AR148" s="5" t="s">
        <v>837</v>
      </c>
      <c r="AS148" s="58" t="s">
        <v>834</v>
      </c>
      <c r="AT148" s="58" t="s">
        <v>812</v>
      </c>
      <c r="AU148" s="58" t="s">
        <v>837</v>
      </c>
      <c r="AV148" s="5" t="s">
        <v>834</v>
      </c>
      <c r="AW148" s="5" t="s">
        <v>3202</v>
      </c>
      <c r="AX148" s="5" t="s">
        <v>837</v>
      </c>
      <c r="AY148" s="5" t="s">
        <v>834</v>
      </c>
      <c r="AZ148" s="5" t="s">
        <v>3764</v>
      </c>
      <c r="BA148" s="5" t="s">
        <v>837</v>
      </c>
      <c r="BB148" s="5" t="s">
        <v>834</v>
      </c>
      <c r="BC148" s="5" t="s">
        <v>3126</v>
      </c>
      <c r="BD148" s="5" t="s">
        <v>837</v>
      </c>
      <c r="BE148" s="5" t="s">
        <v>834</v>
      </c>
      <c r="BF148" s="5" t="s">
        <v>3130</v>
      </c>
      <c r="BG148" s="5" t="s">
        <v>837</v>
      </c>
      <c r="BH148" s="5" t="s">
        <v>834</v>
      </c>
      <c r="BI148" s="5" t="s">
        <v>3608</v>
      </c>
      <c r="BJ148" s="5" t="s">
        <v>837</v>
      </c>
      <c r="BK148" s="5" t="s">
        <v>834</v>
      </c>
      <c r="BL148" s="5" t="s">
        <v>3403</v>
      </c>
      <c r="BM148" s="5" t="s">
        <v>837</v>
      </c>
      <c r="BN148" s="5" t="s">
        <v>834</v>
      </c>
      <c r="BO148" s="5" t="s">
        <v>3539</v>
      </c>
      <c r="BP148" s="5" t="s">
        <v>837</v>
      </c>
      <c r="BQ148" s="5" t="s">
        <v>834</v>
      </c>
      <c r="BR148" s="5" t="s">
        <v>3983</v>
      </c>
      <c r="BS148" s="5" t="s">
        <v>837</v>
      </c>
      <c r="BT148" s="5" t="s">
        <v>834</v>
      </c>
      <c r="BU148" s="5" t="s">
        <v>7505</v>
      </c>
      <c r="BV148" s="5" t="s">
        <v>837</v>
      </c>
      <c r="BW148" s="5" t="s">
        <v>834</v>
      </c>
      <c r="BX148" s="5" t="s">
        <v>1020</v>
      </c>
      <c r="BY148" s="5" t="s">
        <v>837</v>
      </c>
      <c r="BZ148" s="5" t="s">
        <v>834</v>
      </c>
      <c r="CA148" s="5" t="s">
        <v>2873</v>
      </c>
      <c r="CB148" s="5" t="s">
        <v>837</v>
      </c>
      <c r="CC148" s="58" t="s">
        <v>834</v>
      </c>
      <c r="CD148" s="58" t="s">
        <v>814</v>
      </c>
      <c r="CE148" s="58" t="s">
        <v>837</v>
      </c>
      <c r="CF148" s="58" t="s">
        <v>834</v>
      </c>
      <c r="CG148" s="27" t="s">
        <v>817</v>
      </c>
      <c r="CH148" s="58" t="s">
        <v>837</v>
      </c>
      <c r="CI148" s="58" t="s">
        <v>834</v>
      </c>
      <c r="CJ148" s="58" t="s">
        <v>3813</v>
      </c>
      <c r="CK148" s="58" t="s">
        <v>837</v>
      </c>
      <c r="CL148" s="58" t="s">
        <v>834</v>
      </c>
      <c r="CM148" s="58" t="s">
        <v>3196</v>
      </c>
      <c r="CN148" s="58" t="s">
        <v>837</v>
      </c>
      <c r="CO148" s="58" t="s">
        <v>834</v>
      </c>
      <c r="CP148" s="58" t="s">
        <v>3361</v>
      </c>
      <c r="CQ148" s="58" t="s">
        <v>837</v>
      </c>
      <c r="CR148" s="58" t="s">
        <v>834</v>
      </c>
      <c r="CS148" s="58" t="s">
        <v>4541</v>
      </c>
      <c r="CT148" s="58" t="s">
        <v>837</v>
      </c>
      <c r="CU148" s="58" t="s">
        <v>834</v>
      </c>
      <c r="CV148" s="58" t="s">
        <v>4186</v>
      </c>
      <c r="CW148" s="58" t="s">
        <v>837</v>
      </c>
      <c r="CX148" s="58" t="s">
        <v>834</v>
      </c>
      <c r="CY148" s="58" t="s">
        <v>1301</v>
      </c>
      <c r="CZ148" s="58" t="s">
        <v>837</v>
      </c>
      <c r="DA148" s="58" t="s">
        <v>834</v>
      </c>
      <c r="DB148" s="58" t="s">
        <v>1406</v>
      </c>
      <c r="DC148" s="58" t="s">
        <v>837</v>
      </c>
      <c r="DD148" s="58" t="s">
        <v>834</v>
      </c>
      <c r="DE148" s="58" t="s">
        <v>4196</v>
      </c>
      <c r="DF148" s="58" t="s">
        <v>837</v>
      </c>
      <c r="DG148" s="58" t="s">
        <v>834</v>
      </c>
      <c r="DH148" s="58" t="s">
        <v>3370</v>
      </c>
      <c r="DI148" s="58" t="s">
        <v>837</v>
      </c>
      <c r="DJ148" s="58" t="s">
        <v>834</v>
      </c>
      <c r="DK148" s="58" t="s">
        <v>564</v>
      </c>
      <c r="DL148" s="58" t="s">
        <v>837</v>
      </c>
      <c r="DM148" s="58" t="s">
        <v>834</v>
      </c>
      <c r="DN148" s="58" t="s">
        <v>4014</v>
      </c>
      <c r="DO148" s="58" t="s">
        <v>837</v>
      </c>
      <c r="DP148" s="58" t="s">
        <v>834</v>
      </c>
      <c r="DQ148" s="58" t="s">
        <v>5990</v>
      </c>
      <c r="DR148" s="58" t="s">
        <v>837</v>
      </c>
      <c r="DS148" s="58" t="s">
        <v>834</v>
      </c>
      <c r="DT148" s="58" t="s">
        <v>552</v>
      </c>
      <c r="DU148" s="58" t="s">
        <v>837</v>
      </c>
      <c r="DV148" s="58" t="s">
        <v>834</v>
      </c>
      <c r="DW148" s="58" t="s">
        <v>558</v>
      </c>
      <c r="DX148" s="58" t="s">
        <v>837</v>
      </c>
      <c r="DY148" s="5" t="s">
        <v>1417</v>
      </c>
      <c r="DZ148" s="5" t="s">
        <v>1401</v>
      </c>
      <c r="EA148" s="27">
        <v>84778</v>
      </c>
      <c r="EB148" s="27" t="s">
        <v>2480</v>
      </c>
      <c r="EC148" s="5" t="s">
        <v>1401</v>
      </c>
      <c r="ED148" s="5">
        <v>31548</v>
      </c>
      <c r="EE148" s="27" t="s">
        <v>2482</v>
      </c>
      <c r="EF148" s="5" t="s">
        <v>1401</v>
      </c>
      <c r="EG148" s="5">
        <v>2331</v>
      </c>
      <c r="EH148" s="27" t="s">
        <v>339</v>
      </c>
      <c r="EI148" s="5" t="s">
        <v>1401</v>
      </c>
      <c r="EJ148" s="5">
        <v>399</v>
      </c>
      <c r="EK148" s="27" t="s">
        <v>340</v>
      </c>
      <c r="EL148" s="5" t="s">
        <v>1401</v>
      </c>
      <c r="EM148" s="5">
        <v>334</v>
      </c>
      <c r="EN148" s="27" t="s">
        <v>2101</v>
      </c>
      <c r="EO148" s="5" t="s">
        <v>1401</v>
      </c>
      <c r="EP148" s="5">
        <v>199</v>
      </c>
      <c r="EQ148" s="27" t="s">
        <v>341</v>
      </c>
      <c r="ER148" s="5" t="s">
        <v>1401</v>
      </c>
      <c r="ES148" s="5">
        <v>116</v>
      </c>
      <c r="ET148" s="27" t="s">
        <v>342</v>
      </c>
      <c r="EU148" s="5" t="s">
        <v>1401</v>
      </c>
      <c r="EV148" s="5">
        <v>64</v>
      </c>
      <c r="EW148" s="27"/>
      <c r="EX148" s="5"/>
      <c r="EY148" s="5"/>
      <c r="EZ148" s="27"/>
      <c r="FA148" s="5"/>
      <c r="FB148" s="5"/>
      <c r="FC148" s="27"/>
      <c r="FD148" s="5"/>
      <c r="FE148" s="5"/>
      <c r="FF148" s="27"/>
      <c r="FG148" s="5"/>
      <c r="FH148" s="5"/>
      <c r="FI148" s="27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</row>
    <row r="149" spans="1:264">
      <c r="A149" s="4">
        <v>148</v>
      </c>
      <c r="B149" s="24" t="s">
        <v>1110</v>
      </c>
      <c r="C149" s="57">
        <v>39496</v>
      </c>
      <c r="D149" s="4" t="s">
        <v>1418</v>
      </c>
      <c r="E149" s="33">
        <v>344896</v>
      </c>
      <c r="F149" s="53">
        <v>147558</v>
      </c>
      <c r="G149" s="54">
        <f t="shared" si="27"/>
        <v>0.42783331786973466</v>
      </c>
      <c r="H149" s="14">
        <f t="shared" si="32"/>
        <v>0.29404030957318478</v>
      </c>
      <c r="I149" s="29" t="str">
        <f t="shared" si="33"/>
        <v>PPPP</v>
      </c>
      <c r="J149" s="29">
        <f t="shared" si="24"/>
        <v>0.56373764892449074</v>
      </c>
      <c r="K149" s="29" t="str">
        <f t="shared" si="28"/>
        <v>PML</v>
      </c>
      <c r="L149" s="29">
        <f t="shared" si="30"/>
        <v>0.26969733935130591</v>
      </c>
      <c r="M149" s="29" t="str">
        <f t="shared" si="29"/>
        <v>PML-N</v>
      </c>
      <c r="N149" s="29">
        <f t="shared" si="31"/>
        <v>0.16656501172420338</v>
      </c>
      <c r="O149" s="27" t="s">
        <v>816</v>
      </c>
      <c r="P149" s="27" t="s">
        <v>806</v>
      </c>
      <c r="Q149" s="27" t="s">
        <v>838</v>
      </c>
      <c r="R149" s="5" t="s">
        <v>834</v>
      </c>
      <c r="S149" s="5" t="s">
        <v>1185</v>
      </c>
      <c r="T149" s="5" t="s">
        <v>837</v>
      </c>
      <c r="U149" s="5" t="s">
        <v>695</v>
      </c>
      <c r="V149" s="5" t="s">
        <v>811</v>
      </c>
      <c r="W149" s="5" t="s">
        <v>838</v>
      </c>
      <c r="X149" s="27" t="s">
        <v>2152</v>
      </c>
      <c r="Y149" s="5" t="s">
        <v>909</v>
      </c>
      <c r="Z149" s="5">
        <v>39796</v>
      </c>
      <c r="AA149" s="5" t="s">
        <v>447</v>
      </c>
      <c r="AB149" s="5" t="s">
        <v>1194</v>
      </c>
      <c r="AC149" s="27">
        <v>24578</v>
      </c>
      <c r="AD149" s="5" t="s">
        <v>460</v>
      </c>
      <c r="AE149" s="5" t="s">
        <v>1003</v>
      </c>
      <c r="AF149" s="27">
        <v>83184</v>
      </c>
      <c r="AG149" s="58" t="s">
        <v>834</v>
      </c>
      <c r="AH149" s="58" t="s">
        <v>810</v>
      </c>
      <c r="AI149" s="58" t="s">
        <v>837</v>
      </c>
      <c r="AJ149" s="5" t="s">
        <v>834</v>
      </c>
      <c r="AK149" s="5" t="s">
        <v>1424</v>
      </c>
      <c r="AL149" s="5" t="s">
        <v>837</v>
      </c>
      <c r="AM149" s="5" t="s">
        <v>834</v>
      </c>
      <c r="AN149" s="5" t="s">
        <v>3395</v>
      </c>
      <c r="AO149" s="5" t="s">
        <v>837</v>
      </c>
      <c r="AP149" s="5" t="s">
        <v>834</v>
      </c>
      <c r="AQ149" s="5" t="s">
        <v>7501</v>
      </c>
      <c r="AR149" s="5" t="s">
        <v>837</v>
      </c>
      <c r="AS149" s="58" t="s">
        <v>834</v>
      </c>
      <c r="AT149" s="58" t="s">
        <v>812</v>
      </c>
      <c r="AU149" s="58" t="s">
        <v>837</v>
      </c>
      <c r="AV149" s="5" t="s">
        <v>834</v>
      </c>
      <c r="AW149" s="5" t="s">
        <v>3202</v>
      </c>
      <c r="AX149" s="5" t="s">
        <v>837</v>
      </c>
      <c r="AY149" s="5" t="s">
        <v>834</v>
      </c>
      <c r="AZ149" s="5" t="s">
        <v>3764</v>
      </c>
      <c r="BA149" s="5" t="s">
        <v>837</v>
      </c>
      <c r="BB149" s="5" t="s">
        <v>834</v>
      </c>
      <c r="BC149" s="5" t="s">
        <v>3126</v>
      </c>
      <c r="BD149" s="5" t="s">
        <v>837</v>
      </c>
      <c r="BE149" s="5" t="s">
        <v>834</v>
      </c>
      <c r="BF149" s="5" t="s">
        <v>3130</v>
      </c>
      <c r="BG149" s="5" t="s">
        <v>837</v>
      </c>
      <c r="BH149" s="5" t="s">
        <v>834</v>
      </c>
      <c r="BI149" s="5" t="s">
        <v>3608</v>
      </c>
      <c r="BJ149" s="5" t="s">
        <v>837</v>
      </c>
      <c r="BK149" s="5" t="s">
        <v>834</v>
      </c>
      <c r="BL149" s="5" t="s">
        <v>3403</v>
      </c>
      <c r="BM149" s="5" t="s">
        <v>837</v>
      </c>
      <c r="BN149" s="5" t="s">
        <v>834</v>
      </c>
      <c r="BO149" s="5" t="s">
        <v>3539</v>
      </c>
      <c r="BP149" s="5" t="s">
        <v>837</v>
      </c>
      <c r="BQ149" s="5" t="s">
        <v>834</v>
      </c>
      <c r="BR149" s="5" t="s">
        <v>3983</v>
      </c>
      <c r="BS149" s="5" t="s">
        <v>837</v>
      </c>
      <c r="BT149" s="5" t="s">
        <v>834</v>
      </c>
      <c r="BU149" s="5" t="s">
        <v>7505</v>
      </c>
      <c r="BV149" s="5" t="s">
        <v>837</v>
      </c>
      <c r="BW149" s="5" t="s">
        <v>834</v>
      </c>
      <c r="BX149" s="5" t="s">
        <v>1020</v>
      </c>
      <c r="BY149" s="5" t="s">
        <v>837</v>
      </c>
      <c r="BZ149" s="5" t="s">
        <v>834</v>
      </c>
      <c r="CA149" s="5" t="s">
        <v>2873</v>
      </c>
      <c r="CB149" s="5" t="s">
        <v>837</v>
      </c>
      <c r="CC149" s="58" t="s">
        <v>834</v>
      </c>
      <c r="CD149" s="58" t="s">
        <v>814</v>
      </c>
      <c r="CE149" s="58" t="s">
        <v>837</v>
      </c>
      <c r="CF149" s="58" t="s">
        <v>834</v>
      </c>
      <c r="CG149" s="27" t="s">
        <v>817</v>
      </c>
      <c r="CH149" s="58" t="s">
        <v>837</v>
      </c>
      <c r="CI149" s="58" t="s">
        <v>834</v>
      </c>
      <c r="CJ149" s="58" t="s">
        <v>3813</v>
      </c>
      <c r="CK149" s="58" t="s">
        <v>837</v>
      </c>
      <c r="CL149" s="58" t="s">
        <v>834</v>
      </c>
      <c r="CM149" s="58" t="s">
        <v>3196</v>
      </c>
      <c r="CN149" s="58" t="s">
        <v>837</v>
      </c>
      <c r="CO149" s="58" t="s">
        <v>834</v>
      </c>
      <c r="CP149" s="58" t="s">
        <v>3361</v>
      </c>
      <c r="CQ149" s="58" t="s">
        <v>837</v>
      </c>
      <c r="CR149" s="58" t="s">
        <v>834</v>
      </c>
      <c r="CS149" s="58" t="s">
        <v>4541</v>
      </c>
      <c r="CT149" s="58" t="s">
        <v>837</v>
      </c>
      <c r="CU149" s="58" t="s">
        <v>834</v>
      </c>
      <c r="CV149" s="58" t="s">
        <v>4186</v>
      </c>
      <c r="CW149" s="58" t="s">
        <v>837</v>
      </c>
      <c r="CX149" s="58" t="s">
        <v>834</v>
      </c>
      <c r="CY149" s="58" t="s">
        <v>1301</v>
      </c>
      <c r="CZ149" s="58" t="s">
        <v>837</v>
      </c>
      <c r="DA149" s="58" t="s">
        <v>834</v>
      </c>
      <c r="DB149" s="58" t="s">
        <v>1406</v>
      </c>
      <c r="DC149" s="58" t="s">
        <v>837</v>
      </c>
      <c r="DD149" s="58" t="s">
        <v>834</v>
      </c>
      <c r="DE149" s="58" t="s">
        <v>4196</v>
      </c>
      <c r="DF149" s="58" t="s">
        <v>837</v>
      </c>
      <c r="DG149" s="58" t="s">
        <v>834</v>
      </c>
      <c r="DH149" s="58" t="s">
        <v>3370</v>
      </c>
      <c r="DI149" s="58" t="s">
        <v>837</v>
      </c>
      <c r="DJ149" s="58" t="s">
        <v>834</v>
      </c>
      <c r="DK149" s="58" t="s">
        <v>564</v>
      </c>
      <c r="DL149" s="58" t="s">
        <v>837</v>
      </c>
      <c r="DM149" s="58" t="s">
        <v>834</v>
      </c>
      <c r="DN149" s="58" t="s">
        <v>4014</v>
      </c>
      <c r="DO149" s="58" t="s">
        <v>837</v>
      </c>
      <c r="DP149" s="58" t="s">
        <v>834</v>
      </c>
      <c r="DQ149" s="58" t="s">
        <v>5990</v>
      </c>
      <c r="DR149" s="58" t="s">
        <v>837</v>
      </c>
      <c r="DS149" s="58" t="s">
        <v>834</v>
      </c>
      <c r="DT149" s="58" t="s">
        <v>552</v>
      </c>
      <c r="DU149" s="58" t="s">
        <v>837</v>
      </c>
      <c r="DV149" s="58" t="s">
        <v>834</v>
      </c>
      <c r="DW149" s="58" t="s">
        <v>558</v>
      </c>
      <c r="DX149" s="58" t="s">
        <v>837</v>
      </c>
      <c r="DY149" s="27"/>
      <c r="DZ149" s="5"/>
      <c r="EA149" s="5"/>
      <c r="EB149" s="27"/>
      <c r="EC149" s="5"/>
      <c r="ED149" s="5"/>
      <c r="EE149" s="27"/>
      <c r="EF149" s="5"/>
      <c r="EG149" s="5"/>
      <c r="EH149" s="27"/>
      <c r="EI149" s="5"/>
      <c r="EJ149" s="5"/>
      <c r="EK149" s="27"/>
      <c r="EL149" s="5"/>
      <c r="EM149" s="5"/>
      <c r="EN149" s="27"/>
      <c r="EO149" s="5"/>
      <c r="EP149" s="5"/>
      <c r="EQ149" s="27"/>
      <c r="ER149" s="5"/>
      <c r="ES149" s="5"/>
      <c r="ET149" s="27"/>
      <c r="EU149" s="5"/>
      <c r="EV149" s="5"/>
      <c r="EW149" s="27"/>
      <c r="EX149" s="5"/>
      <c r="EY149" s="5"/>
      <c r="EZ149" s="27"/>
      <c r="FA149" s="27"/>
      <c r="FB149" s="27"/>
      <c r="FC149" s="27"/>
      <c r="FD149" s="5"/>
      <c r="FE149" s="5"/>
      <c r="FF149" s="27"/>
      <c r="FG149" s="5"/>
      <c r="FH149" s="5"/>
      <c r="FI149" s="27"/>
      <c r="FJ149" s="5"/>
      <c r="FK149" s="5"/>
      <c r="FL149" s="27"/>
      <c r="FM149" s="5"/>
      <c r="FN149" s="5"/>
      <c r="FO149" s="27"/>
      <c r="FP149" s="5"/>
      <c r="FQ149" s="5"/>
      <c r="FR149" s="27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</row>
    <row r="150" spans="1:264">
      <c r="A150" s="4">
        <v>149</v>
      </c>
      <c r="B150" s="24" t="s">
        <v>1110</v>
      </c>
      <c r="C150" s="57">
        <v>39496</v>
      </c>
      <c r="D150" s="4" t="s">
        <v>1381</v>
      </c>
      <c r="E150" s="33">
        <v>427253</v>
      </c>
      <c r="F150" s="53">
        <v>129440</v>
      </c>
      <c r="G150" s="54">
        <f t="shared" si="27"/>
        <v>0.30295866851724856</v>
      </c>
      <c r="H150" s="14">
        <f t="shared" si="32"/>
        <v>0.19483158220024721</v>
      </c>
      <c r="I150" s="29" t="str">
        <f t="shared" si="33"/>
        <v>PML-N</v>
      </c>
      <c r="J150" s="29">
        <f t="shared" si="24"/>
        <v>0.5474660074165637</v>
      </c>
      <c r="K150" s="29" t="str">
        <f t="shared" si="28"/>
        <v>PPPP</v>
      </c>
      <c r="L150" s="29">
        <f t="shared" si="30"/>
        <v>0.35263442521631644</v>
      </c>
      <c r="M150" s="29" t="str">
        <f t="shared" si="29"/>
        <v>PML</v>
      </c>
      <c r="N150" s="29">
        <f t="shared" si="31"/>
        <v>8.3513597033374534E-2</v>
      </c>
      <c r="O150" s="27" t="s">
        <v>816</v>
      </c>
      <c r="P150" s="27" t="s">
        <v>806</v>
      </c>
      <c r="Q150" s="27" t="s">
        <v>838</v>
      </c>
      <c r="R150" s="5" t="s">
        <v>834</v>
      </c>
      <c r="S150" s="5" t="s">
        <v>1185</v>
      </c>
      <c r="T150" s="5" t="s">
        <v>837</v>
      </c>
      <c r="U150" s="5" t="s">
        <v>461</v>
      </c>
      <c r="V150" s="5" t="s">
        <v>811</v>
      </c>
      <c r="W150" s="5">
        <v>314</v>
      </c>
      <c r="X150" s="27" t="s">
        <v>462</v>
      </c>
      <c r="Y150" s="5" t="s">
        <v>909</v>
      </c>
      <c r="Z150" s="5">
        <v>10810</v>
      </c>
      <c r="AA150" s="5" t="s">
        <v>447</v>
      </c>
      <c r="AB150" s="5" t="s">
        <v>1194</v>
      </c>
      <c r="AC150" s="27">
        <v>70864</v>
      </c>
      <c r="AD150" s="5" t="s">
        <v>463</v>
      </c>
      <c r="AE150" s="5" t="s">
        <v>1003</v>
      </c>
      <c r="AF150" s="27">
        <v>45645</v>
      </c>
      <c r="AG150" s="58" t="s">
        <v>834</v>
      </c>
      <c r="AH150" s="58" t="s">
        <v>810</v>
      </c>
      <c r="AI150" s="58" t="s">
        <v>837</v>
      </c>
      <c r="AJ150" s="5" t="s">
        <v>834</v>
      </c>
      <c r="AK150" s="5" t="s">
        <v>1424</v>
      </c>
      <c r="AL150" s="5" t="s">
        <v>837</v>
      </c>
      <c r="AM150" s="5" t="s">
        <v>834</v>
      </c>
      <c r="AN150" s="5" t="s">
        <v>3395</v>
      </c>
      <c r="AO150" s="5" t="s">
        <v>837</v>
      </c>
      <c r="AP150" s="5" t="s">
        <v>834</v>
      </c>
      <c r="AQ150" s="5" t="s">
        <v>7501</v>
      </c>
      <c r="AR150" s="5" t="s">
        <v>837</v>
      </c>
      <c r="AS150" s="58" t="s">
        <v>834</v>
      </c>
      <c r="AT150" s="58" t="s">
        <v>812</v>
      </c>
      <c r="AU150" s="58" t="s">
        <v>837</v>
      </c>
      <c r="AV150" s="5" t="s">
        <v>834</v>
      </c>
      <c r="AW150" s="5" t="s">
        <v>3202</v>
      </c>
      <c r="AX150" s="5" t="s">
        <v>837</v>
      </c>
      <c r="AY150" s="5" t="s">
        <v>834</v>
      </c>
      <c r="AZ150" s="5" t="s">
        <v>3764</v>
      </c>
      <c r="BA150" s="5" t="s">
        <v>837</v>
      </c>
      <c r="BB150" s="5" t="s">
        <v>834</v>
      </c>
      <c r="BC150" s="5" t="s">
        <v>3126</v>
      </c>
      <c r="BD150" s="5" t="s">
        <v>837</v>
      </c>
      <c r="BE150" s="5" t="s">
        <v>834</v>
      </c>
      <c r="BF150" s="5" t="s">
        <v>3130</v>
      </c>
      <c r="BG150" s="5" t="s">
        <v>837</v>
      </c>
      <c r="BH150" s="5" t="s">
        <v>834</v>
      </c>
      <c r="BI150" s="5" t="s">
        <v>3608</v>
      </c>
      <c r="BJ150" s="5" t="s">
        <v>837</v>
      </c>
      <c r="BK150" s="5" t="s">
        <v>834</v>
      </c>
      <c r="BL150" s="5" t="s">
        <v>3403</v>
      </c>
      <c r="BM150" s="5" t="s">
        <v>837</v>
      </c>
      <c r="BN150" s="5" t="s">
        <v>834</v>
      </c>
      <c r="BO150" s="5" t="s">
        <v>3539</v>
      </c>
      <c r="BP150" s="5" t="s">
        <v>837</v>
      </c>
      <c r="BQ150" s="5" t="s">
        <v>834</v>
      </c>
      <c r="BR150" s="5" t="s">
        <v>3983</v>
      </c>
      <c r="BS150" s="5" t="s">
        <v>837</v>
      </c>
      <c r="BT150" s="5" t="s">
        <v>834</v>
      </c>
      <c r="BU150" s="5" t="s">
        <v>7505</v>
      </c>
      <c r="BV150" s="5" t="s">
        <v>837</v>
      </c>
      <c r="BW150" s="5" t="s">
        <v>834</v>
      </c>
      <c r="BX150" s="5" t="s">
        <v>1020</v>
      </c>
      <c r="BY150" s="5" t="s">
        <v>837</v>
      </c>
      <c r="BZ150" s="5" t="s">
        <v>834</v>
      </c>
      <c r="CA150" s="5" t="s">
        <v>2873</v>
      </c>
      <c r="CB150" s="5" t="s">
        <v>837</v>
      </c>
      <c r="CC150" s="58" t="s">
        <v>834</v>
      </c>
      <c r="CD150" s="58" t="s">
        <v>814</v>
      </c>
      <c r="CE150" s="58" t="s">
        <v>837</v>
      </c>
      <c r="CF150" s="58" t="s">
        <v>834</v>
      </c>
      <c r="CG150" s="27" t="s">
        <v>817</v>
      </c>
      <c r="CH150" s="58" t="s">
        <v>837</v>
      </c>
      <c r="CI150" s="58" t="s">
        <v>834</v>
      </c>
      <c r="CJ150" s="58" t="s">
        <v>3813</v>
      </c>
      <c r="CK150" s="58" t="s">
        <v>837</v>
      </c>
      <c r="CL150" s="58" t="s">
        <v>834</v>
      </c>
      <c r="CM150" s="58" t="s">
        <v>3196</v>
      </c>
      <c r="CN150" s="58" t="s">
        <v>837</v>
      </c>
      <c r="CO150" s="58" t="s">
        <v>834</v>
      </c>
      <c r="CP150" s="58" t="s">
        <v>3361</v>
      </c>
      <c r="CQ150" s="58" t="s">
        <v>837</v>
      </c>
      <c r="CR150" s="58" t="s">
        <v>834</v>
      </c>
      <c r="CS150" s="58" t="s">
        <v>4541</v>
      </c>
      <c r="CT150" s="58" t="s">
        <v>837</v>
      </c>
      <c r="CU150" s="58" t="s">
        <v>834</v>
      </c>
      <c r="CV150" s="58" t="s">
        <v>4186</v>
      </c>
      <c r="CW150" s="58" t="s">
        <v>837</v>
      </c>
      <c r="CX150" s="58" t="s">
        <v>834</v>
      </c>
      <c r="CY150" s="58" t="s">
        <v>1301</v>
      </c>
      <c r="CZ150" s="58" t="s">
        <v>837</v>
      </c>
      <c r="DA150" s="58" t="s">
        <v>834</v>
      </c>
      <c r="DB150" s="58" t="s">
        <v>1406</v>
      </c>
      <c r="DC150" s="58" t="s">
        <v>837</v>
      </c>
      <c r="DD150" s="58" t="s">
        <v>834</v>
      </c>
      <c r="DE150" s="58" t="s">
        <v>4196</v>
      </c>
      <c r="DF150" s="58" t="s">
        <v>837</v>
      </c>
      <c r="DG150" s="58" t="s">
        <v>834</v>
      </c>
      <c r="DH150" s="58" t="s">
        <v>3370</v>
      </c>
      <c r="DI150" s="58" t="s">
        <v>837</v>
      </c>
      <c r="DJ150" s="58" t="s">
        <v>834</v>
      </c>
      <c r="DK150" s="58" t="s">
        <v>564</v>
      </c>
      <c r="DL150" s="58" t="s">
        <v>837</v>
      </c>
      <c r="DM150" s="58" t="s">
        <v>834</v>
      </c>
      <c r="DN150" s="58" t="s">
        <v>4014</v>
      </c>
      <c r="DO150" s="58" t="s">
        <v>837</v>
      </c>
      <c r="DP150" s="58" t="s">
        <v>834</v>
      </c>
      <c r="DQ150" s="58" t="s">
        <v>5990</v>
      </c>
      <c r="DR150" s="58" t="s">
        <v>837</v>
      </c>
      <c r="DS150" s="58" t="s">
        <v>834</v>
      </c>
      <c r="DT150" s="58" t="s">
        <v>552</v>
      </c>
      <c r="DU150" s="58" t="s">
        <v>837</v>
      </c>
      <c r="DV150" s="58" t="s">
        <v>834</v>
      </c>
      <c r="DW150" s="58" t="s">
        <v>558</v>
      </c>
      <c r="DX150" s="58" t="s">
        <v>837</v>
      </c>
      <c r="DY150" s="27" t="s">
        <v>464</v>
      </c>
      <c r="DZ150" s="5" t="s">
        <v>1401</v>
      </c>
      <c r="EA150" s="5">
        <v>237</v>
      </c>
      <c r="EB150" s="27" t="s">
        <v>465</v>
      </c>
      <c r="EC150" s="5" t="s">
        <v>1401</v>
      </c>
      <c r="ED150" s="5">
        <v>104</v>
      </c>
      <c r="EE150" s="27"/>
      <c r="EF150" s="5"/>
      <c r="EG150" s="5"/>
      <c r="EH150" s="27"/>
      <c r="EI150" s="5"/>
      <c r="EJ150" s="5"/>
      <c r="EK150" s="27"/>
      <c r="EL150" s="5"/>
      <c r="EM150" s="5"/>
      <c r="EN150" s="27"/>
      <c r="EO150" s="5"/>
      <c r="EP150" s="5"/>
      <c r="EQ150" s="27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</row>
    <row r="151" spans="1:264">
      <c r="A151" s="4">
        <v>150</v>
      </c>
      <c r="B151" s="24" t="s">
        <v>1110</v>
      </c>
      <c r="C151" s="57">
        <v>39496</v>
      </c>
      <c r="D151" s="4" t="s">
        <v>1419</v>
      </c>
      <c r="E151" s="33">
        <v>399931</v>
      </c>
      <c r="F151" s="53">
        <v>126863</v>
      </c>
      <c r="G151" s="54">
        <f t="shared" si="27"/>
        <v>0.31721221910779607</v>
      </c>
      <c r="H151" s="14">
        <f t="shared" si="32"/>
        <v>0.11409946162395655</v>
      </c>
      <c r="I151" s="29" t="str">
        <f t="shared" si="33"/>
        <v>PML-N</v>
      </c>
      <c r="J151" s="29">
        <f t="shared" si="24"/>
        <v>0.45540464910966949</v>
      </c>
      <c r="K151" s="29" t="str">
        <f t="shared" si="28"/>
        <v>PPPP</v>
      </c>
      <c r="L151" s="29">
        <f t="shared" si="30"/>
        <v>0.34130518748571292</v>
      </c>
      <c r="M151" s="29" t="str">
        <f t="shared" si="29"/>
        <v>PML</v>
      </c>
      <c r="N151" s="29">
        <f t="shared" si="31"/>
        <v>0.19830841143595848</v>
      </c>
      <c r="O151" s="27" t="s">
        <v>816</v>
      </c>
      <c r="P151" s="27" t="s">
        <v>806</v>
      </c>
      <c r="Q151" s="27" t="s">
        <v>838</v>
      </c>
      <c r="R151" s="27" t="s">
        <v>3639</v>
      </c>
      <c r="S151" s="5" t="s">
        <v>1185</v>
      </c>
      <c r="T151" s="5">
        <v>288</v>
      </c>
      <c r="U151" s="27" t="s">
        <v>3640</v>
      </c>
      <c r="V151" s="5" t="s">
        <v>1765</v>
      </c>
      <c r="W151" s="5">
        <v>226</v>
      </c>
      <c r="X151" s="27" t="s">
        <v>3638</v>
      </c>
      <c r="Y151" s="5" t="s">
        <v>909</v>
      </c>
      <c r="Z151" s="27">
        <v>25158</v>
      </c>
      <c r="AA151" s="5" t="s">
        <v>1620</v>
      </c>
      <c r="AB151" s="5" t="s">
        <v>1194</v>
      </c>
      <c r="AC151" s="27">
        <v>57774</v>
      </c>
      <c r="AD151" s="5" t="s">
        <v>1621</v>
      </c>
      <c r="AE151" s="5" t="s">
        <v>1003</v>
      </c>
      <c r="AF151" s="27">
        <v>43299</v>
      </c>
      <c r="AG151" s="58" t="s">
        <v>834</v>
      </c>
      <c r="AH151" s="58" t="s">
        <v>810</v>
      </c>
      <c r="AI151" s="58" t="s">
        <v>837</v>
      </c>
      <c r="AJ151" s="5" t="s">
        <v>834</v>
      </c>
      <c r="AK151" s="5" t="s">
        <v>1424</v>
      </c>
      <c r="AL151" s="5" t="s">
        <v>837</v>
      </c>
      <c r="AM151" s="5" t="s">
        <v>834</v>
      </c>
      <c r="AN151" s="5" t="s">
        <v>3395</v>
      </c>
      <c r="AO151" s="5" t="s">
        <v>837</v>
      </c>
      <c r="AP151" s="5" t="s">
        <v>834</v>
      </c>
      <c r="AQ151" s="5" t="s">
        <v>7501</v>
      </c>
      <c r="AR151" s="5" t="s">
        <v>837</v>
      </c>
      <c r="AS151" s="58" t="s">
        <v>834</v>
      </c>
      <c r="AT151" s="58" t="s">
        <v>812</v>
      </c>
      <c r="AU151" s="58" t="s">
        <v>837</v>
      </c>
      <c r="AV151" s="5" t="s">
        <v>834</v>
      </c>
      <c r="AW151" s="5" t="s">
        <v>3202</v>
      </c>
      <c r="AX151" s="5" t="s">
        <v>837</v>
      </c>
      <c r="AY151" s="5" t="s">
        <v>834</v>
      </c>
      <c r="AZ151" s="5" t="s">
        <v>3764</v>
      </c>
      <c r="BA151" s="5" t="s">
        <v>837</v>
      </c>
      <c r="BB151" s="5" t="s">
        <v>834</v>
      </c>
      <c r="BC151" s="5" t="s">
        <v>3126</v>
      </c>
      <c r="BD151" s="5" t="s">
        <v>837</v>
      </c>
      <c r="BE151" s="5" t="s">
        <v>834</v>
      </c>
      <c r="BF151" s="5" t="s">
        <v>3130</v>
      </c>
      <c r="BG151" s="5" t="s">
        <v>837</v>
      </c>
      <c r="BH151" s="5" t="s">
        <v>834</v>
      </c>
      <c r="BI151" s="5" t="s">
        <v>3608</v>
      </c>
      <c r="BJ151" s="5" t="s">
        <v>837</v>
      </c>
      <c r="BK151" s="5" t="s">
        <v>834</v>
      </c>
      <c r="BL151" s="5" t="s">
        <v>3403</v>
      </c>
      <c r="BM151" s="5" t="s">
        <v>837</v>
      </c>
      <c r="BN151" s="5" t="s">
        <v>834</v>
      </c>
      <c r="BO151" s="5" t="s">
        <v>3539</v>
      </c>
      <c r="BP151" s="5" t="s">
        <v>837</v>
      </c>
      <c r="BQ151" s="5" t="s">
        <v>834</v>
      </c>
      <c r="BR151" s="5" t="s">
        <v>3983</v>
      </c>
      <c r="BS151" s="5" t="s">
        <v>837</v>
      </c>
      <c r="BT151" s="5" t="s">
        <v>834</v>
      </c>
      <c r="BU151" s="5" t="s">
        <v>7505</v>
      </c>
      <c r="BV151" s="5" t="s">
        <v>837</v>
      </c>
      <c r="BW151" s="5" t="s">
        <v>834</v>
      </c>
      <c r="BX151" s="5" t="s">
        <v>1020</v>
      </c>
      <c r="BY151" s="5" t="s">
        <v>837</v>
      </c>
      <c r="BZ151" s="5" t="s">
        <v>834</v>
      </c>
      <c r="CA151" s="5" t="s">
        <v>2873</v>
      </c>
      <c r="CB151" s="5" t="s">
        <v>837</v>
      </c>
      <c r="CC151" s="58" t="s">
        <v>834</v>
      </c>
      <c r="CD151" s="58" t="s">
        <v>814</v>
      </c>
      <c r="CE151" s="58" t="s">
        <v>837</v>
      </c>
      <c r="CF151" s="58" t="s">
        <v>834</v>
      </c>
      <c r="CG151" s="27" t="s">
        <v>817</v>
      </c>
      <c r="CH151" s="58" t="s">
        <v>837</v>
      </c>
      <c r="CI151" s="58" t="s">
        <v>834</v>
      </c>
      <c r="CJ151" s="58" t="s">
        <v>3813</v>
      </c>
      <c r="CK151" s="58" t="s">
        <v>837</v>
      </c>
      <c r="CL151" s="58" t="s">
        <v>834</v>
      </c>
      <c r="CM151" s="58" t="s">
        <v>3196</v>
      </c>
      <c r="CN151" s="58" t="s">
        <v>837</v>
      </c>
      <c r="CO151" s="58" t="s">
        <v>834</v>
      </c>
      <c r="CP151" s="58" t="s">
        <v>3361</v>
      </c>
      <c r="CQ151" s="58" t="s">
        <v>837</v>
      </c>
      <c r="CR151" s="58" t="s">
        <v>834</v>
      </c>
      <c r="CS151" s="58" t="s">
        <v>4541</v>
      </c>
      <c r="CT151" s="58" t="s">
        <v>837</v>
      </c>
      <c r="CU151" s="58" t="s">
        <v>834</v>
      </c>
      <c r="CV151" s="58" t="s">
        <v>4186</v>
      </c>
      <c r="CW151" s="58" t="s">
        <v>837</v>
      </c>
      <c r="CX151" s="58" t="s">
        <v>834</v>
      </c>
      <c r="CY151" s="58" t="s">
        <v>1301</v>
      </c>
      <c r="CZ151" s="58" t="s">
        <v>837</v>
      </c>
      <c r="DA151" s="58" t="s">
        <v>834</v>
      </c>
      <c r="DB151" s="58" t="s">
        <v>1406</v>
      </c>
      <c r="DC151" s="58" t="s">
        <v>837</v>
      </c>
      <c r="DD151" s="58" t="s">
        <v>834</v>
      </c>
      <c r="DE151" s="58" t="s">
        <v>4196</v>
      </c>
      <c r="DF151" s="58" t="s">
        <v>837</v>
      </c>
      <c r="DG151" s="58" t="s">
        <v>834</v>
      </c>
      <c r="DH151" s="58" t="s">
        <v>3370</v>
      </c>
      <c r="DI151" s="58" t="s">
        <v>837</v>
      </c>
      <c r="DJ151" s="58" t="s">
        <v>834</v>
      </c>
      <c r="DK151" s="58" t="s">
        <v>564</v>
      </c>
      <c r="DL151" s="58" t="s">
        <v>837</v>
      </c>
      <c r="DM151" s="58" t="s">
        <v>834</v>
      </c>
      <c r="DN151" s="58" t="s">
        <v>4014</v>
      </c>
      <c r="DO151" s="58" t="s">
        <v>837</v>
      </c>
      <c r="DP151" s="58" t="s">
        <v>834</v>
      </c>
      <c r="DQ151" s="58" t="s">
        <v>5990</v>
      </c>
      <c r="DR151" s="58" t="s">
        <v>837</v>
      </c>
      <c r="DS151" s="58" t="s">
        <v>834</v>
      </c>
      <c r="DT151" s="58" t="s">
        <v>552</v>
      </c>
      <c r="DU151" s="58" t="s">
        <v>837</v>
      </c>
      <c r="DV151" s="58" t="s">
        <v>834</v>
      </c>
      <c r="DW151" s="58" t="s">
        <v>558</v>
      </c>
      <c r="DX151" s="58" t="s">
        <v>837</v>
      </c>
      <c r="DY151" s="27" t="s">
        <v>3641</v>
      </c>
      <c r="DZ151" s="5" t="s">
        <v>1401</v>
      </c>
      <c r="EA151" s="5">
        <v>118</v>
      </c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</row>
    <row r="152" spans="1:264">
      <c r="A152" s="4">
        <v>151</v>
      </c>
      <c r="B152" s="24" t="s">
        <v>1110</v>
      </c>
      <c r="C152" s="57">
        <v>39496</v>
      </c>
      <c r="D152" s="4" t="s">
        <v>1382</v>
      </c>
      <c r="E152" s="33">
        <v>351092</v>
      </c>
      <c r="F152" s="53">
        <v>142831</v>
      </c>
      <c r="G152" s="54">
        <f t="shared" si="27"/>
        <v>0.40681929522746174</v>
      </c>
      <c r="H152" s="14">
        <f t="shared" si="32"/>
        <v>0.22333387009822797</v>
      </c>
      <c r="I152" s="29" t="str">
        <f t="shared" si="33"/>
        <v>PPPP</v>
      </c>
      <c r="J152" s="29">
        <f t="shared" si="24"/>
        <v>0.54374750579356024</v>
      </c>
      <c r="K152" s="29" t="str">
        <f t="shared" si="28"/>
        <v>PML</v>
      </c>
      <c r="L152" s="29">
        <f t="shared" si="30"/>
        <v>0.32041363569533227</v>
      </c>
      <c r="M152" s="29" t="str">
        <f t="shared" si="29"/>
        <v>PML-N</v>
      </c>
      <c r="N152" s="29">
        <f t="shared" si="31"/>
        <v>0.12891459137022074</v>
      </c>
      <c r="O152" s="27" t="s">
        <v>816</v>
      </c>
      <c r="P152" s="27" t="s">
        <v>806</v>
      </c>
      <c r="Q152" s="27" t="s">
        <v>838</v>
      </c>
      <c r="R152" s="5" t="s">
        <v>834</v>
      </c>
      <c r="S152" s="5" t="s">
        <v>1185</v>
      </c>
      <c r="T152" s="5" t="s">
        <v>837</v>
      </c>
      <c r="U152" s="5" t="s">
        <v>466</v>
      </c>
      <c r="V152" s="5" t="s">
        <v>811</v>
      </c>
      <c r="W152" s="5">
        <v>203</v>
      </c>
      <c r="X152" s="27" t="s">
        <v>467</v>
      </c>
      <c r="Y152" s="5" t="s">
        <v>909</v>
      </c>
      <c r="Z152" s="5">
        <v>45765</v>
      </c>
      <c r="AA152" s="5" t="s">
        <v>468</v>
      </c>
      <c r="AB152" s="5" t="s">
        <v>1194</v>
      </c>
      <c r="AC152" s="5">
        <v>18413</v>
      </c>
      <c r="AD152" s="27" t="s">
        <v>469</v>
      </c>
      <c r="AE152" s="5" t="s">
        <v>1003</v>
      </c>
      <c r="AF152" s="27">
        <v>77664</v>
      </c>
      <c r="AG152" s="58" t="s">
        <v>834</v>
      </c>
      <c r="AH152" s="58" t="s">
        <v>810</v>
      </c>
      <c r="AI152" s="58" t="s">
        <v>837</v>
      </c>
      <c r="AJ152" s="5" t="s">
        <v>834</v>
      </c>
      <c r="AK152" s="5" t="s">
        <v>1424</v>
      </c>
      <c r="AL152" s="5" t="s">
        <v>837</v>
      </c>
      <c r="AM152" s="5" t="s">
        <v>834</v>
      </c>
      <c r="AN152" s="5" t="s">
        <v>3395</v>
      </c>
      <c r="AO152" s="5" t="s">
        <v>837</v>
      </c>
      <c r="AP152" s="5" t="s">
        <v>834</v>
      </c>
      <c r="AQ152" s="5" t="s">
        <v>7501</v>
      </c>
      <c r="AR152" s="5" t="s">
        <v>837</v>
      </c>
      <c r="AS152" s="58" t="s">
        <v>834</v>
      </c>
      <c r="AT152" s="58" t="s">
        <v>812</v>
      </c>
      <c r="AU152" s="58" t="s">
        <v>837</v>
      </c>
      <c r="AV152" s="5" t="s">
        <v>834</v>
      </c>
      <c r="AW152" s="5" t="s">
        <v>3202</v>
      </c>
      <c r="AX152" s="5" t="s">
        <v>837</v>
      </c>
      <c r="AY152" s="5" t="s">
        <v>834</v>
      </c>
      <c r="AZ152" s="5" t="s">
        <v>3764</v>
      </c>
      <c r="BA152" s="5" t="s">
        <v>837</v>
      </c>
      <c r="BB152" s="5" t="s">
        <v>834</v>
      </c>
      <c r="BC152" s="5" t="s">
        <v>3126</v>
      </c>
      <c r="BD152" s="5" t="s">
        <v>837</v>
      </c>
      <c r="BE152" s="5" t="s">
        <v>834</v>
      </c>
      <c r="BF152" s="5" t="s">
        <v>3130</v>
      </c>
      <c r="BG152" s="5" t="s">
        <v>837</v>
      </c>
      <c r="BH152" s="5" t="s">
        <v>834</v>
      </c>
      <c r="BI152" s="5" t="s">
        <v>3608</v>
      </c>
      <c r="BJ152" s="5" t="s">
        <v>837</v>
      </c>
      <c r="BK152" s="5" t="s">
        <v>834</v>
      </c>
      <c r="BL152" s="5" t="s">
        <v>3403</v>
      </c>
      <c r="BM152" s="5" t="s">
        <v>837</v>
      </c>
      <c r="BN152" s="5" t="s">
        <v>834</v>
      </c>
      <c r="BO152" s="5" t="s">
        <v>3539</v>
      </c>
      <c r="BP152" s="5" t="s">
        <v>837</v>
      </c>
      <c r="BQ152" s="5" t="s">
        <v>834</v>
      </c>
      <c r="BR152" s="5" t="s">
        <v>3983</v>
      </c>
      <c r="BS152" s="5" t="s">
        <v>837</v>
      </c>
      <c r="BT152" s="5" t="s">
        <v>834</v>
      </c>
      <c r="BU152" s="5" t="s">
        <v>7505</v>
      </c>
      <c r="BV152" s="5" t="s">
        <v>837</v>
      </c>
      <c r="BW152" s="5" t="s">
        <v>834</v>
      </c>
      <c r="BX152" s="5" t="s">
        <v>1020</v>
      </c>
      <c r="BY152" s="5" t="s">
        <v>837</v>
      </c>
      <c r="BZ152" s="5" t="s">
        <v>834</v>
      </c>
      <c r="CA152" s="5" t="s">
        <v>2873</v>
      </c>
      <c r="CB152" s="5" t="s">
        <v>837</v>
      </c>
      <c r="CC152" s="58" t="s">
        <v>834</v>
      </c>
      <c r="CD152" s="58" t="s">
        <v>814</v>
      </c>
      <c r="CE152" s="58" t="s">
        <v>837</v>
      </c>
      <c r="CF152" s="58" t="s">
        <v>834</v>
      </c>
      <c r="CG152" s="27" t="s">
        <v>817</v>
      </c>
      <c r="CH152" s="58" t="s">
        <v>837</v>
      </c>
      <c r="CI152" s="58" t="s">
        <v>834</v>
      </c>
      <c r="CJ152" s="58" t="s">
        <v>3813</v>
      </c>
      <c r="CK152" s="58" t="s">
        <v>837</v>
      </c>
      <c r="CL152" s="58" t="s">
        <v>834</v>
      </c>
      <c r="CM152" s="58" t="s">
        <v>3196</v>
      </c>
      <c r="CN152" s="58" t="s">
        <v>837</v>
      </c>
      <c r="CO152" s="58" t="s">
        <v>834</v>
      </c>
      <c r="CP152" s="58" t="s">
        <v>3361</v>
      </c>
      <c r="CQ152" s="58" t="s">
        <v>837</v>
      </c>
      <c r="CR152" s="58" t="s">
        <v>834</v>
      </c>
      <c r="CS152" s="58" t="s">
        <v>4541</v>
      </c>
      <c r="CT152" s="58" t="s">
        <v>837</v>
      </c>
      <c r="CU152" s="58" t="s">
        <v>834</v>
      </c>
      <c r="CV152" s="58" t="s">
        <v>4186</v>
      </c>
      <c r="CW152" s="58" t="s">
        <v>837</v>
      </c>
      <c r="CX152" s="58" t="s">
        <v>834</v>
      </c>
      <c r="CY152" s="58" t="s">
        <v>1301</v>
      </c>
      <c r="CZ152" s="58" t="s">
        <v>837</v>
      </c>
      <c r="DA152" s="58" t="s">
        <v>834</v>
      </c>
      <c r="DB152" s="58" t="s">
        <v>1406</v>
      </c>
      <c r="DC152" s="58" t="s">
        <v>837</v>
      </c>
      <c r="DD152" s="58" t="s">
        <v>834</v>
      </c>
      <c r="DE152" s="58" t="s">
        <v>4196</v>
      </c>
      <c r="DF152" s="58" t="s">
        <v>837</v>
      </c>
      <c r="DG152" s="58" t="s">
        <v>834</v>
      </c>
      <c r="DH152" s="58" t="s">
        <v>3370</v>
      </c>
      <c r="DI152" s="58" t="s">
        <v>837</v>
      </c>
      <c r="DJ152" s="58" t="s">
        <v>834</v>
      </c>
      <c r="DK152" s="58" t="s">
        <v>564</v>
      </c>
      <c r="DL152" s="58" t="s">
        <v>837</v>
      </c>
      <c r="DM152" s="58" t="s">
        <v>834</v>
      </c>
      <c r="DN152" s="58" t="s">
        <v>4014</v>
      </c>
      <c r="DO152" s="58" t="s">
        <v>837</v>
      </c>
      <c r="DP152" s="58" t="s">
        <v>834</v>
      </c>
      <c r="DQ152" s="58" t="s">
        <v>5990</v>
      </c>
      <c r="DR152" s="58" t="s">
        <v>837</v>
      </c>
      <c r="DS152" s="58" t="s">
        <v>834</v>
      </c>
      <c r="DT152" s="58" t="s">
        <v>552</v>
      </c>
      <c r="DU152" s="58" t="s">
        <v>837</v>
      </c>
      <c r="DV152" s="58" t="s">
        <v>834</v>
      </c>
      <c r="DW152" s="58" t="s">
        <v>558</v>
      </c>
      <c r="DX152" s="58" t="s">
        <v>837</v>
      </c>
      <c r="DY152" s="27" t="s">
        <v>470</v>
      </c>
      <c r="DZ152" s="5" t="s">
        <v>1401</v>
      </c>
      <c r="EA152" s="5">
        <v>636</v>
      </c>
      <c r="EB152" s="27" t="s">
        <v>471</v>
      </c>
      <c r="EC152" s="5" t="s">
        <v>1401</v>
      </c>
      <c r="ED152" s="5">
        <v>150</v>
      </c>
      <c r="EE152" s="27"/>
      <c r="EF152" s="5"/>
      <c r="EG152" s="5"/>
      <c r="EH152" s="27"/>
      <c r="EI152" s="5"/>
      <c r="EJ152" s="5"/>
      <c r="EK152" s="27"/>
      <c r="EL152" s="5"/>
      <c r="EM152" s="5"/>
      <c r="EN152" s="27"/>
      <c r="EO152" s="5"/>
      <c r="EP152" s="5"/>
      <c r="EQ152" s="27"/>
      <c r="ER152" s="5"/>
      <c r="ES152" s="5"/>
      <c r="ET152" s="27"/>
      <c r="EU152" s="5"/>
      <c r="EV152" s="5"/>
      <c r="EW152" s="27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</row>
    <row r="153" spans="1:264">
      <c r="A153" s="4">
        <v>152</v>
      </c>
      <c r="B153" s="24" t="s">
        <v>1110</v>
      </c>
      <c r="C153" s="57">
        <v>39496</v>
      </c>
      <c r="D153" s="4" t="s">
        <v>1383</v>
      </c>
      <c r="E153" s="33">
        <v>336035</v>
      </c>
      <c r="F153" s="53">
        <v>135092</v>
      </c>
      <c r="G153" s="54">
        <f t="shared" ref="G153:G184" si="34">F153/E153</f>
        <v>0.40201764697129766</v>
      </c>
      <c r="H153" s="14">
        <f t="shared" si="32"/>
        <v>7.2202647084949514E-2</v>
      </c>
      <c r="I153" s="29" t="str">
        <f t="shared" si="33"/>
        <v>PPPP</v>
      </c>
      <c r="J153" s="29">
        <f t="shared" si="24"/>
        <v>0.35442513250229474</v>
      </c>
      <c r="K153" s="29" t="str">
        <f t="shared" ref="K153:K184" si="35">INDEX(O153:JD153,MATCH(LARGE(O153:JD153,2),O153:JD153,0)-1)</f>
        <v>PML</v>
      </c>
      <c r="L153" s="29">
        <f t="shared" si="30"/>
        <v>0.28222248541734524</v>
      </c>
      <c r="M153" s="29" t="str">
        <f t="shared" ref="M153:M184" si="36">INDEX(O153:JD153,MATCH(LARGE(O153:JD153,3),O153:JD153,0)-1)</f>
        <v>IND</v>
      </c>
      <c r="N153" s="29">
        <f t="shared" si="31"/>
        <v>0.26749178337725404</v>
      </c>
      <c r="O153" s="27" t="s">
        <v>816</v>
      </c>
      <c r="P153" s="27" t="s">
        <v>806</v>
      </c>
      <c r="Q153" s="27" t="s">
        <v>838</v>
      </c>
      <c r="R153" s="5" t="s">
        <v>834</v>
      </c>
      <c r="S153" s="5" t="s">
        <v>1185</v>
      </c>
      <c r="T153" s="5" t="s">
        <v>837</v>
      </c>
      <c r="U153" s="27" t="s">
        <v>3645</v>
      </c>
      <c r="V153" s="5" t="s">
        <v>1765</v>
      </c>
      <c r="W153" s="5">
        <v>380</v>
      </c>
      <c r="X153" s="5" t="s">
        <v>1385</v>
      </c>
      <c r="Y153" s="5" t="s">
        <v>909</v>
      </c>
      <c r="Z153" s="27">
        <v>38126</v>
      </c>
      <c r="AA153" s="27" t="s">
        <v>3643</v>
      </c>
      <c r="AB153" s="5" t="s">
        <v>1194</v>
      </c>
      <c r="AC153" s="5">
        <v>11923</v>
      </c>
      <c r="AD153" s="5" t="s">
        <v>1384</v>
      </c>
      <c r="AE153" s="5" t="s">
        <v>1003</v>
      </c>
      <c r="AF153" s="27">
        <v>47880</v>
      </c>
      <c r="AG153" s="58" t="s">
        <v>834</v>
      </c>
      <c r="AH153" s="58" t="s">
        <v>810</v>
      </c>
      <c r="AI153" s="58" t="s">
        <v>837</v>
      </c>
      <c r="AJ153" s="5" t="s">
        <v>834</v>
      </c>
      <c r="AK153" s="5" t="s">
        <v>1424</v>
      </c>
      <c r="AL153" s="5" t="s">
        <v>837</v>
      </c>
      <c r="AM153" s="5" t="s">
        <v>834</v>
      </c>
      <c r="AN153" s="5" t="s">
        <v>3395</v>
      </c>
      <c r="AO153" s="5" t="s">
        <v>837</v>
      </c>
      <c r="AP153" s="5" t="s">
        <v>834</v>
      </c>
      <c r="AQ153" s="5" t="s">
        <v>7501</v>
      </c>
      <c r="AR153" s="5" t="s">
        <v>837</v>
      </c>
      <c r="AS153" s="58" t="s">
        <v>834</v>
      </c>
      <c r="AT153" s="58" t="s">
        <v>812</v>
      </c>
      <c r="AU153" s="58" t="s">
        <v>837</v>
      </c>
      <c r="AV153" s="5" t="s">
        <v>834</v>
      </c>
      <c r="AW153" s="5" t="s">
        <v>3202</v>
      </c>
      <c r="AX153" s="5" t="s">
        <v>837</v>
      </c>
      <c r="AY153" s="5" t="s">
        <v>834</v>
      </c>
      <c r="AZ153" s="5" t="s">
        <v>3764</v>
      </c>
      <c r="BA153" s="5" t="s">
        <v>837</v>
      </c>
      <c r="BB153" s="5" t="s">
        <v>834</v>
      </c>
      <c r="BC153" s="5" t="s">
        <v>3126</v>
      </c>
      <c r="BD153" s="5" t="s">
        <v>837</v>
      </c>
      <c r="BE153" s="5" t="s">
        <v>834</v>
      </c>
      <c r="BF153" s="5" t="s">
        <v>3130</v>
      </c>
      <c r="BG153" s="5" t="s">
        <v>837</v>
      </c>
      <c r="BH153" s="5" t="s">
        <v>834</v>
      </c>
      <c r="BI153" s="5" t="s">
        <v>3608</v>
      </c>
      <c r="BJ153" s="5" t="s">
        <v>837</v>
      </c>
      <c r="BK153" s="5" t="s">
        <v>834</v>
      </c>
      <c r="BL153" s="5" t="s">
        <v>3403</v>
      </c>
      <c r="BM153" s="5" t="s">
        <v>837</v>
      </c>
      <c r="BN153" s="5" t="s">
        <v>834</v>
      </c>
      <c r="BO153" s="5" t="s">
        <v>3539</v>
      </c>
      <c r="BP153" s="5" t="s">
        <v>837</v>
      </c>
      <c r="BQ153" s="5" t="s">
        <v>834</v>
      </c>
      <c r="BR153" s="5" t="s">
        <v>3983</v>
      </c>
      <c r="BS153" s="5" t="s">
        <v>837</v>
      </c>
      <c r="BT153" s="5" t="s">
        <v>834</v>
      </c>
      <c r="BU153" s="5" t="s">
        <v>7505</v>
      </c>
      <c r="BV153" s="5" t="s">
        <v>837</v>
      </c>
      <c r="BW153" s="5" t="s">
        <v>834</v>
      </c>
      <c r="BX153" s="5" t="s">
        <v>1020</v>
      </c>
      <c r="BY153" s="5" t="s">
        <v>837</v>
      </c>
      <c r="BZ153" s="5" t="s">
        <v>834</v>
      </c>
      <c r="CA153" s="5" t="s">
        <v>2873</v>
      </c>
      <c r="CB153" s="5" t="s">
        <v>837</v>
      </c>
      <c r="CC153" s="58" t="s">
        <v>834</v>
      </c>
      <c r="CD153" s="58" t="s">
        <v>814</v>
      </c>
      <c r="CE153" s="58" t="s">
        <v>837</v>
      </c>
      <c r="CF153" s="58" t="s">
        <v>834</v>
      </c>
      <c r="CG153" s="27" t="s">
        <v>817</v>
      </c>
      <c r="CH153" s="58" t="s">
        <v>837</v>
      </c>
      <c r="CI153" s="58" t="s">
        <v>834</v>
      </c>
      <c r="CJ153" s="58" t="s">
        <v>3813</v>
      </c>
      <c r="CK153" s="58" t="s">
        <v>837</v>
      </c>
      <c r="CL153" s="58" t="s">
        <v>834</v>
      </c>
      <c r="CM153" s="58" t="s">
        <v>3196</v>
      </c>
      <c r="CN153" s="58" t="s">
        <v>837</v>
      </c>
      <c r="CO153" s="58" t="s">
        <v>834</v>
      </c>
      <c r="CP153" s="58" t="s">
        <v>3361</v>
      </c>
      <c r="CQ153" s="58" t="s">
        <v>837</v>
      </c>
      <c r="CR153" s="58" t="s">
        <v>834</v>
      </c>
      <c r="CS153" s="58" t="s">
        <v>4541</v>
      </c>
      <c r="CT153" s="58" t="s">
        <v>837</v>
      </c>
      <c r="CU153" s="58" t="s">
        <v>834</v>
      </c>
      <c r="CV153" s="58" t="s">
        <v>4186</v>
      </c>
      <c r="CW153" s="58" t="s">
        <v>837</v>
      </c>
      <c r="CX153" s="58" t="s">
        <v>834</v>
      </c>
      <c r="CY153" s="58" t="s">
        <v>1301</v>
      </c>
      <c r="CZ153" s="58" t="s">
        <v>837</v>
      </c>
      <c r="DA153" s="58" t="s">
        <v>834</v>
      </c>
      <c r="DB153" s="58" t="s">
        <v>1406</v>
      </c>
      <c r="DC153" s="58" t="s">
        <v>837</v>
      </c>
      <c r="DD153" s="58" t="s">
        <v>834</v>
      </c>
      <c r="DE153" s="58" t="s">
        <v>4196</v>
      </c>
      <c r="DF153" s="58" t="s">
        <v>837</v>
      </c>
      <c r="DG153" s="58" t="s">
        <v>834</v>
      </c>
      <c r="DH153" s="58" t="s">
        <v>3370</v>
      </c>
      <c r="DI153" s="58" t="s">
        <v>837</v>
      </c>
      <c r="DJ153" s="58" t="s">
        <v>834</v>
      </c>
      <c r="DK153" s="58" t="s">
        <v>564</v>
      </c>
      <c r="DL153" s="58" t="s">
        <v>837</v>
      </c>
      <c r="DM153" s="58" t="s">
        <v>834</v>
      </c>
      <c r="DN153" s="58" t="s">
        <v>4014</v>
      </c>
      <c r="DO153" s="58" t="s">
        <v>837</v>
      </c>
      <c r="DP153" s="58" t="s">
        <v>834</v>
      </c>
      <c r="DQ153" s="58" t="s">
        <v>5990</v>
      </c>
      <c r="DR153" s="58" t="s">
        <v>837</v>
      </c>
      <c r="DS153" s="58" t="s">
        <v>834</v>
      </c>
      <c r="DT153" s="58" t="s">
        <v>552</v>
      </c>
      <c r="DU153" s="58" t="s">
        <v>837</v>
      </c>
      <c r="DV153" s="58" t="s">
        <v>834</v>
      </c>
      <c r="DW153" s="58" t="s">
        <v>558</v>
      </c>
      <c r="DX153" s="58" t="s">
        <v>837</v>
      </c>
      <c r="DY153" s="27" t="s">
        <v>3642</v>
      </c>
      <c r="DZ153" s="5" t="s">
        <v>1401</v>
      </c>
      <c r="EA153" s="27">
        <v>36136</v>
      </c>
      <c r="EB153" s="27" t="s">
        <v>3644</v>
      </c>
      <c r="EC153" s="5" t="s">
        <v>1401</v>
      </c>
      <c r="ED153" s="5">
        <v>393</v>
      </c>
      <c r="EE153" s="27" t="s">
        <v>3646</v>
      </c>
      <c r="EF153" s="5" t="s">
        <v>1401</v>
      </c>
      <c r="EG153" s="5">
        <v>254</v>
      </c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</row>
    <row r="154" spans="1:264">
      <c r="A154" s="4">
        <v>153</v>
      </c>
      <c r="B154" s="24" t="s">
        <v>1110</v>
      </c>
      <c r="C154" s="57">
        <v>39496</v>
      </c>
      <c r="D154" s="4" t="s">
        <v>1386</v>
      </c>
      <c r="E154" s="33">
        <v>350676</v>
      </c>
      <c r="F154" s="53">
        <v>158217</v>
      </c>
      <c r="G154" s="54">
        <f t="shared" si="34"/>
        <v>0.45117715498066591</v>
      </c>
      <c r="H154" s="14">
        <f t="shared" si="32"/>
        <v>3.0590897311919703E-3</v>
      </c>
      <c r="I154" s="29" t="str">
        <f t="shared" si="33"/>
        <v>PML</v>
      </c>
      <c r="J154" s="29">
        <f t="shared" si="24"/>
        <v>0.43766472629363468</v>
      </c>
      <c r="K154" s="29" t="str">
        <f t="shared" si="35"/>
        <v>IND</v>
      </c>
      <c r="L154" s="29">
        <f t="shared" si="30"/>
        <v>0.43460563656244272</v>
      </c>
      <c r="M154" s="29" t="str">
        <f t="shared" si="36"/>
        <v>PPPP</v>
      </c>
      <c r="N154" s="29">
        <f t="shared" si="31"/>
        <v>0.10665731242533988</v>
      </c>
      <c r="O154" s="27" t="s">
        <v>816</v>
      </c>
      <c r="P154" s="27" t="s">
        <v>806</v>
      </c>
      <c r="Q154" s="27" t="s">
        <v>838</v>
      </c>
      <c r="R154" s="5" t="s">
        <v>834</v>
      </c>
      <c r="S154" s="5" t="s">
        <v>1185</v>
      </c>
      <c r="T154" s="5" t="s">
        <v>837</v>
      </c>
      <c r="U154" s="5" t="s">
        <v>695</v>
      </c>
      <c r="V154" s="5" t="s">
        <v>811</v>
      </c>
      <c r="W154" s="5" t="s">
        <v>838</v>
      </c>
      <c r="X154" s="5" t="s">
        <v>1425</v>
      </c>
      <c r="Y154" s="5" t="s">
        <v>909</v>
      </c>
      <c r="Z154" s="27">
        <v>69246</v>
      </c>
      <c r="AA154" s="27" t="s">
        <v>3840</v>
      </c>
      <c r="AB154" s="5" t="s">
        <v>1194</v>
      </c>
      <c r="AC154" s="5">
        <v>3334</v>
      </c>
      <c r="AD154" s="27" t="s">
        <v>3647</v>
      </c>
      <c r="AE154" s="5" t="s">
        <v>1003</v>
      </c>
      <c r="AF154" s="5">
        <v>16875</v>
      </c>
      <c r="AG154" s="58" t="s">
        <v>834</v>
      </c>
      <c r="AH154" s="58" t="s">
        <v>810</v>
      </c>
      <c r="AI154" s="58" t="s">
        <v>837</v>
      </c>
      <c r="AJ154" s="5" t="s">
        <v>834</v>
      </c>
      <c r="AK154" s="5" t="s">
        <v>1424</v>
      </c>
      <c r="AL154" s="5" t="s">
        <v>837</v>
      </c>
      <c r="AM154" s="5" t="s">
        <v>834</v>
      </c>
      <c r="AN154" s="5" t="s">
        <v>3395</v>
      </c>
      <c r="AO154" s="5" t="s">
        <v>837</v>
      </c>
      <c r="AP154" s="5" t="s">
        <v>834</v>
      </c>
      <c r="AQ154" s="5" t="s">
        <v>7501</v>
      </c>
      <c r="AR154" s="5" t="s">
        <v>837</v>
      </c>
      <c r="AS154" s="58" t="s">
        <v>834</v>
      </c>
      <c r="AT154" s="58" t="s">
        <v>812</v>
      </c>
      <c r="AU154" s="58" t="s">
        <v>837</v>
      </c>
      <c r="AV154" s="5" t="s">
        <v>834</v>
      </c>
      <c r="AW154" s="5" t="s">
        <v>3202</v>
      </c>
      <c r="AX154" s="5" t="s">
        <v>837</v>
      </c>
      <c r="AY154" s="5" t="s">
        <v>834</v>
      </c>
      <c r="AZ154" s="5" t="s">
        <v>3764</v>
      </c>
      <c r="BA154" s="5" t="s">
        <v>837</v>
      </c>
      <c r="BB154" s="5" t="s">
        <v>834</v>
      </c>
      <c r="BC154" s="5" t="s">
        <v>3126</v>
      </c>
      <c r="BD154" s="5" t="s">
        <v>837</v>
      </c>
      <c r="BE154" s="5" t="s">
        <v>834</v>
      </c>
      <c r="BF154" s="5" t="s">
        <v>3130</v>
      </c>
      <c r="BG154" s="5" t="s">
        <v>837</v>
      </c>
      <c r="BH154" s="5" t="s">
        <v>834</v>
      </c>
      <c r="BI154" s="5" t="s">
        <v>3608</v>
      </c>
      <c r="BJ154" s="5" t="s">
        <v>837</v>
      </c>
      <c r="BK154" s="5" t="s">
        <v>834</v>
      </c>
      <c r="BL154" s="5" t="s">
        <v>3403</v>
      </c>
      <c r="BM154" s="5" t="s">
        <v>837</v>
      </c>
      <c r="BN154" s="5" t="s">
        <v>834</v>
      </c>
      <c r="BO154" s="5" t="s">
        <v>3539</v>
      </c>
      <c r="BP154" s="5" t="s">
        <v>837</v>
      </c>
      <c r="BQ154" s="5" t="s">
        <v>834</v>
      </c>
      <c r="BR154" s="5" t="s">
        <v>3983</v>
      </c>
      <c r="BS154" s="5" t="s">
        <v>837</v>
      </c>
      <c r="BT154" s="5" t="s">
        <v>834</v>
      </c>
      <c r="BU154" s="5" t="s">
        <v>7505</v>
      </c>
      <c r="BV154" s="5" t="s">
        <v>837</v>
      </c>
      <c r="BW154" s="5" t="s">
        <v>834</v>
      </c>
      <c r="BX154" s="5" t="s">
        <v>1020</v>
      </c>
      <c r="BY154" s="5" t="s">
        <v>837</v>
      </c>
      <c r="BZ154" s="5" t="s">
        <v>834</v>
      </c>
      <c r="CA154" s="5" t="s">
        <v>2873</v>
      </c>
      <c r="CB154" s="5" t="s">
        <v>837</v>
      </c>
      <c r="CC154" s="58" t="s">
        <v>834</v>
      </c>
      <c r="CD154" s="58" t="s">
        <v>814</v>
      </c>
      <c r="CE154" s="58" t="s">
        <v>837</v>
      </c>
      <c r="CF154" s="58" t="s">
        <v>834</v>
      </c>
      <c r="CG154" s="27" t="s">
        <v>817</v>
      </c>
      <c r="CH154" s="58" t="s">
        <v>837</v>
      </c>
      <c r="CI154" s="58" t="s">
        <v>834</v>
      </c>
      <c r="CJ154" s="58" t="s">
        <v>3813</v>
      </c>
      <c r="CK154" s="58" t="s">
        <v>837</v>
      </c>
      <c r="CL154" s="58" t="s">
        <v>834</v>
      </c>
      <c r="CM154" s="58" t="s">
        <v>3196</v>
      </c>
      <c r="CN154" s="58" t="s">
        <v>837</v>
      </c>
      <c r="CO154" s="58" t="s">
        <v>834</v>
      </c>
      <c r="CP154" s="58" t="s">
        <v>3361</v>
      </c>
      <c r="CQ154" s="58" t="s">
        <v>837</v>
      </c>
      <c r="CR154" s="58" t="s">
        <v>834</v>
      </c>
      <c r="CS154" s="58" t="s">
        <v>4541</v>
      </c>
      <c r="CT154" s="58" t="s">
        <v>837</v>
      </c>
      <c r="CU154" s="58" t="s">
        <v>834</v>
      </c>
      <c r="CV154" s="58" t="s">
        <v>4186</v>
      </c>
      <c r="CW154" s="58" t="s">
        <v>837</v>
      </c>
      <c r="CX154" s="58" t="s">
        <v>834</v>
      </c>
      <c r="CY154" s="58" t="s">
        <v>1301</v>
      </c>
      <c r="CZ154" s="58" t="s">
        <v>837</v>
      </c>
      <c r="DA154" s="58" t="s">
        <v>834</v>
      </c>
      <c r="DB154" s="58" t="s">
        <v>1406</v>
      </c>
      <c r="DC154" s="58" t="s">
        <v>837</v>
      </c>
      <c r="DD154" s="58" t="s">
        <v>834</v>
      </c>
      <c r="DE154" s="58" t="s">
        <v>4196</v>
      </c>
      <c r="DF154" s="58" t="s">
        <v>837</v>
      </c>
      <c r="DG154" s="58" t="s">
        <v>834</v>
      </c>
      <c r="DH154" s="58" t="s">
        <v>3370</v>
      </c>
      <c r="DI154" s="58" t="s">
        <v>837</v>
      </c>
      <c r="DJ154" s="58" t="s">
        <v>834</v>
      </c>
      <c r="DK154" s="58" t="s">
        <v>564</v>
      </c>
      <c r="DL154" s="58" t="s">
        <v>837</v>
      </c>
      <c r="DM154" s="58" t="s">
        <v>834</v>
      </c>
      <c r="DN154" s="58" t="s">
        <v>4014</v>
      </c>
      <c r="DO154" s="58" t="s">
        <v>837</v>
      </c>
      <c r="DP154" s="58" t="s">
        <v>834</v>
      </c>
      <c r="DQ154" s="58" t="s">
        <v>5990</v>
      </c>
      <c r="DR154" s="58" t="s">
        <v>837</v>
      </c>
      <c r="DS154" s="58" t="s">
        <v>834</v>
      </c>
      <c r="DT154" s="58" t="s">
        <v>552</v>
      </c>
      <c r="DU154" s="58" t="s">
        <v>837</v>
      </c>
      <c r="DV154" s="58" t="s">
        <v>834</v>
      </c>
      <c r="DW154" s="58" t="s">
        <v>558</v>
      </c>
      <c r="DX154" s="58" t="s">
        <v>837</v>
      </c>
      <c r="DY154" s="5" t="s">
        <v>1426</v>
      </c>
      <c r="DZ154" s="5" t="s">
        <v>1401</v>
      </c>
      <c r="EA154" s="27">
        <v>68762</v>
      </c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</row>
    <row r="155" spans="1:264">
      <c r="A155" s="4">
        <v>154</v>
      </c>
      <c r="B155" s="24" t="s">
        <v>1110</v>
      </c>
      <c r="C155" s="57">
        <v>39496</v>
      </c>
      <c r="D155" s="4" t="s">
        <v>1633</v>
      </c>
      <c r="E155" s="33">
        <v>260489</v>
      </c>
      <c r="F155" s="53">
        <v>168986</v>
      </c>
      <c r="G155" s="54">
        <f t="shared" si="34"/>
        <v>0.64872604985239302</v>
      </c>
      <c r="H155" s="14">
        <f t="shared" si="32"/>
        <v>1.403666575929367E-2</v>
      </c>
      <c r="I155" s="29" t="str">
        <f t="shared" si="33"/>
        <v>PML</v>
      </c>
      <c r="J155" s="29">
        <f t="shared" si="24"/>
        <v>0.48514669854307457</v>
      </c>
      <c r="K155" s="29" t="str">
        <f t="shared" si="35"/>
        <v>PPPP</v>
      </c>
      <c r="L155" s="29">
        <f t="shared" si="30"/>
        <v>0.47111003278378089</v>
      </c>
      <c r="M155" s="29" t="str">
        <f t="shared" si="36"/>
        <v>PML-N</v>
      </c>
      <c r="N155" s="29">
        <f t="shared" si="31"/>
        <v>3.8512066088315006E-2</v>
      </c>
      <c r="O155" s="27" t="s">
        <v>816</v>
      </c>
      <c r="P155" s="27" t="s">
        <v>806</v>
      </c>
      <c r="Q155" s="27" t="s">
        <v>838</v>
      </c>
      <c r="R155" s="5" t="s">
        <v>834</v>
      </c>
      <c r="S155" s="5" t="s">
        <v>1185</v>
      </c>
      <c r="T155" s="5" t="s">
        <v>837</v>
      </c>
      <c r="U155" s="27" t="s">
        <v>3842</v>
      </c>
      <c r="V155" s="5" t="s">
        <v>1765</v>
      </c>
      <c r="W155" s="5">
        <v>884</v>
      </c>
      <c r="X155" s="5" t="s">
        <v>1634</v>
      </c>
      <c r="Y155" s="5" t="s">
        <v>909</v>
      </c>
      <c r="Z155" s="27">
        <v>81983</v>
      </c>
      <c r="AA155" s="27" t="s">
        <v>3841</v>
      </c>
      <c r="AB155" s="5" t="s">
        <v>1194</v>
      </c>
      <c r="AC155" s="5">
        <v>6508</v>
      </c>
      <c r="AD155" s="5" t="s">
        <v>1635</v>
      </c>
      <c r="AE155" s="5" t="s">
        <v>1003</v>
      </c>
      <c r="AF155" s="27">
        <v>79611</v>
      </c>
      <c r="AG155" s="58" t="s">
        <v>834</v>
      </c>
      <c r="AH155" s="58" t="s">
        <v>810</v>
      </c>
      <c r="AI155" s="58" t="s">
        <v>837</v>
      </c>
      <c r="AJ155" s="5" t="s">
        <v>834</v>
      </c>
      <c r="AK155" s="5" t="s">
        <v>1424</v>
      </c>
      <c r="AL155" s="5" t="s">
        <v>837</v>
      </c>
      <c r="AM155" s="5" t="s">
        <v>834</v>
      </c>
      <c r="AN155" s="5" t="s">
        <v>3395</v>
      </c>
      <c r="AO155" s="5" t="s">
        <v>837</v>
      </c>
      <c r="AP155" s="5" t="s">
        <v>834</v>
      </c>
      <c r="AQ155" s="5" t="s">
        <v>7501</v>
      </c>
      <c r="AR155" s="5" t="s">
        <v>837</v>
      </c>
      <c r="AS155" s="58" t="s">
        <v>834</v>
      </c>
      <c r="AT155" s="58" t="s">
        <v>812</v>
      </c>
      <c r="AU155" s="58" t="s">
        <v>837</v>
      </c>
      <c r="AV155" s="5" t="s">
        <v>834</v>
      </c>
      <c r="AW155" s="5" t="s">
        <v>3202</v>
      </c>
      <c r="AX155" s="5" t="s">
        <v>837</v>
      </c>
      <c r="AY155" s="5" t="s">
        <v>834</v>
      </c>
      <c r="AZ155" s="5" t="s">
        <v>3764</v>
      </c>
      <c r="BA155" s="5" t="s">
        <v>837</v>
      </c>
      <c r="BB155" s="5" t="s">
        <v>834</v>
      </c>
      <c r="BC155" s="5" t="s">
        <v>3126</v>
      </c>
      <c r="BD155" s="5" t="s">
        <v>837</v>
      </c>
      <c r="BE155" s="5" t="s">
        <v>834</v>
      </c>
      <c r="BF155" s="5" t="s">
        <v>3130</v>
      </c>
      <c r="BG155" s="5" t="s">
        <v>837</v>
      </c>
      <c r="BH155" s="5" t="s">
        <v>834</v>
      </c>
      <c r="BI155" s="5" t="s">
        <v>3608</v>
      </c>
      <c r="BJ155" s="5" t="s">
        <v>837</v>
      </c>
      <c r="BK155" s="5" t="s">
        <v>834</v>
      </c>
      <c r="BL155" s="5" t="s">
        <v>3403</v>
      </c>
      <c r="BM155" s="5" t="s">
        <v>837</v>
      </c>
      <c r="BN155" s="5" t="s">
        <v>834</v>
      </c>
      <c r="BO155" s="5" t="s">
        <v>3539</v>
      </c>
      <c r="BP155" s="5" t="s">
        <v>837</v>
      </c>
      <c r="BQ155" s="5" t="s">
        <v>834</v>
      </c>
      <c r="BR155" s="5" t="s">
        <v>3983</v>
      </c>
      <c r="BS155" s="5" t="s">
        <v>837</v>
      </c>
      <c r="BT155" s="5" t="s">
        <v>834</v>
      </c>
      <c r="BU155" s="5" t="s">
        <v>7505</v>
      </c>
      <c r="BV155" s="5" t="s">
        <v>837</v>
      </c>
      <c r="BW155" s="5" t="s">
        <v>834</v>
      </c>
      <c r="BX155" s="5" t="s">
        <v>1020</v>
      </c>
      <c r="BY155" s="5" t="s">
        <v>837</v>
      </c>
      <c r="BZ155" s="5" t="s">
        <v>834</v>
      </c>
      <c r="CA155" s="5" t="s">
        <v>2873</v>
      </c>
      <c r="CB155" s="5" t="s">
        <v>837</v>
      </c>
      <c r="CC155" s="58" t="s">
        <v>834</v>
      </c>
      <c r="CD155" s="58" t="s">
        <v>814</v>
      </c>
      <c r="CE155" s="58" t="s">
        <v>837</v>
      </c>
      <c r="CF155" s="58" t="s">
        <v>834</v>
      </c>
      <c r="CG155" s="27" t="s">
        <v>817</v>
      </c>
      <c r="CH155" s="58" t="s">
        <v>837</v>
      </c>
      <c r="CI155" s="58" t="s">
        <v>834</v>
      </c>
      <c r="CJ155" s="58" t="s">
        <v>3813</v>
      </c>
      <c r="CK155" s="58" t="s">
        <v>837</v>
      </c>
      <c r="CL155" s="58" t="s">
        <v>834</v>
      </c>
      <c r="CM155" s="58" t="s">
        <v>3196</v>
      </c>
      <c r="CN155" s="58" t="s">
        <v>837</v>
      </c>
      <c r="CO155" s="58" t="s">
        <v>834</v>
      </c>
      <c r="CP155" s="58" t="s">
        <v>3361</v>
      </c>
      <c r="CQ155" s="58" t="s">
        <v>837</v>
      </c>
      <c r="CR155" s="58" t="s">
        <v>834</v>
      </c>
      <c r="CS155" s="58" t="s">
        <v>4541</v>
      </c>
      <c r="CT155" s="58" t="s">
        <v>837</v>
      </c>
      <c r="CU155" s="58" t="s">
        <v>834</v>
      </c>
      <c r="CV155" s="58" t="s">
        <v>4186</v>
      </c>
      <c r="CW155" s="58" t="s">
        <v>837</v>
      </c>
      <c r="CX155" s="58" t="s">
        <v>834</v>
      </c>
      <c r="CY155" s="58" t="s">
        <v>1301</v>
      </c>
      <c r="CZ155" s="58" t="s">
        <v>837</v>
      </c>
      <c r="DA155" s="58" t="s">
        <v>834</v>
      </c>
      <c r="DB155" s="58" t="s">
        <v>1406</v>
      </c>
      <c r="DC155" s="58" t="s">
        <v>837</v>
      </c>
      <c r="DD155" s="58" t="s">
        <v>834</v>
      </c>
      <c r="DE155" s="58" t="s">
        <v>4196</v>
      </c>
      <c r="DF155" s="58" t="s">
        <v>837</v>
      </c>
      <c r="DG155" s="58" t="s">
        <v>834</v>
      </c>
      <c r="DH155" s="58" t="s">
        <v>3370</v>
      </c>
      <c r="DI155" s="58" t="s">
        <v>837</v>
      </c>
      <c r="DJ155" s="58" t="s">
        <v>834</v>
      </c>
      <c r="DK155" s="58" t="s">
        <v>564</v>
      </c>
      <c r="DL155" s="58" t="s">
        <v>837</v>
      </c>
      <c r="DM155" s="58" t="s">
        <v>834</v>
      </c>
      <c r="DN155" s="58" t="s">
        <v>4014</v>
      </c>
      <c r="DO155" s="58" t="s">
        <v>837</v>
      </c>
      <c r="DP155" s="58" t="s">
        <v>834</v>
      </c>
      <c r="DQ155" s="58" t="s">
        <v>5990</v>
      </c>
      <c r="DR155" s="58" t="s">
        <v>837</v>
      </c>
      <c r="DS155" s="58" t="s">
        <v>834</v>
      </c>
      <c r="DT155" s="58" t="s">
        <v>552</v>
      </c>
      <c r="DU155" s="58" t="s">
        <v>837</v>
      </c>
      <c r="DV155" s="58" t="s">
        <v>834</v>
      </c>
      <c r="DW155" s="58" t="s">
        <v>558</v>
      </c>
      <c r="DX155" s="58" t="s">
        <v>837</v>
      </c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</row>
    <row r="156" spans="1:264">
      <c r="A156" s="4">
        <v>155</v>
      </c>
      <c r="B156" s="24" t="s">
        <v>1110</v>
      </c>
      <c r="C156" s="57">
        <v>39496</v>
      </c>
      <c r="D156" s="4" t="s">
        <v>1474</v>
      </c>
      <c r="E156" s="33">
        <v>272022</v>
      </c>
      <c r="F156" s="53">
        <v>170616</v>
      </c>
      <c r="G156" s="54">
        <f t="shared" si="34"/>
        <v>0.62721397534022982</v>
      </c>
      <c r="H156" s="14">
        <f t="shared" si="32"/>
        <v>5.1859145683874903E-2</v>
      </c>
      <c r="I156" s="29" t="str">
        <f t="shared" si="33"/>
        <v>PPPP</v>
      </c>
      <c r="J156" s="29">
        <f t="shared" si="24"/>
        <v>0.29592769728513152</v>
      </c>
      <c r="K156" s="29" t="str">
        <f t="shared" si="35"/>
        <v>PML-N</v>
      </c>
      <c r="L156" s="29">
        <f t="shared" si="30"/>
        <v>0.24406855160125662</v>
      </c>
      <c r="M156" s="29" t="str">
        <f t="shared" si="36"/>
        <v>PML</v>
      </c>
      <c r="N156" s="29">
        <f t="shared" si="31"/>
        <v>0.23508346227786375</v>
      </c>
      <c r="O156" s="27" t="s">
        <v>816</v>
      </c>
      <c r="P156" s="27" t="s">
        <v>806</v>
      </c>
      <c r="Q156" s="27" t="s">
        <v>838</v>
      </c>
      <c r="R156" s="5" t="s">
        <v>834</v>
      </c>
      <c r="S156" s="5" t="s">
        <v>1185</v>
      </c>
      <c r="T156" s="5" t="s">
        <v>837</v>
      </c>
      <c r="U156" s="5" t="s">
        <v>472</v>
      </c>
      <c r="V156" s="5" t="s">
        <v>811</v>
      </c>
      <c r="W156" s="5">
        <v>921</v>
      </c>
      <c r="X156" s="27" t="s">
        <v>473</v>
      </c>
      <c r="Y156" s="5" t="s">
        <v>909</v>
      </c>
      <c r="Z156" s="5">
        <v>40109</v>
      </c>
      <c r="AA156" s="5" t="s">
        <v>1476</v>
      </c>
      <c r="AB156" s="5" t="s">
        <v>1194</v>
      </c>
      <c r="AC156" s="5">
        <v>41642</v>
      </c>
      <c r="AD156" s="5" t="s">
        <v>1475</v>
      </c>
      <c r="AE156" s="5" t="s">
        <v>1003</v>
      </c>
      <c r="AF156" s="27">
        <v>50490</v>
      </c>
      <c r="AG156" s="58" t="s">
        <v>834</v>
      </c>
      <c r="AH156" s="58" t="s">
        <v>810</v>
      </c>
      <c r="AI156" s="58" t="s">
        <v>837</v>
      </c>
      <c r="AJ156" s="5" t="s">
        <v>834</v>
      </c>
      <c r="AK156" s="5" t="s">
        <v>1424</v>
      </c>
      <c r="AL156" s="5" t="s">
        <v>837</v>
      </c>
      <c r="AM156" s="5" t="s">
        <v>834</v>
      </c>
      <c r="AN156" s="5" t="s">
        <v>3395</v>
      </c>
      <c r="AO156" s="5" t="s">
        <v>837</v>
      </c>
      <c r="AP156" s="5" t="s">
        <v>834</v>
      </c>
      <c r="AQ156" s="5" t="s">
        <v>7501</v>
      </c>
      <c r="AR156" s="5" t="s">
        <v>837</v>
      </c>
      <c r="AS156" s="58" t="s">
        <v>834</v>
      </c>
      <c r="AT156" s="58" t="s">
        <v>812</v>
      </c>
      <c r="AU156" s="58" t="s">
        <v>837</v>
      </c>
      <c r="AV156" s="5" t="s">
        <v>834</v>
      </c>
      <c r="AW156" s="5" t="s">
        <v>3202</v>
      </c>
      <c r="AX156" s="5" t="s">
        <v>837</v>
      </c>
      <c r="AY156" s="5" t="s">
        <v>834</v>
      </c>
      <c r="AZ156" s="5" t="s">
        <v>3764</v>
      </c>
      <c r="BA156" s="5" t="s">
        <v>837</v>
      </c>
      <c r="BB156" s="5" t="s">
        <v>834</v>
      </c>
      <c r="BC156" s="5" t="s">
        <v>3126</v>
      </c>
      <c r="BD156" s="5" t="s">
        <v>837</v>
      </c>
      <c r="BE156" s="5" t="s">
        <v>834</v>
      </c>
      <c r="BF156" s="5" t="s">
        <v>3130</v>
      </c>
      <c r="BG156" s="5" t="s">
        <v>837</v>
      </c>
      <c r="BH156" s="5" t="s">
        <v>834</v>
      </c>
      <c r="BI156" s="5" t="s">
        <v>3608</v>
      </c>
      <c r="BJ156" s="5" t="s">
        <v>837</v>
      </c>
      <c r="BK156" s="5" t="s">
        <v>834</v>
      </c>
      <c r="BL156" s="5" t="s">
        <v>3403</v>
      </c>
      <c r="BM156" s="5" t="s">
        <v>837</v>
      </c>
      <c r="BN156" s="5" t="s">
        <v>834</v>
      </c>
      <c r="BO156" s="5" t="s">
        <v>3539</v>
      </c>
      <c r="BP156" s="5" t="s">
        <v>837</v>
      </c>
      <c r="BQ156" s="5" t="s">
        <v>834</v>
      </c>
      <c r="BR156" s="5" t="s">
        <v>3983</v>
      </c>
      <c r="BS156" s="5" t="s">
        <v>837</v>
      </c>
      <c r="BT156" s="5" t="s">
        <v>834</v>
      </c>
      <c r="BU156" s="5" t="s">
        <v>7505</v>
      </c>
      <c r="BV156" s="5" t="s">
        <v>837</v>
      </c>
      <c r="BW156" s="5" t="s">
        <v>834</v>
      </c>
      <c r="BX156" s="5" t="s">
        <v>1020</v>
      </c>
      <c r="BY156" s="5" t="s">
        <v>837</v>
      </c>
      <c r="BZ156" s="5" t="s">
        <v>834</v>
      </c>
      <c r="CA156" s="5" t="s">
        <v>2873</v>
      </c>
      <c r="CB156" s="5" t="s">
        <v>837</v>
      </c>
      <c r="CC156" s="58" t="s">
        <v>834</v>
      </c>
      <c r="CD156" s="58" t="s">
        <v>814</v>
      </c>
      <c r="CE156" s="58" t="s">
        <v>837</v>
      </c>
      <c r="CF156" s="58" t="s">
        <v>834</v>
      </c>
      <c r="CG156" s="27" t="s">
        <v>817</v>
      </c>
      <c r="CH156" s="58" t="s">
        <v>837</v>
      </c>
      <c r="CI156" s="58" t="s">
        <v>834</v>
      </c>
      <c r="CJ156" s="58" t="s">
        <v>3813</v>
      </c>
      <c r="CK156" s="58" t="s">
        <v>837</v>
      </c>
      <c r="CL156" s="58" t="s">
        <v>834</v>
      </c>
      <c r="CM156" s="58" t="s">
        <v>3196</v>
      </c>
      <c r="CN156" s="58" t="s">
        <v>837</v>
      </c>
      <c r="CO156" s="58" t="s">
        <v>834</v>
      </c>
      <c r="CP156" s="58" t="s">
        <v>3361</v>
      </c>
      <c r="CQ156" s="58" t="s">
        <v>837</v>
      </c>
      <c r="CR156" s="58" t="s">
        <v>834</v>
      </c>
      <c r="CS156" s="58" t="s">
        <v>4541</v>
      </c>
      <c r="CT156" s="58" t="s">
        <v>837</v>
      </c>
      <c r="CU156" s="58" t="s">
        <v>834</v>
      </c>
      <c r="CV156" s="58" t="s">
        <v>4186</v>
      </c>
      <c r="CW156" s="58" t="s">
        <v>837</v>
      </c>
      <c r="CX156" s="58" t="s">
        <v>834</v>
      </c>
      <c r="CY156" s="58" t="s">
        <v>1301</v>
      </c>
      <c r="CZ156" s="58" t="s">
        <v>837</v>
      </c>
      <c r="DA156" s="58" t="s">
        <v>834</v>
      </c>
      <c r="DB156" s="58" t="s">
        <v>1406</v>
      </c>
      <c r="DC156" s="58" t="s">
        <v>837</v>
      </c>
      <c r="DD156" s="58" t="s">
        <v>834</v>
      </c>
      <c r="DE156" s="58" t="s">
        <v>4196</v>
      </c>
      <c r="DF156" s="58" t="s">
        <v>837</v>
      </c>
      <c r="DG156" s="58" t="s">
        <v>834</v>
      </c>
      <c r="DH156" s="58" t="s">
        <v>3370</v>
      </c>
      <c r="DI156" s="58" t="s">
        <v>837</v>
      </c>
      <c r="DJ156" s="58" t="s">
        <v>834</v>
      </c>
      <c r="DK156" s="58" t="s">
        <v>564</v>
      </c>
      <c r="DL156" s="58" t="s">
        <v>837</v>
      </c>
      <c r="DM156" s="58" t="s">
        <v>834</v>
      </c>
      <c r="DN156" s="58" t="s">
        <v>4014</v>
      </c>
      <c r="DO156" s="58" t="s">
        <v>837</v>
      </c>
      <c r="DP156" s="58" t="s">
        <v>834</v>
      </c>
      <c r="DQ156" s="58" t="s">
        <v>5990</v>
      </c>
      <c r="DR156" s="58" t="s">
        <v>837</v>
      </c>
      <c r="DS156" s="58" t="s">
        <v>834</v>
      </c>
      <c r="DT156" s="58" t="s">
        <v>552</v>
      </c>
      <c r="DU156" s="58" t="s">
        <v>837</v>
      </c>
      <c r="DV156" s="58" t="s">
        <v>834</v>
      </c>
      <c r="DW156" s="58" t="s">
        <v>558</v>
      </c>
      <c r="DX156" s="58" t="s">
        <v>837</v>
      </c>
      <c r="DY156" s="5" t="s">
        <v>474</v>
      </c>
      <c r="DZ156" s="5" t="s">
        <v>1401</v>
      </c>
      <c r="EA156" s="27">
        <v>36442</v>
      </c>
      <c r="EB156" s="27" t="s">
        <v>7182</v>
      </c>
      <c r="EC156" s="5" t="s">
        <v>1401</v>
      </c>
      <c r="ED156" s="5">
        <v>1012</v>
      </c>
      <c r="EE156" s="27"/>
      <c r="EF156" s="5"/>
      <c r="EG156" s="5"/>
      <c r="EH156" s="27"/>
      <c r="EI156" s="5"/>
      <c r="EJ156" s="5"/>
      <c r="EK156" s="27"/>
      <c r="EL156" s="5"/>
      <c r="EM156" s="5"/>
      <c r="EN156" s="27"/>
      <c r="EO156" s="5"/>
      <c r="EP156" s="5"/>
      <c r="EQ156" s="27"/>
      <c r="ER156" s="5"/>
      <c r="ES156" s="5"/>
      <c r="ET156" s="27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</row>
    <row r="157" spans="1:264">
      <c r="A157" s="4">
        <v>156</v>
      </c>
      <c r="B157" s="24" t="s">
        <v>1110</v>
      </c>
      <c r="C157" s="57">
        <v>39496</v>
      </c>
      <c r="D157" s="4" t="s">
        <v>1477</v>
      </c>
      <c r="E157" s="33">
        <v>247583</v>
      </c>
      <c r="F157" s="53">
        <v>147362</v>
      </c>
      <c r="G157" s="54">
        <f t="shared" si="34"/>
        <v>0.5952024169672393</v>
      </c>
      <c r="H157" s="14">
        <f t="shared" si="32"/>
        <v>8.8964590600019003E-2</v>
      </c>
      <c r="I157" s="29" t="str">
        <f t="shared" si="33"/>
        <v>PML</v>
      </c>
      <c r="J157" s="29">
        <f t="shared" si="24"/>
        <v>0.48439217708771598</v>
      </c>
      <c r="K157" s="29" t="str">
        <f t="shared" si="35"/>
        <v>PPPP</v>
      </c>
      <c r="L157" s="29">
        <f t="shared" si="30"/>
        <v>0.39542758648769699</v>
      </c>
      <c r="M157" s="29" t="str">
        <f t="shared" si="36"/>
        <v>PML-N</v>
      </c>
      <c r="N157" s="29">
        <f t="shared" si="31"/>
        <v>8.7614174617608342E-2</v>
      </c>
      <c r="O157" s="27" t="s">
        <v>816</v>
      </c>
      <c r="P157" s="27" t="s">
        <v>806</v>
      </c>
      <c r="Q157" s="27" t="s">
        <v>838</v>
      </c>
      <c r="R157" s="5" t="s">
        <v>834</v>
      </c>
      <c r="S157" s="5" t="s">
        <v>1185</v>
      </c>
      <c r="T157" s="5" t="s">
        <v>837</v>
      </c>
      <c r="U157" s="5" t="s">
        <v>695</v>
      </c>
      <c r="V157" s="5" t="s">
        <v>811</v>
      </c>
      <c r="W157" s="5" t="s">
        <v>838</v>
      </c>
      <c r="X157" s="5" t="s">
        <v>1478</v>
      </c>
      <c r="Y157" s="5" t="s">
        <v>909</v>
      </c>
      <c r="Z157" s="27">
        <v>71381</v>
      </c>
      <c r="AA157" s="27" t="s">
        <v>3896</v>
      </c>
      <c r="AB157" s="5" t="s">
        <v>1194</v>
      </c>
      <c r="AC157" s="27">
        <v>12911</v>
      </c>
      <c r="AD157" s="5" t="s">
        <v>1479</v>
      </c>
      <c r="AE157" s="5" t="s">
        <v>1003</v>
      </c>
      <c r="AF157" s="27">
        <v>58271</v>
      </c>
      <c r="AG157" s="58" t="s">
        <v>834</v>
      </c>
      <c r="AH157" s="58" t="s">
        <v>810</v>
      </c>
      <c r="AI157" s="58" t="s">
        <v>837</v>
      </c>
      <c r="AJ157" s="5" t="s">
        <v>834</v>
      </c>
      <c r="AK157" s="5" t="s">
        <v>1424</v>
      </c>
      <c r="AL157" s="5" t="s">
        <v>837</v>
      </c>
      <c r="AM157" s="5" t="s">
        <v>834</v>
      </c>
      <c r="AN157" s="5" t="s">
        <v>3395</v>
      </c>
      <c r="AO157" s="5" t="s">
        <v>837</v>
      </c>
      <c r="AP157" s="5" t="s">
        <v>834</v>
      </c>
      <c r="AQ157" s="5" t="s">
        <v>7501</v>
      </c>
      <c r="AR157" s="5" t="s">
        <v>837</v>
      </c>
      <c r="AS157" s="58" t="s">
        <v>834</v>
      </c>
      <c r="AT157" s="58" t="s">
        <v>812</v>
      </c>
      <c r="AU157" s="58" t="s">
        <v>837</v>
      </c>
      <c r="AV157" s="27" t="s">
        <v>3898</v>
      </c>
      <c r="AW157" s="5" t="s">
        <v>3202</v>
      </c>
      <c r="AX157" s="5">
        <v>1167</v>
      </c>
      <c r="AY157" s="5" t="s">
        <v>834</v>
      </c>
      <c r="AZ157" s="5" t="s">
        <v>3764</v>
      </c>
      <c r="BA157" s="5" t="s">
        <v>837</v>
      </c>
      <c r="BB157" s="5" t="s">
        <v>834</v>
      </c>
      <c r="BC157" s="5" t="s">
        <v>3126</v>
      </c>
      <c r="BD157" s="5" t="s">
        <v>837</v>
      </c>
      <c r="BE157" s="5" t="s">
        <v>834</v>
      </c>
      <c r="BF157" s="5" t="s">
        <v>3130</v>
      </c>
      <c r="BG157" s="5" t="s">
        <v>837</v>
      </c>
      <c r="BH157" s="27" t="s">
        <v>3900</v>
      </c>
      <c r="BI157" s="5" t="s">
        <v>3608</v>
      </c>
      <c r="BJ157" s="5">
        <v>869</v>
      </c>
      <c r="BK157" s="5" t="s">
        <v>834</v>
      </c>
      <c r="BL157" s="5" t="s">
        <v>3403</v>
      </c>
      <c r="BM157" s="5" t="s">
        <v>837</v>
      </c>
      <c r="BN157" s="5" t="s">
        <v>834</v>
      </c>
      <c r="BO157" s="5" t="s">
        <v>3539</v>
      </c>
      <c r="BP157" s="5" t="s">
        <v>837</v>
      </c>
      <c r="BQ157" s="5" t="s">
        <v>834</v>
      </c>
      <c r="BR157" s="5" t="s">
        <v>3983</v>
      </c>
      <c r="BS157" s="5" t="s">
        <v>837</v>
      </c>
      <c r="BT157" s="5" t="s">
        <v>834</v>
      </c>
      <c r="BU157" s="5" t="s">
        <v>7505</v>
      </c>
      <c r="BV157" s="5" t="s">
        <v>837</v>
      </c>
      <c r="BW157" s="5" t="s">
        <v>834</v>
      </c>
      <c r="BX157" s="5" t="s">
        <v>1020</v>
      </c>
      <c r="BY157" s="5" t="s">
        <v>837</v>
      </c>
      <c r="BZ157" s="5" t="s">
        <v>834</v>
      </c>
      <c r="CA157" s="5" t="s">
        <v>2873</v>
      </c>
      <c r="CB157" s="5" t="s">
        <v>837</v>
      </c>
      <c r="CC157" s="58" t="s">
        <v>834</v>
      </c>
      <c r="CD157" s="58" t="s">
        <v>814</v>
      </c>
      <c r="CE157" s="58" t="s">
        <v>837</v>
      </c>
      <c r="CF157" s="58" t="s">
        <v>834</v>
      </c>
      <c r="CG157" s="27" t="s">
        <v>817</v>
      </c>
      <c r="CH157" s="58" t="s">
        <v>837</v>
      </c>
      <c r="CI157" s="58" t="s">
        <v>834</v>
      </c>
      <c r="CJ157" s="58" t="s">
        <v>3813</v>
      </c>
      <c r="CK157" s="58" t="s">
        <v>837</v>
      </c>
      <c r="CL157" s="58" t="s">
        <v>834</v>
      </c>
      <c r="CM157" s="58" t="s">
        <v>3196</v>
      </c>
      <c r="CN157" s="58" t="s">
        <v>837</v>
      </c>
      <c r="CO157" s="58" t="s">
        <v>834</v>
      </c>
      <c r="CP157" s="58" t="s">
        <v>3361</v>
      </c>
      <c r="CQ157" s="58" t="s">
        <v>837</v>
      </c>
      <c r="CR157" s="58" t="s">
        <v>834</v>
      </c>
      <c r="CS157" s="58" t="s">
        <v>4541</v>
      </c>
      <c r="CT157" s="58" t="s">
        <v>837</v>
      </c>
      <c r="CU157" s="58" t="s">
        <v>834</v>
      </c>
      <c r="CV157" s="58" t="s">
        <v>4186</v>
      </c>
      <c r="CW157" s="58" t="s">
        <v>837</v>
      </c>
      <c r="CX157" s="58" t="s">
        <v>834</v>
      </c>
      <c r="CY157" s="58" t="s">
        <v>1301</v>
      </c>
      <c r="CZ157" s="58" t="s">
        <v>837</v>
      </c>
      <c r="DA157" s="58" t="s">
        <v>834</v>
      </c>
      <c r="DB157" s="58" t="s">
        <v>1406</v>
      </c>
      <c r="DC157" s="58" t="s">
        <v>837</v>
      </c>
      <c r="DD157" s="58" t="s">
        <v>834</v>
      </c>
      <c r="DE157" s="58" t="s">
        <v>4196</v>
      </c>
      <c r="DF157" s="58" t="s">
        <v>837</v>
      </c>
      <c r="DG157" s="58" t="s">
        <v>834</v>
      </c>
      <c r="DH157" s="58" t="s">
        <v>3370</v>
      </c>
      <c r="DI157" s="58" t="s">
        <v>837</v>
      </c>
      <c r="DJ157" s="58" t="s">
        <v>834</v>
      </c>
      <c r="DK157" s="58" t="s">
        <v>564</v>
      </c>
      <c r="DL157" s="58" t="s">
        <v>837</v>
      </c>
      <c r="DM157" s="58" t="s">
        <v>834</v>
      </c>
      <c r="DN157" s="58" t="s">
        <v>4014</v>
      </c>
      <c r="DO157" s="58" t="s">
        <v>837</v>
      </c>
      <c r="DP157" s="58" t="s">
        <v>834</v>
      </c>
      <c r="DQ157" s="58" t="s">
        <v>5990</v>
      </c>
      <c r="DR157" s="58" t="s">
        <v>837</v>
      </c>
      <c r="DS157" s="58" t="s">
        <v>834</v>
      </c>
      <c r="DT157" s="58" t="s">
        <v>552</v>
      </c>
      <c r="DU157" s="58" t="s">
        <v>837</v>
      </c>
      <c r="DV157" s="58" t="s">
        <v>834</v>
      </c>
      <c r="DW157" s="58" t="s">
        <v>558</v>
      </c>
      <c r="DX157" s="58" t="s">
        <v>837</v>
      </c>
      <c r="DY157" s="27" t="s">
        <v>3897</v>
      </c>
      <c r="DZ157" s="5" t="s">
        <v>1401</v>
      </c>
      <c r="EA157" s="5">
        <v>1883</v>
      </c>
      <c r="EB157" s="27" t="s">
        <v>3899</v>
      </c>
      <c r="EC157" s="5" t="s">
        <v>1401</v>
      </c>
      <c r="ED157" s="5">
        <v>880</v>
      </c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</row>
    <row r="158" spans="1:264">
      <c r="A158" s="4">
        <v>157</v>
      </c>
      <c r="B158" s="24" t="s">
        <v>1110</v>
      </c>
      <c r="C158" s="57">
        <v>39496</v>
      </c>
      <c r="D158" s="4" t="s">
        <v>1441</v>
      </c>
      <c r="E158" s="33">
        <v>268515</v>
      </c>
      <c r="F158" s="53">
        <v>137567</v>
      </c>
      <c r="G158" s="54">
        <f t="shared" si="34"/>
        <v>0.51232519598532666</v>
      </c>
      <c r="H158" s="14">
        <f t="shared" si="32"/>
        <v>4.2742808958543838E-3</v>
      </c>
      <c r="I158" s="29" t="str">
        <f t="shared" si="33"/>
        <v>PML</v>
      </c>
      <c r="J158" s="29">
        <f t="shared" si="24"/>
        <v>0.42756620410418195</v>
      </c>
      <c r="K158" s="29" t="str">
        <f t="shared" si="35"/>
        <v>PML-N</v>
      </c>
      <c r="L158" s="29">
        <f t="shared" si="30"/>
        <v>0.42329192320832759</v>
      </c>
      <c r="M158" s="29" t="str">
        <f t="shared" si="36"/>
        <v>PPPP</v>
      </c>
      <c r="N158" s="29">
        <f t="shared" si="31"/>
        <v>0.14361002275254967</v>
      </c>
      <c r="O158" s="27" t="s">
        <v>816</v>
      </c>
      <c r="P158" s="27" t="s">
        <v>806</v>
      </c>
      <c r="Q158" s="27" t="s">
        <v>838</v>
      </c>
      <c r="R158" s="5" t="s">
        <v>834</v>
      </c>
      <c r="S158" s="5" t="s">
        <v>1185</v>
      </c>
      <c r="T158" s="5" t="s">
        <v>837</v>
      </c>
      <c r="U158" s="5" t="s">
        <v>695</v>
      </c>
      <c r="V158" s="5" t="s">
        <v>811</v>
      </c>
      <c r="W158" s="5" t="s">
        <v>838</v>
      </c>
      <c r="X158" s="5" t="s">
        <v>1442</v>
      </c>
      <c r="Y158" s="5" t="s">
        <v>909</v>
      </c>
      <c r="Z158" s="27">
        <v>58819</v>
      </c>
      <c r="AA158" s="5" t="s">
        <v>1443</v>
      </c>
      <c r="AB158" s="5" t="s">
        <v>1194</v>
      </c>
      <c r="AC158" s="27">
        <v>58231</v>
      </c>
      <c r="AD158" s="27" t="s">
        <v>3898</v>
      </c>
      <c r="AE158" s="5" t="s">
        <v>1003</v>
      </c>
      <c r="AF158" s="5">
        <v>19756</v>
      </c>
      <c r="AG158" s="58" t="s">
        <v>834</v>
      </c>
      <c r="AH158" s="58" t="s">
        <v>810</v>
      </c>
      <c r="AI158" s="58" t="s">
        <v>837</v>
      </c>
      <c r="AJ158" s="5" t="s">
        <v>834</v>
      </c>
      <c r="AK158" s="5" t="s">
        <v>1424</v>
      </c>
      <c r="AL158" s="5" t="s">
        <v>837</v>
      </c>
      <c r="AM158" s="5" t="s">
        <v>834</v>
      </c>
      <c r="AN158" s="5" t="s">
        <v>3395</v>
      </c>
      <c r="AO158" s="5" t="s">
        <v>837</v>
      </c>
      <c r="AP158" s="5" t="s">
        <v>834</v>
      </c>
      <c r="AQ158" s="5" t="s">
        <v>7501</v>
      </c>
      <c r="AR158" s="5" t="s">
        <v>837</v>
      </c>
      <c r="AS158" s="58" t="s">
        <v>834</v>
      </c>
      <c r="AT158" s="58" t="s">
        <v>812</v>
      </c>
      <c r="AU158" s="58" t="s">
        <v>837</v>
      </c>
      <c r="AV158" s="5" t="s">
        <v>834</v>
      </c>
      <c r="AW158" s="5" t="s">
        <v>3202</v>
      </c>
      <c r="AX158" s="5" t="s">
        <v>837</v>
      </c>
      <c r="AY158" s="5" t="s">
        <v>834</v>
      </c>
      <c r="AZ158" s="5" t="s">
        <v>3764</v>
      </c>
      <c r="BA158" s="5" t="s">
        <v>837</v>
      </c>
      <c r="BB158" s="5" t="s">
        <v>834</v>
      </c>
      <c r="BC158" s="5" t="s">
        <v>3126</v>
      </c>
      <c r="BD158" s="5" t="s">
        <v>837</v>
      </c>
      <c r="BE158" s="5" t="s">
        <v>834</v>
      </c>
      <c r="BF158" s="5" t="s">
        <v>3130</v>
      </c>
      <c r="BG158" s="5" t="s">
        <v>837</v>
      </c>
      <c r="BH158" s="5" t="s">
        <v>834</v>
      </c>
      <c r="BI158" s="5" t="s">
        <v>3608</v>
      </c>
      <c r="BJ158" s="5" t="s">
        <v>837</v>
      </c>
      <c r="BK158" s="5" t="s">
        <v>834</v>
      </c>
      <c r="BL158" s="5" t="s">
        <v>3403</v>
      </c>
      <c r="BM158" s="5" t="s">
        <v>837</v>
      </c>
      <c r="BN158" s="5" t="s">
        <v>834</v>
      </c>
      <c r="BO158" s="5" t="s">
        <v>3539</v>
      </c>
      <c r="BP158" s="5" t="s">
        <v>837</v>
      </c>
      <c r="BQ158" s="5" t="s">
        <v>834</v>
      </c>
      <c r="BR158" s="5" t="s">
        <v>3983</v>
      </c>
      <c r="BS158" s="5" t="s">
        <v>837</v>
      </c>
      <c r="BT158" s="5" t="s">
        <v>834</v>
      </c>
      <c r="BU158" s="5" t="s">
        <v>7505</v>
      </c>
      <c r="BV158" s="5" t="s">
        <v>837</v>
      </c>
      <c r="BW158" s="5" t="s">
        <v>834</v>
      </c>
      <c r="BX158" s="5" t="s">
        <v>1020</v>
      </c>
      <c r="BY158" s="5" t="s">
        <v>837</v>
      </c>
      <c r="BZ158" s="5" t="s">
        <v>834</v>
      </c>
      <c r="CA158" s="5" t="s">
        <v>2873</v>
      </c>
      <c r="CB158" s="5" t="s">
        <v>837</v>
      </c>
      <c r="CC158" s="58" t="s">
        <v>834</v>
      </c>
      <c r="CD158" s="58" t="s">
        <v>814</v>
      </c>
      <c r="CE158" s="58" t="s">
        <v>837</v>
      </c>
      <c r="CF158" s="58" t="s">
        <v>834</v>
      </c>
      <c r="CG158" s="27" t="s">
        <v>817</v>
      </c>
      <c r="CH158" s="58" t="s">
        <v>837</v>
      </c>
      <c r="CI158" s="58" t="s">
        <v>834</v>
      </c>
      <c r="CJ158" s="58" t="s">
        <v>3813</v>
      </c>
      <c r="CK158" s="58" t="s">
        <v>837</v>
      </c>
      <c r="CL158" s="58" t="s">
        <v>834</v>
      </c>
      <c r="CM158" s="58" t="s">
        <v>3196</v>
      </c>
      <c r="CN158" s="58" t="s">
        <v>837</v>
      </c>
      <c r="CO158" s="58" t="s">
        <v>834</v>
      </c>
      <c r="CP158" s="58" t="s">
        <v>3361</v>
      </c>
      <c r="CQ158" s="58" t="s">
        <v>837</v>
      </c>
      <c r="CR158" s="58" t="s">
        <v>834</v>
      </c>
      <c r="CS158" s="58" t="s">
        <v>4541</v>
      </c>
      <c r="CT158" s="58" t="s">
        <v>837</v>
      </c>
      <c r="CU158" s="58" t="s">
        <v>834</v>
      </c>
      <c r="CV158" s="58" t="s">
        <v>4186</v>
      </c>
      <c r="CW158" s="58" t="s">
        <v>837</v>
      </c>
      <c r="CX158" s="58" t="s">
        <v>834</v>
      </c>
      <c r="CY158" s="58" t="s">
        <v>1301</v>
      </c>
      <c r="CZ158" s="58" t="s">
        <v>837</v>
      </c>
      <c r="DA158" s="58" t="s">
        <v>834</v>
      </c>
      <c r="DB158" s="58" t="s">
        <v>1406</v>
      </c>
      <c r="DC158" s="58" t="s">
        <v>837</v>
      </c>
      <c r="DD158" s="58" t="s">
        <v>834</v>
      </c>
      <c r="DE158" s="58" t="s">
        <v>4196</v>
      </c>
      <c r="DF158" s="58" t="s">
        <v>837</v>
      </c>
      <c r="DG158" s="58" t="s">
        <v>834</v>
      </c>
      <c r="DH158" s="58" t="s">
        <v>3370</v>
      </c>
      <c r="DI158" s="58" t="s">
        <v>837</v>
      </c>
      <c r="DJ158" s="58" t="s">
        <v>834</v>
      </c>
      <c r="DK158" s="58" t="s">
        <v>564</v>
      </c>
      <c r="DL158" s="58" t="s">
        <v>837</v>
      </c>
      <c r="DM158" s="58" t="s">
        <v>834</v>
      </c>
      <c r="DN158" s="58" t="s">
        <v>4014</v>
      </c>
      <c r="DO158" s="58" t="s">
        <v>837</v>
      </c>
      <c r="DP158" s="58" t="s">
        <v>834</v>
      </c>
      <c r="DQ158" s="58" t="s">
        <v>5990</v>
      </c>
      <c r="DR158" s="58" t="s">
        <v>837</v>
      </c>
      <c r="DS158" s="58" t="s">
        <v>834</v>
      </c>
      <c r="DT158" s="58" t="s">
        <v>552</v>
      </c>
      <c r="DU158" s="58" t="s">
        <v>837</v>
      </c>
      <c r="DV158" s="58" t="s">
        <v>834</v>
      </c>
      <c r="DW158" s="58" t="s">
        <v>558</v>
      </c>
      <c r="DX158" s="58" t="s">
        <v>837</v>
      </c>
      <c r="DY158" s="27" t="s">
        <v>3901</v>
      </c>
      <c r="DZ158" s="5" t="s">
        <v>1401</v>
      </c>
      <c r="EA158" s="5">
        <v>761</v>
      </c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</row>
    <row r="159" spans="1:264">
      <c r="A159" s="4">
        <v>158</v>
      </c>
      <c r="B159" s="24" t="s">
        <v>1110</v>
      </c>
      <c r="C159" s="57">
        <v>39496</v>
      </c>
      <c r="D159" s="4" t="s">
        <v>1444</v>
      </c>
      <c r="E159" s="33">
        <v>262562</v>
      </c>
      <c r="F159" s="53">
        <v>159769</v>
      </c>
      <c r="G159" s="54">
        <f t="shared" si="34"/>
        <v>0.60850008759835772</v>
      </c>
      <c r="H159" s="14">
        <f t="shared" si="32"/>
        <v>5.9836388786310233E-3</v>
      </c>
      <c r="I159" s="29" t="str">
        <f t="shared" si="33"/>
        <v>PML</v>
      </c>
      <c r="J159" s="29">
        <f t="shared" si="24"/>
        <v>0.36162835093165757</v>
      </c>
      <c r="K159" s="29" t="str">
        <f t="shared" si="35"/>
        <v>PPPP</v>
      </c>
      <c r="L159" s="29">
        <f t="shared" si="30"/>
        <v>0.35564471205302656</v>
      </c>
      <c r="M159" s="29" t="str">
        <f t="shared" si="36"/>
        <v>PML-N</v>
      </c>
      <c r="N159" s="29">
        <f t="shared" si="31"/>
        <v>0.24633689889778368</v>
      </c>
      <c r="O159" s="27" t="s">
        <v>816</v>
      </c>
      <c r="P159" s="27" t="s">
        <v>806</v>
      </c>
      <c r="Q159" s="27" t="s">
        <v>838</v>
      </c>
      <c r="R159" s="5" t="s">
        <v>834</v>
      </c>
      <c r="S159" s="5" t="s">
        <v>1185</v>
      </c>
      <c r="T159" s="5" t="s">
        <v>837</v>
      </c>
      <c r="U159" s="27" t="s">
        <v>3903</v>
      </c>
      <c r="V159" s="5" t="s">
        <v>1765</v>
      </c>
      <c r="W159" s="5">
        <v>1512</v>
      </c>
      <c r="X159" s="5" t="s">
        <v>1242</v>
      </c>
      <c r="Y159" s="5" t="s">
        <v>909</v>
      </c>
      <c r="Z159" s="27">
        <v>57777</v>
      </c>
      <c r="AA159" s="27" t="s">
        <v>3902</v>
      </c>
      <c r="AB159" s="5" t="s">
        <v>1194</v>
      </c>
      <c r="AC159" s="5">
        <v>39357</v>
      </c>
      <c r="AD159" s="5" t="s">
        <v>1243</v>
      </c>
      <c r="AE159" s="5" t="s">
        <v>1003</v>
      </c>
      <c r="AF159" s="27">
        <v>56821</v>
      </c>
      <c r="AG159" s="58" t="s">
        <v>834</v>
      </c>
      <c r="AH159" s="58" t="s">
        <v>810</v>
      </c>
      <c r="AI159" s="58" t="s">
        <v>837</v>
      </c>
      <c r="AJ159" s="5" t="s">
        <v>834</v>
      </c>
      <c r="AK159" s="5" t="s">
        <v>1424</v>
      </c>
      <c r="AL159" s="5" t="s">
        <v>837</v>
      </c>
      <c r="AM159" s="5" t="s">
        <v>834</v>
      </c>
      <c r="AN159" s="5" t="s">
        <v>3395</v>
      </c>
      <c r="AO159" s="5" t="s">
        <v>837</v>
      </c>
      <c r="AP159" s="5" t="s">
        <v>834</v>
      </c>
      <c r="AQ159" s="5" t="s">
        <v>7501</v>
      </c>
      <c r="AR159" s="5" t="s">
        <v>837</v>
      </c>
      <c r="AS159" s="58" t="s">
        <v>834</v>
      </c>
      <c r="AT159" s="58" t="s">
        <v>812</v>
      </c>
      <c r="AU159" s="58" t="s">
        <v>837</v>
      </c>
      <c r="AV159" s="5" t="s">
        <v>834</v>
      </c>
      <c r="AW159" s="5" t="s">
        <v>3202</v>
      </c>
      <c r="AX159" s="5" t="s">
        <v>837</v>
      </c>
      <c r="AY159" s="5" t="s">
        <v>834</v>
      </c>
      <c r="AZ159" s="5" t="s">
        <v>3764</v>
      </c>
      <c r="BA159" s="5" t="s">
        <v>837</v>
      </c>
      <c r="BB159" s="5" t="s">
        <v>834</v>
      </c>
      <c r="BC159" s="5" t="s">
        <v>3126</v>
      </c>
      <c r="BD159" s="5" t="s">
        <v>837</v>
      </c>
      <c r="BE159" s="5" t="s">
        <v>834</v>
      </c>
      <c r="BF159" s="5" t="s">
        <v>3130</v>
      </c>
      <c r="BG159" s="5" t="s">
        <v>837</v>
      </c>
      <c r="BH159" s="5" t="s">
        <v>834</v>
      </c>
      <c r="BI159" s="5" t="s">
        <v>3608</v>
      </c>
      <c r="BJ159" s="5" t="s">
        <v>837</v>
      </c>
      <c r="BK159" s="5" t="s">
        <v>834</v>
      </c>
      <c r="BL159" s="5" t="s">
        <v>3403</v>
      </c>
      <c r="BM159" s="5" t="s">
        <v>837</v>
      </c>
      <c r="BN159" s="5" t="s">
        <v>834</v>
      </c>
      <c r="BO159" s="5" t="s">
        <v>3539</v>
      </c>
      <c r="BP159" s="5" t="s">
        <v>837</v>
      </c>
      <c r="BQ159" s="5" t="s">
        <v>834</v>
      </c>
      <c r="BR159" s="5" t="s">
        <v>3983</v>
      </c>
      <c r="BS159" s="5" t="s">
        <v>837</v>
      </c>
      <c r="BT159" s="5" t="s">
        <v>834</v>
      </c>
      <c r="BU159" s="5" t="s">
        <v>7505</v>
      </c>
      <c r="BV159" s="5" t="s">
        <v>837</v>
      </c>
      <c r="BW159" s="5" t="s">
        <v>834</v>
      </c>
      <c r="BX159" s="5" t="s">
        <v>1020</v>
      </c>
      <c r="BY159" s="5" t="s">
        <v>837</v>
      </c>
      <c r="BZ159" s="5" t="s">
        <v>834</v>
      </c>
      <c r="CA159" s="5" t="s">
        <v>2873</v>
      </c>
      <c r="CB159" s="5" t="s">
        <v>837</v>
      </c>
      <c r="CC159" s="58" t="s">
        <v>834</v>
      </c>
      <c r="CD159" s="58" t="s">
        <v>814</v>
      </c>
      <c r="CE159" s="58" t="s">
        <v>837</v>
      </c>
      <c r="CF159" s="58" t="s">
        <v>834</v>
      </c>
      <c r="CG159" s="27" t="s">
        <v>817</v>
      </c>
      <c r="CH159" s="58" t="s">
        <v>837</v>
      </c>
      <c r="CI159" s="58" t="s">
        <v>834</v>
      </c>
      <c r="CJ159" s="58" t="s">
        <v>3813</v>
      </c>
      <c r="CK159" s="58" t="s">
        <v>837</v>
      </c>
      <c r="CL159" s="58" t="s">
        <v>834</v>
      </c>
      <c r="CM159" s="58" t="s">
        <v>3196</v>
      </c>
      <c r="CN159" s="58" t="s">
        <v>837</v>
      </c>
      <c r="CO159" s="58" t="s">
        <v>834</v>
      </c>
      <c r="CP159" s="58" t="s">
        <v>3361</v>
      </c>
      <c r="CQ159" s="58" t="s">
        <v>837</v>
      </c>
      <c r="CR159" s="58" t="s">
        <v>834</v>
      </c>
      <c r="CS159" s="58" t="s">
        <v>4541</v>
      </c>
      <c r="CT159" s="58" t="s">
        <v>837</v>
      </c>
      <c r="CU159" s="58" t="s">
        <v>834</v>
      </c>
      <c r="CV159" s="58" t="s">
        <v>4186</v>
      </c>
      <c r="CW159" s="58" t="s">
        <v>837</v>
      </c>
      <c r="CX159" s="58" t="s">
        <v>834</v>
      </c>
      <c r="CY159" s="58" t="s">
        <v>1301</v>
      </c>
      <c r="CZ159" s="58" t="s">
        <v>837</v>
      </c>
      <c r="DA159" s="58" t="s">
        <v>834</v>
      </c>
      <c r="DB159" s="58" t="s">
        <v>1406</v>
      </c>
      <c r="DC159" s="58" t="s">
        <v>837</v>
      </c>
      <c r="DD159" s="58" t="s">
        <v>834</v>
      </c>
      <c r="DE159" s="58" t="s">
        <v>4196</v>
      </c>
      <c r="DF159" s="58" t="s">
        <v>837</v>
      </c>
      <c r="DG159" s="58" t="s">
        <v>834</v>
      </c>
      <c r="DH159" s="58" t="s">
        <v>3370</v>
      </c>
      <c r="DI159" s="58" t="s">
        <v>837</v>
      </c>
      <c r="DJ159" s="58" t="s">
        <v>834</v>
      </c>
      <c r="DK159" s="58" t="s">
        <v>564</v>
      </c>
      <c r="DL159" s="58" t="s">
        <v>837</v>
      </c>
      <c r="DM159" s="58" t="s">
        <v>834</v>
      </c>
      <c r="DN159" s="58" t="s">
        <v>4014</v>
      </c>
      <c r="DO159" s="58" t="s">
        <v>837</v>
      </c>
      <c r="DP159" s="58" t="s">
        <v>834</v>
      </c>
      <c r="DQ159" s="58" t="s">
        <v>5990</v>
      </c>
      <c r="DR159" s="58" t="s">
        <v>837</v>
      </c>
      <c r="DS159" s="58" t="s">
        <v>834</v>
      </c>
      <c r="DT159" s="58" t="s">
        <v>552</v>
      </c>
      <c r="DU159" s="58" t="s">
        <v>837</v>
      </c>
      <c r="DV159" s="58" t="s">
        <v>834</v>
      </c>
      <c r="DW159" s="58" t="s">
        <v>558</v>
      </c>
      <c r="DX159" s="58" t="s">
        <v>837</v>
      </c>
      <c r="DY159" s="27" t="s">
        <v>3904</v>
      </c>
      <c r="DZ159" s="5" t="s">
        <v>1401</v>
      </c>
      <c r="EA159" s="5">
        <v>137</v>
      </c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</row>
    <row r="160" spans="1:264">
      <c r="A160" s="4">
        <v>159</v>
      </c>
      <c r="B160" s="24" t="s">
        <v>1110</v>
      </c>
      <c r="C160" s="57">
        <v>39496</v>
      </c>
      <c r="D160" s="4" t="s">
        <v>1244</v>
      </c>
      <c r="E160" s="33">
        <v>253131</v>
      </c>
      <c r="F160" s="53">
        <v>154589</v>
      </c>
      <c r="G160" s="54">
        <f t="shared" si="34"/>
        <v>0.61070749927902945</v>
      </c>
      <c r="H160" s="14">
        <f t="shared" si="32"/>
        <v>0.11040242190582771</v>
      </c>
      <c r="I160" s="29" t="str">
        <f t="shared" si="33"/>
        <v>PPPP</v>
      </c>
      <c r="J160" s="29">
        <f t="shared" si="24"/>
        <v>0.50621324932563116</v>
      </c>
      <c r="K160" s="29" t="str">
        <f t="shared" si="35"/>
        <v>PML</v>
      </c>
      <c r="L160" s="29">
        <f t="shared" si="30"/>
        <v>0.3958108274198035</v>
      </c>
      <c r="M160" s="29" t="str">
        <f t="shared" si="36"/>
        <v>PML-N</v>
      </c>
      <c r="N160" s="29">
        <f t="shared" si="31"/>
        <v>6.7385130895471212E-2</v>
      </c>
      <c r="O160" s="27" t="s">
        <v>816</v>
      </c>
      <c r="P160" s="27" t="s">
        <v>806</v>
      </c>
      <c r="Q160" s="27" t="s">
        <v>838</v>
      </c>
      <c r="R160" s="5" t="s">
        <v>834</v>
      </c>
      <c r="S160" s="5" t="s">
        <v>1185</v>
      </c>
      <c r="T160" s="5" t="s">
        <v>837</v>
      </c>
      <c r="U160" s="5" t="s">
        <v>695</v>
      </c>
      <c r="V160" s="5" t="s">
        <v>811</v>
      </c>
      <c r="W160" s="5" t="s">
        <v>838</v>
      </c>
      <c r="X160" s="5" t="s">
        <v>1013</v>
      </c>
      <c r="Y160" s="5" t="s">
        <v>909</v>
      </c>
      <c r="Z160" s="27">
        <v>61188</v>
      </c>
      <c r="AA160" s="27" t="s">
        <v>3905</v>
      </c>
      <c r="AB160" s="5" t="s">
        <v>1194</v>
      </c>
      <c r="AC160" s="5">
        <v>10417</v>
      </c>
      <c r="AD160" s="5" t="s">
        <v>1012</v>
      </c>
      <c r="AE160" s="5" t="s">
        <v>1003</v>
      </c>
      <c r="AF160" s="27">
        <v>78255</v>
      </c>
      <c r="AG160" s="58" t="s">
        <v>834</v>
      </c>
      <c r="AH160" s="58" t="s">
        <v>810</v>
      </c>
      <c r="AI160" s="58" t="s">
        <v>837</v>
      </c>
      <c r="AJ160" s="5" t="s">
        <v>834</v>
      </c>
      <c r="AK160" s="5" t="s">
        <v>1424</v>
      </c>
      <c r="AL160" s="5" t="s">
        <v>837</v>
      </c>
      <c r="AM160" s="5" t="s">
        <v>834</v>
      </c>
      <c r="AN160" s="5" t="s">
        <v>3395</v>
      </c>
      <c r="AO160" s="5" t="s">
        <v>837</v>
      </c>
      <c r="AP160" s="5" t="s">
        <v>834</v>
      </c>
      <c r="AQ160" s="5" t="s">
        <v>7501</v>
      </c>
      <c r="AR160" s="5" t="s">
        <v>837</v>
      </c>
      <c r="AS160" s="58" t="s">
        <v>834</v>
      </c>
      <c r="AT160" s="58" t="s">
        <v>812</v>
      </c>
      <c r="AU160" s="58" t="s">
        <v>837</v>
      </c>
      <c r="AV160" s="5" t="s">
        <v>834</v>
      </c>
      <c r="AW160" s="5" t="s">
        <v>3202</v>
      </c>
      <c r="AX160" s="5" t="s">
        <v>837</v>
      </c>
      <c r="AY160" s="5" t="s">
        <v>834</v>
      </c>
      <c r="AZ160" s="5" t="s">
        <v>3764</v>
      </c>
      <c r="BA160" s="5" t="s">
        <v>837</v>
      </c>
      <c r="BB160" s="5" t="s">
        <v>834</v>
      </c>
      <c r="BC160" s="5" t="s">
        <v>3126</v>
      </c>
      <c r="BD160" s="5" t="s">
        <v>837</v>
      </c>
      <c r="BE160" s="5" t="s">
        <v>834</v>
      </c>
      <c r="BF160" s="5" t="s">
        <v>3130</v>
      </c>
      <c r="BG160" s="5" t="s">
        <v>837</v>
      </c>
      <c r="BH160" s="5" t="s">
        <v>834</v>
      </c>
      <c r="BI160" s="5" t="s">
        <v>3608</v>
      </c>
      <c r="BJ160" s="5" t="s">
        <v>837</v>
      </c>
      <c r="BK160" s="5" t="s">
        <v>834</v>
      </c>
      <c r="BL160" s="5" t="s">
        <v>3403</v>
      </c>
      <c r="BM160" s="5" t="s">
        <v>837</v>
      </c>
      <c r="BN160" s="5" t="s">
        <v>834</v>
      </c>
      <c r="BO160" s="5" t="s">
        <v>3539</v>
      </c>
      <c r="BP160" s="5" t="s">
        <v>837</v>
      </c>
      <c r="BQ160" s="5" t="s">
        <v>834</v>
      </c>
      <c r="BR160" s="5" t="s">
        <v>3983</v>
      </c>
      <c r="BS160" s="5" t="s">
        <v>837</v>
      </c>
      <c r="BT160" s="5" t="s">
        <v>834</v>
      </c>
      <c r="BU160" s="5" t="s">
        <v>7505</v>
      </c>
      <c r="BV160" s="5" t="s">
        <v>837</v>
      </c>
      <c r="BW160" s="5" t="s">
        <v>834</v>
      </c>
      <c r="BX160" s="5" t="s">
        <v>1020</v>
      </c>
      <c r="BY160" s="5" t="s">
        <v>837</v>
      </c>
      <c r="BZ160" s="5" t="s">
        <v>834</v>
      </c>
      <c r="CA160" s="5" t="s">
        <v>2873</v>
      </c>
      <c r="CB160" s="5" t="s">
        <v>837</v>
      </c>
      <c r="CC160" s="58" t="s">
        <v>834</v>
      </c>
      <c r="CD160" s="58" t="s">
        <v>814</v>
      </c>
      <c r="CE160" s="58" t="s">
        <v>837</v>
      </c>
      <c r="CF160" s="58" t="s">
        <v>834</v>
      </c>
      <c r="CG160" s="27" t="s">
        <v>817</v>
      </c>
      <c r="CH160" s="58" t="s">
        <v>837</v>
      </c>
      <c r="CI160" s="58" t="s">
        <v>834</v>
      </c>
      <c r="CJ160" s="58" t="s">
        <v>3813</v>
      </c>
      <c r="CK160" s="58" t="s">
        <v>837</v>
      </c>
      <c r="CL160" s="58" t="s">
        <v>834</v>
      </c>
      <c r="CM160" s="58" t="s">
        <v>3196</v>
      </c>
      <c r="CN160" s="58" t="s">
        <v>837</v>
      </c>
      <c r="CO160" s="58" t="s">
        <v>834</v>
      </c>
      <c r="CP160" s="58" t="s">
        <v>3361</v>
      </c>
      <c r="CQ160" s="58" t="s">
        <v>837</v>
      </c>
      <c r="CR160" s="58" t="s">
        <v>834</v>
      </c>
      <c r="CS160" s="58" t="s">
        <v>4541</v>
      </c>
      <c r="CT160" s="58" t="s">
        <v>837</v>
      </c>
      <c r="CU160" s="58" t="s">
        <v>834</v>
      </c>
      <c r="CV160" s="58" t="s">
        <v>4186</v>
      </c>
      <c r="CW160" s="58" t="s">
        <v>837</v>
      </c>
      <c r="CX160" s="58" t="s">
        <v>834</v>
      </c>
      <c r="CY160" s="58" t="s">
        <v>1301</v>
      </c>
      <c r="CZ160" s="58" t="s">
        <v>837</v>
      </c>
      <c r="DA160" s="58" t="s">
        <v>834</v>
      </c>
      <c r="DB160" s="58" t="s">
        <v>1406</v>
      </c>
      <c r="DC160" s="58" t="s">
        <v>837</v>
      </c>
      <c r="DD160" s="58" t="s">
        <v>834</v>
      </c>
      <c r="DE160" s="58" t="s">
        <v>4196</v>
      </c>
      <c r="DF160" s="58" t="s">
        <v>837</v>
      </c>
      <c r="DG160" s="58" t="s">
        <v>834</v>
      </c>
      <c r="DH160" s="58" t="s">
        <v>3370</v>
      </c>
      <c r="DI160" s="58" t="s">
        <v>837</v>
      </c>
      <c r="DJ160" s="58" t="s">
        <v>834</v>
      </c>
      <c r="DK160" s="58" t="s">
        <v>564</v>
      </c>
      <c r="DL160" s="58" t="s">
        <v>837</v>
      </c>
      <c r="DM160" s="58" t="s">
        <v>834</v>
      </c>
      <c r="DN160" s="58" t="s">
        <v>4014</v>
      </c>
      <c r="DO160" s="58" t="s">
        <v>837</v>
      </c>
      <c r="DP160" s="58" t="s">
        <v>834</v>
      </c>
      <c r="DQ160" s="58" t="s">
        <v>5990</v>
      </c>
      <c r="DR160" s="58" t="s">
        <v>837</v>
      </c>
      <c r="DS160" s="58" t="s">
        <v>834</v>
      </c>
      <c r="DT160" s="58" t="s">
        <v>552</v>
      </c>
      <c r="DU160" s="58" t="s">
        <v>837</v>
      </c>
      <c r="DV160" s="58" t="s">
        <v>834</v>
      </c>
      <c r="DW160" s="58" t="s">
        <v>558</v>
      </c>
      <c r="DX160" s="58" t="s">
        <v>837</v>
      </c>
      <c r="DY160" s="27" t="s">
        <v>3710</v>
      </c>
      <c r="DZ160" s="5" t="s">
        <v>1401</v>
      </c>
      <c r="EA160" s="5">
        <v>3801</v>
      </c>
      <c r="EB160" s="27" t="s">
        <v>3711</v>
      </c>
      <c r="EC160" s="5" t="s">
        <v>1401</v>
      </c>
      <c r="ED160" s="5">
        <v>869</v>
      </c>
      <c r="EE160" s="27" t="s">
        <v>3712</v>
      </c>
      <c r="EF160" s="5" t="s">
        <v>1401</v>
      </c>
      <c r="EG160" s="5">
        <v>59</v>
      </c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</row>
    <row r="161" spans="1:264">
      <c r="A161" s="4">
        <v>160</v>
      </c>
      <c r="B161" s="24" t="s">
        <v>1110</v>
      </c>
      <c r="C161" s="57">
        <v>39496</v>
      </c>
      <c r="D161" s="4" t="s">
        <v>1014</v>
      </c>
      <c r="E161" s="33">
        <v>248573</v>
      </c>
      <c r="F161" s="53">
        <v>124168</v>
      </c>
      <c r="G161" s="54">
        <f t="shared" si="34"/>
        <v>0.49952327887582321</v>
      </c>
      <c r="H161" s="14">
        <f t="shared" si="32"/>
        <v>0.22754654983570646</v>
      </c>
      <c r="I161" s="29" t="str">
        <f t="shared" si="33"/>
        <v>PML-N</v>
      </c>
      <c r="J161" s="29">
        <f t="shared" si="24"/>
        <v>0.4781666774048064</v>
      </c>
      <c r="K161" s="29" t="str">
        <f t="shared" si="35"/>
        <v>PML</v>
      </c>
      <c r="L161" s="29">
        <f t="shared" si="30"/>
        <v>0.2506201275690999</v>
      </c>
      <c r="M161" s="29" t="str">
        <f t="shared" si="36"/>
        <v>PPPP</v>
      </c>
      <c r="N161" s="29">
        <f t="shared" si="31"/>
        <v>0.22258552928290704</v>
      </c>
      <c r="O161" s="27" t="s">
        <v>816</v>
      </c>
      <c r="P161" s="27" t="s">
        <v>806</v>
      </c>
      <c r="Q161" s="27" t="s">
        <v>838</v>
      </c>
      <c r="R161" s="5" t="s">
        <v>834</v>
      </c>
      <c r="S161" s="5" t="s">
        <v>1185</v>
      </c>
      <c r="T161" s="5" t="s">
        <v>837</v>
      </c>
      <c r="U161" s="5" t="s">
        <v>695</v>
      </c>
      <c r="V161" s="5" t="s">
        <v>811</v>
      </c>
      <c r="W161" s="5" t="s">
        <v>838</v>
      </c>
      <c r="X161" s="5" t="s">
        <v>1016</v>
      </c>
      <c r="Y161" s="5" t="s">
        <v>909</v>
      </c>
      <c r="Z161" s="27">
        <v>31119</v>
      </c>
      <c r="AA161" s="5" t="s">
        <v>1015</v>
      </c>
      <c r="AB161" s="5" t="s">
        <v>1194</v>
      </c>
      <c r="AC161" s="27">
        <v>59373</v>
      </c>
      <c r="AD161" s="27" t="s">
        <v>3713</v>
      </c>
      <c r="AE161" s="5" t="s">
        <v>1003</v>
      </c>
      <c r="AF161" s="5">
        <v>27638</v>
      </c>
      <c r="AG161" s="58" t="s">
        <v>834</v>
      </c>
      <c r="AH161" s="58" t="s">
        <v>810</v>
      </c>
      <c r="AI161" s="58" t="s">
        <v>837</v>
      </c>
      <c r="AJ161" s="5" t="s">
        <v>834</v>
      </c>
      <c r="AK161" s="5" t="s">
        <v>1424</v>
      </c>
      <c r="AL161" s="5" t="s">
        <v>837</v>
      </c>
      <c r="AM161" s="5" t="s">
        <v>834</v>
      </c>
      <c r="AN161" s="5" t="s">
        <v>3395</v>
      </c>
      <c r="AO161" s="5" t="s">
        <v>837</v>
      </c>
      <c r="AP161" s="5" t="s">
        <v>834</v>
      </c>
      <c r="AQ161" s="5" t="s">
        <v>7501</v>
      </c>
      <c r="AR161" s="5" t="s">
        <v>837</v>
      </c>
      <c r="AS161" s="58" t="s">
        <v>834</v>
      </c>
      <c r="AT161" s="58" t="s">
        <v>812</v>
      </c>
      <c r="AU161" s="58" t="s">
        <v>837</v>
      </c>
      <c r="AV161" s="5" t="s">
        <v>834</v>
      </c>
      <c r="AW161" s="5" t="s">
        <v>3202</v>
      </c>
      <c r="AX161" s="5" t="s">
        <v>837</v>
      </c>
      <c r="AY161" s="5" t="s">
        <v>834</v>
      </c>
      <c r="AZ161" s="5" t="s">
        <v>3764</v>
      </c>
      <c r="BA161" s="5" t="s">
        <v>837</v>
      </c>
      <c r="BB161" s="5" t="s">
        <v>834</v>
      </c>
      <c r="BC161" s="5" t="s">
        <v>3126</v>
      </c>
      <c r="BD161" s="5" t="s">
        <v>837</v>
      </c>
      <c r="BE161" s="5" t="s">
        <v>834</v>
      </c>
      <c r="BF161" s="5" t="s">
        <v>3130</v>
      </c>
      <c r="BG161" s="5" t="s">
        <v>837</v>
      </c>
      <c r="BH161" s="5" t="s">
        <v>834</v>
      </c>
      <c r="BI161" s="5" t="s">
        <v>3608</v>
      </c>
      <c r="BJ161" s="5" t="s">
        <v>837</v>
      </c>
      <c r="BK161" s="5" t="s">
        <v>834</v>
      </c>
      <c r="BL161" s="5" t="s">
        <v>3403</v>
      </c>
      <c r="BM161" s="5" t="s">
        <v>837</v>
      </c>
      <c r="BN161" s="5" t="s">
        <v>834</v>
      </c>
      <c r="BO161" s="5" t="s">
        <v>3539</v>
      </c>
      <c r="BP161" s="5" t="s">
        <v>837</v>
      </c>
      <c r="BQ161" s="5" t="s">
        <v>834</v>
      </c>
      <c r="BR161" s="5" t="s">
        <v>3983</v>
      </c>
      <c r="BS161" s="5" t="s">
        <v>837</v>
      </c>
      <c r="BT161" s="5" t="s">
        <v>834</v>
      </c>
      <c r="BU161" s="5" t="s">
        <v>7505</v>
      </c>
      <c r="BV161" s="5" t="s">
        <v>837</v>
      </c>
      <c r="BW161" s="5" t="s">
        <v>834</v>
      </c>
      <c r="BX161" s="5" t="s">
        <v>1020</v>
      </c>
      <c r="BY161" s="5" t="s">
        <v>837</v>
      </c>
      <c r="BZ161" s="5" t="s">
        <v>834</v>
      </c>
      <c r="CA161" s="5" t="s">
        <v>2873</v>
      </c>
      <c r="CB161" s="5" t="s">
        <v>837</v>
      </c>
      <c r="CC161" s="58" t="s">
        <v>834</v>
      </c>
      <c r="CD161" s="58" t="s">
        <v>814</v>
      </c>
      <c r="CE161" s="58" t="s">
        <v>837</v>
      </c>
      <c r="CF161" s="58" t="s">
        <v>834</v>
      </c>
      <c r="CG161" s="27" t="s">
        <v>817</v>
      </c>
      <c r="CH161" s="58" t="s">
        <v>837</v>
      </c>
      <c r="CI161" s="58" t="s">
        <v>834</v>
      </c>
      <c r="CJ161" s="58" t="s">
        <v>3813</v>
      </c>
      <c r="CK161" s="58" t="s">
        <v>837</v>
      </c>
      <c r="CL161" s="58" t="s">
        <v>834</v>
      </c>
      <c r="CM161" s="58" t="s">
        <v>3196</v>
      </c>
      <c r="CN161" s="58" t="s">
        <v>837</v>
      </c>
      <c r="CO161" s="58" t="s">
        <v>834</v>
      </c>
      <c r="CP161" s="58" t="s">
        <v>3361</v>
      </c>
      <c r="CQ161" s="58" t="s">
        <v>837</v>
      </c>
      <c r="CR161" s="58" t="s">
        <v>834</v>
      </c>
      <c r="CS161" s="58" t="s">
        <v>4541</v>
      </c>
      <c r="CT161" s="58" t="s">
        <v>837</v>
      </c>
      <c r="CU161" s="58" t="s">
        <v>834</v>
      </c>
      <c r="CV161" s="58" t="s">
        <v>4186</v>
      </c>
      <c r="CW161" s="58" t="s">
        <v>837</v>
      </c>
      <c r="CX161" s="58" t="s">
        <v>834</v>
      </c>
      <c r="CY161" s="58" t="s">
        <v>1301</v>
      </c>
      <c r="CZ161" s="58" t="s">
        <v>837</v>
      </c>
      <c r="DA161" s="58" t="s">
        <v>834</v>
      </c>
      <c r="DB161" s="58" t="s">
        <v>1406</v>
      </c>
      <c r="DC161" s="58" t="s">
        <v>837</v>
      </c>
      <c r="DD161" s="58" t="s">
        <v>834</v>
      </c>
      <c r="DE161" s="58" t="s">
        <v>4196</v>
      </c>
      <c r="DF161" s="58" t="s">
        <v>837</v>
      </c>
      <c r="DG161" s="58" t="s">
        <v>834</v>
      </c>
      <c r="DH161" s="58" t="s">
        <v>3370</v>
      </c>
      <c r="DI161" s="58" t="s">
        <v>837</v>
      </c>
      <c r="DJ161" s="58" t="s">
        <v>834</v>
      </c>
      <c r="DK161" s="58" t="s">
        <v>564</v>
      </c>
      <c r="DL161" s="58" t="s">
        <v>837</v>
      </c>
      <c r="DM161" s="58" t="s">
        <v>834</v>
      </c>
      <c r="DN161" s="58" t="s">
        <v>4014</v>
      </c>
      <c r="DO161" s="58" t="s">
        <v>837</v>
      </c>
      <c r="DP161" s="58" t="s">
        <v>834</v>
      </c>
      <c r="DQ161" s="58" t="s">
        <v>5990</v>
      </c>
      <c r="DR161" s="58" t="s">
        <v>837</v>
      </c>
      <c r="DS161" s="58" t="s">
        <v>834</v>
      </c>
      <c r="DT161" s="58" t="s">
        <v>552</v>
      </c>
      <c r="DU161" s="58" t="s">
        <v>837</v>
      </c>
      <c r="DV161" s="58" t="s">
        <v>834</v>
      </c>
      <c r="DW161" s="58" t="s">
        <v>558</v>
      </c>
      <c r="DX161" s="58" t="s">
        <v>837</v>
      </c>
      <c r="DY161" s="27" t="s">
        <v>3715</v>
      </c>
      <c r="DZ161" s="5" t="s">
        <v>1401</v>
      </c>
      <c r="EA161" s="5">
        <v>2981</v>
      </c>
      <c r="EB161" s="27" t="s">
        <v>3714</v>
      </c>
      <c r="EC161" s="5" t="s">
        <v>1401</v>
      </c>
      <c r="ED161" s="5">
        <v>1788</v>
      </c>
      <c r="EE161" s="27" t="s">
        <v>3716</v>
      </c>
      <c r="EF161" s="5" t="s">
        <v>1401</v>
      </c>
      <c r="EG161" s="5">
        <v>650</v>
      </c>
      <c r="EH161" s="27" t="s">
        <v>3717</v>
      </c>
      <c r="EI161" s="5" t="s">
        <v>1401</v>
      </c>
      <c r="EJ161" s="5">
        <v>242</v>
      </c>
      <c r="EK161" s="27" t="s">
        <v>3718</v>
      </c>
      <c r="EL161" s="5" t="s">
        <v>1401</v>
      </c>
      <c r="EM161" s="5">
        <v>165</v>
      </c>
      <c r="EN161" s="27" t="s">
        <v>3907</v>
      </c>
      <c r="EO161" s="5" t="s">
        <v>1401</v>
      </c>
      <c r="EP161" s="5">
        <v>100</v>
      </c>
      <c r="EQ161" s="27" t="s">
        <v>3908</v>
      </c>
      <c r="ER161" s="5" t="s">
        <v>1401</v>
      </c>
      <c r="ES161" s="5">
        <v>80</v>
      </c>
      <c r="ET161" s="27" t="s">
        <v>3909</v>
      </c>
      <c r="EU161" s="5" t="s">
        <v>1401</v>
      </c>
      <c r="EV161" s="5">
        <v>32</v>
      </c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</row>
    <row r="162" spans="1:264">
      <c r="A162" s="4">
        <v>161</v>
      </c>
      <c r="B162" s="24" t="s">
        <v>1110</v>
      </c>
      <c r="C162" s="57">
        <v>39496</v>
      </c>
      <c r="D162" s="4" t="s">
        <v>1017</v>
      </c>
      <c r="E162" s="33">
        <v>236482</v>
      </c>
      <c r="F162" s="53">
        <v>128909</v>
      </c>
      <c r="G162" s="54">
        <f t="shared" si="34"/>
        <v>0.54511125582496767</v>
      </c>
      <c r="H162" s="14">
        <f t="shared" si="32"/>
        <v>4.5396364877549278E-2</v>
      </c>
      <c r="I162" s="29" t="str">
        <f t="shared" si="33"/>
        <v>PPPP</v>
      </c>
      <c r="J162" s="29">
        <f t="shared" si="24"/>
        <v>0.30224421878999913</v>
      </c>
      <c r="K162" s="29" t="str">
        <f t="shared" si="35"/>
        <v>PDP</v>
      </c>
      <c r="L162" s="29">
        <f t="shared" si="30"/>
        <v>0.25684785391244985</v>
      </c>
      <c r="M162" s="29" t="str">
        <f t="shared" si="36"/>
        <v>PML</v>
      </c>
      <c r="N162" s="29">
        <f t="shared" si="31"/>
        <v>0.22402625107634067</v>
      </c>
      <c r="O162" s="27" t="s">
        <v>816</v>
      </c>
      <c r="P162" s="27" t="s">
        <v>806</v>
      </c>
      <c r="Q162" s="27" t="s">
        <v>838</v>
      </c>
      <c r="R162" s="5" t="s">
        <v>834</v>
      </c>
      <c r="S162" s="5" t="s">
        <v>1185</v>
      </c>
      <c r="T162" s="5" t="s">
        <v>837</v>
      </c>
      <c r="U162" s="27" t="s">
        <v>3728</v>
      </c>
      <c r="V162" s="5" t="s">
        <v>1765</v>
      </c>
      <c r="W162" s="5">
        <v>150</v>
      </c>
      <c r="X162" s="5" t="s">
        <v>3910</v>
      </c>
      <c r="Y162" s="5" t="s">
        <v>909</v>
      </c>
      <c r="Z162" s="27">
        <v>28879</v>
      </c>
      <c r="AA162" s="27" t="s">
        <v>3724</v>
      </c>
      <c r="AB162" s="5" t="s">
        <v>1194</v>
      </c>
      <c r="AC162" s="5">
        <v>22625</v>
      </c>
      <c r="AD162" s="5" t="s">
        <v>1018</v>
      </c>
      <c r="AE162" s="5" t="s">
        <v>1003</v>
      </c>
      <c r="AF162" s="27">
        <v>38962</v>
      </c>
      <c r="AG162" s="58" t="s">
        <v>834</v>
      </c>
      <c r="AH162" s="58" t="s">
        <v>810</v>
      </c>
      <c r="AI162" s="58" t="s">
        <v>837</v>
      </c>
      <c r="AJ162" s="5" t="s">
        <v>834</v>
      </c>
      <c r="AK162" s="5" t="s">
        <v>1424</v>
      </c>
      <c r="AL162" s="5" t="s">
        <v>837</v>
      </c>
      <c r="AM162" s="5" t="s">
        <v>834</v>
      </c>
      <c r="AN162" s="5" t="s">
        <v>3395</v>
      </c>
      <c r="AO162" s="5" t="s">
        <v>837</v>
      </c>
      <c r="AP162" s="5" t="s">
        <v>834</v>
      </c>
      <c r="AQ162" s="5" t="s">
        <v>7501</v>
      </c>
      <c r="AR162" s="5" t="s">
        <v>837</v>
      </c>
      <c r="AS162" s="58" t="s">
        <v>834</v>
      </c>
      <c r="AT162" s="58" t="s">
        <v>812</v>
      </c>
      <c r="AU162" s="58" t="s">
        <v>837</v>
      </c>
      <c r="AV162" s="5" t="s">
        <v>834</v>
      </c>
      <c r="AW162" s="5" t="s">
        <v>3202</v>
      </c>
      <c r="AX162" s="5" t="s">
        <v>837</v>
      </c>
      <c r="AY162" s="5" t="s">
        <v>834</v>
      </c>
      <c r="AZ162" s="5" t="s">
        <v>3764</v>
      </c>
      <c r="BA162" s="5" t="s">
        <v>837</v>
      </c>
      <c r="BB162" s="5" t="s">
        <v>834</v>
      </c>
      <c r="BC162" s="5" t="s">
        <v>3126</v>
      </c>
      <c r="BD162" s="5" t="s">
        <v>837</v>
      </c>
      <c r="BE162" s="5" t="s">
        <v>834</v>
      </c>
      <c r="BF162" s="5" t="s">
        <v>3130</v>
      </c>
      <c r="BG162" s="5" t="s">
        <v>837</v>
      </c>
      <c r="BH162" s="5" t="s">
        <v>834</v>
      </c>
      <c r="BI162" s="5" t="s">
        <v>3608</v>
      </c>
      <c r="BJ162" s="5" t="s">
        <v>837</v>
      </c>
      <c r="BK162" s="5" t="s">
        <v>834</v>
      </c>
      <c r="BL162" s="5" t="s">
        <v>3403</v>
      </c>
      <c r="BM162" s="5" t="s">
        <v>837</v>
      </c>
      <c r="BN162" s="5" t="s">
        <v>834</v>
      </c>
      <c r="BO162" s="5" t="s">
        <v>3539</v>
      </c>
      <c r="BP162" s="5" t="s">
        <v>837</v>
      </c>
      <c r="BQ162" s="5" t="s">
        <v>834</v>
      </c>
      <c r="BR162" s="5" t="s">
        <v>3983</v>
      </c>
      <c r="BS162" s="5" t="s">
        <v>837</v>
      </c>
      <c r="BT162" s="5" t="s">
        <v>834</v>
      </c>
      <c r="BU162" s="5" t="s">
        <v>7505</v>
      </c>
      <c r="BV162" s="5" t="s">
        <v>837</v>
      </c>
      <c r="BW162" s="5" t="s">
        <v>1019</v>
      </c>
      <c r="BX162" s="5" t="s">
        <v>1020</v>
      </c>
      <c r="BY162" s="27">
        <v>33110</v>
      </c>
      <c r="BZ162" s="5" t="s">
        <v>834</v>
      </c>
      <c r="CA162" s="5" t="s">
        <v>2873</v>
      </c>
      <c r="CB162" s="5" t="s">
        <v>837</v>
      </c>
      <c r="CC162" s="58" t="s">
        <v>834</v>
      </c>
      <c r="CD162" s="58" t="s">
        <v>814</v>
      </c>
      <c r="CE162" s="58" t="s">
        <v>837</v>
      </c>
      <c r="CF162" s="58" t="s">
        <v>834</v>
      </c>
      <c r="CG162" s="27" t="s">
        <v>817</v>
      </c>
      <c r="CH162" s="58" t="s">
        <v>837</v>
      </c>
      <c r="CI162" s="58" t="s">
        <v>834</v>
      </c>
      <c r="CJ162" s="58" t="s">
        <v>3813</v>
      </c>
      <c r="CK162" s="58" t="s">
        <v>837</v>
      </c>
      <c r="CL162" s="58" t="s">
        <v>834</v>
      </c>
      <c r="CM162" s="58" t="s">
        <v>3196</v>
      </c>
      <c r="CN162" s="58" t="s">
        <v>837</v>
      </c>
      <c r="CO162" s="58" t="s">
        <v>834</v>
      </c>
      <c r="CP162" s="58" t="s">
        <v>3361</v>
      </c>
      <c r="CQ162" s="58" t="s">
        <v>837</v>
      </c>
      <c r="CR162" s="58" t="s">
        <v>834</v>
      </c>
      <c r="CS162" s="58" t="s">
        <v>4541</v>
      </c>
      <c r="CT162" s="58" t="s">
        <v>837</v>
      </c>
      <c r="CU162" s="58" t="s">
        <v>834</v>
      </c>
      <c r="CV162" s="58" t="s">
        <v>4186</v>
      </c>
      <c r="CW162" s="58" t="s">
        <v>837</v>
      </c>
      <c r="CX162" s="58" t="s">
        <v>834</v>
      </c>
      <c r="CY162" s="58" t="s">
        <v>1301</v>
      </c>
      <c r="CZ162" s="58" t="s">
        <v>837</v>
      </c>
      <c r="DA162" s="58" t="s">
        <v>834</v>
      </c>
      <c r="DB162" s="58" t="s">
        <v>1406</v>
      </c>
      <c r="DC162" s="58" t="s">
        <v>837</v>
      </c>
      <c r="DD162" s="58" t="s">
        <v>834</v>
      </c>
      <c r="DE162" s="58" t="s">
        <v>4196</v>
      </c>
      <c r="DF162" s="58" t="s">
        <v>837</v>
      </c>
      <c r="DG162" s="58" t="s">
        <v>834</v>
      </c>
      <c r="DH162" s="58" t="s">
        <v>3370</v>
      </c>
      <c r="DI162" s="58" t="s">
        <v>837</v>
      </c>
      <c r="DJ162" s="58" t="s">
        <v>834</v>
      </c>
      <c r="DK162" s="58" t="s">
        <v>564</v>
      </c>
      <c r="DL162" s="58" t="s">
        <v>837</v>
      </c>
      <c r="DM162" s="58" t="s">
        <v>834</v>
      </c>
      <c r="DN162" s="58" t="s">
        <v>4014</v>
      </c>
      <c r="DO162" s="58" t="s">
        <v>837</v>
      </c>
      <c r="DP162" s="58" t="s">
        <v>834</v>
      </c>
      <c r="DQ162" s="58" t="s">
        <v>5990</v>
      </c>
      <c r="DR162" s="58" t="s">
        <v>837</v>
      </c>
      <c r="DS162" s="58" t="s">
        <v>834</v>
      </c>
      <c r="DT162" s="58" t="s">
        <v>552</v>
      </c>
      <c r="DU162" s="58" t="s">
        <v>837</v>
      </c>
      <c r="DV162" s="58" t="s">
        <v>834</v>
      </c>
      <c r="DW162" s="58" t="s">
        <v>558</v>
      </c>
      <c r="DX162" s="58" t="s">
        <v>837</v>
      </c>
      <c r="DY162" s="27" t="s">
        <v>3725</v>
      </c>
      <c r="DZ162" s="5" t="s">
        <v>1401</v>
      </c>
      <c r="EA162" s="5">
        <v>3431</v>
      </c>
      <c r="EB162" s="27" t="s">
        <v>3726</v>
      </c>
      <c r="EC162" s="5" t="s">
        <v>1401</v>
      </c>
      <c r="ED162" s="5">
        <v>1330</v>
      </c>
      <c r="EE162" s="27" t="s">
        <v>3727</v>
      </c>
      <c r="EF162" s="5" t="s">
        <v>1401</v>
      </c>
      <c r="EG162" s="5">
        <v>422</v>
      </c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</row>
    <row r="163" spans="1:264">
      <c r="A163" s="4">
        <v>162</v>
      </c>
      <c r="B163" s="24" t="s">
        <v>1110</v>
      </c>
      <c r="C163" s="57">
        <v>39496</v>
      </c>
      <c r="D163" s="4" t="s">
        <v>1214</v>
      </c>
      <c r="E163" s="33">
        <v>250159</v>
      </c>
      <c r="F163" s="53">
        <v>140623</v>
      </c>
      <c r="G163" s="54">
        <f t="shared" si="34"/>
        <v>0.56213448246914965</v>
      </c>
      <c r="H163" s="14">
        <f t="shared" si="32"/>
        <v>3.6935636417940169E-2</v>
      </c>
      <c r="I163" s="29" t="str">
        <f t="shared" si="33"/>
        <v>PPPP</v>
      </c>
      <c r="J163" s="29">
        <f t="shared" si="24"/>
        <v>0.50229336595009355</v>
      </c>
      <c r="K163" s="29" t="str">
        <f t="shared" si="35"/>
        <v>IND</v>
      </c>
      <c r="L163" s="29">
        <f t="shared" si="30"/>
        <v>0.46535772953215332</v>
      </c>
      <c r="M163" s="29" t="str">
        <f t="shared" si="36"/>
        <v>MMA</v>
      </c>
      <c r="N163" s="29">
        <f t="shared" si="31"/>
        <v>2.8743519907838688E-2</v>
      </c>
      <c r="O163" s="27" t="s">
        <v>816</v>
      </c>
      <c r="P163" s="27" t="s">
        <v>806</v>
      </c>
      <c r="Q163" s="27" t="s">
        <v>838</v>
      </c>
      <c r="R163" s="5" t="s">
        <v>3729</v>
      </c>
      <c r="S163" s="5" t="s">
        <v>1185</v>
      </c>
      <c r="T163" s="27">
        <v>4042</v>
      </c>
      <c r="U163" s="5" t="s">
        <v>695</v>
      </c>
      <c r="V163" s="5" t="s">
        <v>811</v>
      </c>
      <c r="W163" s="5" t="s">
        <v>838</v>
      </c>
      <c r="X163" s="27" t="s">
        <v>834</v>
      </c>
      <c r="Y163" s="5" t="s">
        <v>909</v>
      </c>
      <c r="Z163" s="5" t="s">
        <v>837</v>
      </c>
      <c r="AA163" s="5" t="s">
        <v>834</v>
      </c>
      <c r="AB163" s="5" t="s">
        <v>1194</v>
      </c>
      <c r="AC163" s="5" t="s">
        <v>837</v>
      </c>
      <c r="AD163" s="5" t="s">
        <v>1215</v>
      </c>
      <c r="AE163" s="5" t="s">
        <v>1003</v>
      </c>
      <c r="AF163" s="27">
        <v>70634</v>
      </c>
      <c r="AG163" s="58" t="s">
        <v>834</v>
      </c>
      <c r="AH163" s="58" t="s">
        <v>810</v>
      </c>
      <c r="AI163" s="58" t="s">
        <v>837</v>
      </c>
      <c r="AJ163" s="5" t="s">
        <v>834</v>
      </c>
      <c r="AK163" s="5" t="s">
        <v>1424</v>
      </c>
      <c r="AL163" s="5" t="s">
        <v>837</v>
      </c>
      <c r="AM163" s="5" t="s">
        <v>834</v>
      </c>
      <c r="AN163" s="5" t="s">
        <v>3395</v>
      </c>
      <c r="AO163" s="5" t="s">
        <v>837</v>
      </c>
      <c r="AP163" s="5" t="s">
        <v>834</v>
      </c>
      <c r="AQ163" s="5" t="s">
        <v>7501</v>
      </c>
      <c r="AR163" s="5" t="s">
        <v>837</v>
      </c>
      <c r="AS163" s="58" t="s">
        <v>834</v>
      </c>
      <c r="AT163" s="58" t="s">
        <v>812</v>
      </c>
      <c r="AU163" s="58" t="s">
        <v>837</v>
      </c>
      <c r="AV163" s="5" t="s">
        <v>834</v>
      </c>
      <c r="AW163" s="5" t="s">
        <v>3202</v>
      </c>
      <c r="AX163" s="5" t="s">
        <v>837</v>
      </c>
      <c r="AY163" s="5" t="s">
        <v>834</v>
      </c>
      <c r="AZ163" s="5" t="s">
        <v>3764</v>
      </c>
      <c r="BA163" s="5" t="s">
        <v>837</v>
      </c>
      <c r="BB163" s="5" t="s">
        <v>834</v>
      </c>
      <c r="BC163" s="5" t="s">
        <v>3126</v>
      </c>
      <c r="BD163" s="5" t="s">
        <v>837</v>
      </c>
      <c r="BE163" s="5" t="s">
        <v>834</v>
      </c>
      <c r="BF163" s="5" t="s">
        <v>3130</v>
      </c>
      <c r="BG163" s="5" t="s">
        <v>837</v>
      </c>
      <c r="BH163" s="5" t="s">
        <v>834</v>
      </c>
      <c r="BI163" s="5" t="s">
        <v>3608</v>
      </c>
      <c r="BJ163" s="5" t="s">
        <v>837</v>
      </c>
      <c r="BK163" s="5" t="s">
        <v>834</v>
      </c>
      <c r="BL163" s="5" t="s">
        <v>3403</v>
      </c>
      <c r="BM163" s="5" t="s">
        <v>837</v>
      </c>
      <c r="BN163" s="5" t="s">
        <v>834</v>
      </c>
      <c r="BO163" s="5" t="s">
        <v>3539</v>
      </c>
      <c r="BP163" s="5" t="s">
        <v>837</v>
      </c>
      <c r="BQ163" s="5" t="s">
        <v>834</v>
      </c>
      <c r="BR163" s="5" t="s">
        <v>3983</v>
      </c>
      <c r="BS163" s="5" t="s">
        <v>837</v>
      </c>
      <c r="BT163" s="5" t="s">
        <v>834</v>
      </c>
      <c r="BU163" s="5" t="s">
        <v>7505</v>
      </c>
      <c r="BV163" s="5" t="s">
        <v>837</v>
      </c>
      <c r="BW163" s="5" t="s">
        <v>834</v>
      </c>
      <c r="BX163" s="5" t="s">
        <v>1020</v>
      </c>
      <c r="BY163" s="5" t="s">
        <v>837</v>
      </c>
      <c r="BZ163" s="5" t="s">
        <v>834</v>
      </c>
      <c r="CA163" s="5" t="s">
        <v>2873</v>
      </c>
      <c r="CB163" s="5" t="s">
        <v>837</v>
      </c>
      <c r="CC163" s="58" t="s">
        <v>834</v>
      </c>
      <c r="CD163" s="58" t="s">
        <v>814</v>
      </c>
      <c r="CE163" s="58" t="s">
        <v>837</v>
      </c>
      <c r="CF163" s="58" t="s">
        <v>834</v>
      </c>
      <c r="CG163" s="27" t="s">
        <v>817</v>
      </c>
      <c r="CH163" s="58" t="s">
        <v>837</v>
      </c>
      <c r="CI163" s="58" t="s">
        <v>834</v>
      </c>
      <c r="CJ163" s="58" t="s">
        <v>3813</v>
      </c>
      <c r="CK163" s="58" t="s">
        <v>837</v>
      </c>
      <c r="CL163" s="58" t="s">
        <v>834</v>
      </c>
      <c r="CM163" s="58" t="s">
        <v>3196</v>
      </c>
      <c r="CN163" s="58" t="s">
        <v>837</v>
      </c>
      <c r="CO163" s="58" t="s">
        <v>834</v>
      </c>
      <c r="CP163" s="58" t="s">
        <v>3361</v>
      </c>
      <c r="CQ163" s="58" t="s">
        <v>837</v>
      </c>
      <c r="CR163" s="58" t="s">
        <v>834</v>
      </c>
      <c r="CS163" s="58" t="s">
        <v>4541</v>
      </c>
      <c r="CT163" s="58" t="s">
        <v>837</v>
      </c>
      <c r="CU163" s="58" t="s">
        <v>834</v>
      </c>
      <c r="CV163" s="58" t="s">
        <v>4186</v>
      </c>
      <c r="CW163" s="58" t="s">
        <v>837</v>
      </c>
      <c r="CX163" s="58" t="s">
        <v>834</v>
      </c>
      <c r="CY163" s="58" t="s">
        <v>1301</v>
      </c>
      <c r="CZ163" s="58" t="s">
        <v>837</v>
      </c>
      <c r="DA163" s="58" t="s">
        <v>834</v>
      </c>
      <c r="DB163" s="58" t="s">
        <v>1406</v>
      </c>
      <c r="DC163" s="58" t="s">
        <v>837</v>
      </c>
      <c r="DD163" s="58" t="s">
        <v>834</v>
      </c>
      <c r="DE163" s="58" t="s">
        <v>4196</v>
      </c>
      <c r="DF163" s="58" t="s">
        <v>837</v>
      </c>
      <c r="DG163" s="58" t="s">
        <v>834</v>
      </c>
      <c r="DH163" s="58" t="s">
        <v>3370</v>
      </c>
      <c r="DI163" s="58" t="s">
        <v>837</v>
      </c>
      <c r="DJ163" s="58" t="s">
        <v>834</v>
      </c>
      <c r="DK163" s="58" t="s">
        <v>564</v>
      </c>
      <c r="DL163" s="58" t="s">
        <v>837</v>
      </c>
      <c r="DM163" s="58" t="s">
        <v>834</v>
      </c>
      <c r="DN163" s="58" t="s">
        <v>4014</v>
      </c>
      <c r="DO163" s="58" t="s">
        <v>837</v>
      </c>
      <c r="DP163" s="58" t="s">
        <v>834</v>
      </c>
      <c r="DQ163" s="58" t="s">
        <v>5990</v>
      </c>
      <c r="DR163" s="58" t="s">
        <v>837</v>
      </c>
      <c r="DS163" s="58" t="s">
        <v>834</v>
      </c>
      <c r="DT163" s="58" t="s">
        <v>552</v>
      </c>
      <c r="DU163" s="58" t="s">
        <v>837</v>
      </c>
      <c r="DV163" s="58" t="s">
        <v>834</v>
      </c>
      <c r="DW163" s="58" t="s">
        <v>558</v>
      </c>
      <c r="DX163" s="58" t="s">
        <v>837</v>
      </c>
      <c r="DY163" s="5" t="s">
        <v>1216</v>
      </c>
      <c r="DZ163" s="5" t="s">
        <v>1401</v>
      </c>
      <c r="EA163" s="27">
        <v>65440</v>
      </c>
      <c r="EB163" s="5" t="s">
        <v>3355</v>
      </c>
      <c r="EC163" s="5" t="s">
        <v>1401</v>
      </c>
      <c r="ED163" s="5">
        <v>507</v>
      </c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</row>
    <row r="164" spans="1:264">
      <c r="A164" s="4">
        <v>163</v>
      </c>
      <c r="B164" s="24" t="s">
        <v>1110</v>
      </c>
      <c r="C164" s="57">
        <v>39496</v>
      </c>
      <c r="D164" s="4" t="s">
        <v>1217</v>
      </c>
      <c r="E164" s="33">
        <v>219426</v>
      </c>
      <c r="F164" s="53">
        <v>131852</v>
      </c>
      <c r="G164" s="54">
        <f t="shared" si="34"/>
        <v>0.60089506257234782</v>
      </c>
      <c r="H164" s="14">
        <f t="shared" si="32"/>
        <v>1.4243242423323119E-2</v>
      </c>
      <c r="I164" s="29" t="str">
        <f t="shared" si="33"/>
        <v>PML</v>
      </c>
      <c r="J164" s="29">
        <f t="shared" si="24"/>
        <v>0.30233898613597066</v>
      </c>
      <c r="K164" s="29" t="str">
        <f t="shared" si="35"/>
        <v>PPPP</v>
      </c>
      <c r="L164" s="29">
        <f t="shared" si="30"/>
        <v>0.28809574371264751</v>
      </c>
      <c r="M164" s="29" t="str">
        <f t="shared" si="36"/>
        <v>PML-N</v>
      </c>
      <c r="N164" s="29">
        <f t="shared" si="31"/>
        <v>0.26274914297849106</v>
      </c>
      <c r="O164" s="27" t="s">
        <v>816</v>
      </c>
      <c r="P164" s="27" t="s">
        <v>806</v>
      </c>
      <c r="Q164" s="27" t="s">
        <v>838</v>
      </c>
      <c r="R164" s="5" t="s">
        <v>834</v>
      </c>
      <c r="S164" s="5" t="s">
        <v>1185</v>
      </c>
      <c r="T164" s="5" t="s">
        <v>837</v>
      </c>
      <c r="U164" s="5" t="s">
        <v>695</v>
      </c>
      <c r="V164" s="5" t="s">
        <v>811</v>
      </c>
      <c r="W164" s="5" t="s">
        <v>838</v>
      </c>
      <c r="X164" s="5" t="s">
        <v>1218</v>
      </c>
      <c r="Y164" s="5" t="s">
        <v>909</v>
      </c>
      <c r="Z164" s="27">
        <v>39864</v>
      </c>
      <c r="AA164" s="5" t="s">
        <v>1059</v>
      </c>
      <c r="AB164" s="5" t="s">
        <v>1194</v>
      </c>
      <c r="AC164" s="27">
        <v>34644</v>
      </c>
      <c r="AD164" s="5" t="s">
        <v>3356</v>
      </c>
      <c r="AE164" s="5" t="s">
        <v>1003</v>
      </c>
      <c r="AF164" s="27">
        <v>37986</v>
      </c>
      <c r="AG164" s="58" t="s">
        <v>834</v>
      </c>
      <c r="AH164" s="58" t="s">
        <v>810</v>
      </c>
      <c r="AI164" s="58" t="s">
        <v>837</v>
      </c>
      <c r="AJ164" s="5" t="s">
        <v>834</v>
      </c>
      <c r="AK164" s="5" t="s">
        <v>1424</v>
      </c>
      <c r="AL164" s="5" t="s">
        <v>837</v>
      </c>
      <c r="AM164" s="5" t="s">
        <v>834</v>
      </c>
      <c r="AN164" s="5" t="s">
        <v>3395</v>
      </c>
      <c r="AO164" s="5" t="s">
        <v>837</v>
      </c>
      <c r="AP164" s="5" t="s">
        <v>834</v>
      </c>
      <c r="AQ164" s="5" t="s">
        <v>7501</v>
      </c>
      <c r="AR164" s="5" t="s">
        <v>837</v>
      </c>
      <c r="AS164" s="58" t="s">
        <v>834</v>
      </c>
      <c r="AT164" s="58" t="s">
        <v>812</v>
      </c>
      <c r="AU164" s="58" t="s">
        <v>837</v>
      </c>
      <c r="AV164" s="5" t="s">
        <v>834</v>
      </c>
      <c r="AW164" s="5" t="s">
        <v>3202</v>
      </c>
      <c r="AX164" s="5" t="s">
        <v>837</v>
      </c>
      <c r="AY164" s="5" t="s">
        <v>834</v>
      </c>
      <c r="AZ164" s="5" t="s">
        <v>3764</v>
      </c>
      <c r="BA164" s="5" t="s">
        <v>837</v>
      </c>
      <c r="BB164" s="5" t="s">
        <v>834</v>
      </c>
      <c r="BC164" s="5" t="s">
        <v>3126</v>
      </c>
      <c r="BD164" s="5" t="s">
        <v>837</v>
      </c>
      <c r="BE164" s="5" t="s">
        <v>834</v>
      </c>
      <c r="BF164" s="5" t="s">
        <v>3130</v>
      </c>
      <c r="BG164" s="5" t="s">
        <v>837</v>
      </c>
      <c r="BH164" s="5" t="s">
        <v>834</v>
      </c>
      <c r="BI164" s="5" t="s">
        <v>3608</v>
      </c>
      <c r="BJ164" s="5" t="s">
        <v>837</v>
      </c>
      <c r="BK164" s="5" t="s">
        <v>834</v>
      </c>
      <c r="BL164" s="5" t="s">
        <v>3403</v>
      </c>
      <c r="BM164" s="5" t="s">
        <v>837</v>
      </c>
      <c r="BN164" s="5" t="s">
        <v>834</v>
      </c>
      <c r="BO164" s="5" t="s">
        <v>3539</v>
      </c>
      <c r="BP164" s="5" t="s">
        <v>837</v>
      </c>
      <c r="BQ164" s="5" t="s">
        <v>834</v>
      </c>
      <c r="BR164" s="5" t="s">
        <v>3983</v>
      </c>
      <c r="BS164" s="5" t="s">
        <v>837</v>
      </c>
      <c r="BT164" s="5" t="s">
        <v>834</v>
      </c>
      <c r="BU164" s="5" t="s">
        <v>7505</v>
      </c>
      <c r="BV164" s="5" t="s">
        <v>837</v>
      </c>
      <c r="BW164" s="5" t="s">
        <v>834</v>
      </c>
      <c r="BX164" s="5" t="s">
        <v>1020</v>
      </c>
      <c r="BY164" s="5" t="s">
        <v>837</v>
      </c>
      <c r="BZ164" s="5" t="s">
        <v>834</v>
      </c>
      <c r="CA164" s="5" t="s">
        <v>2873</v>
      </c>
      <c r="CB164" s="5" t="s">
        <v>837</v>
      </c>
      <c r="CC164" s="58" t="s">
        <v>834</v>
      </c>
      <c r="CD164" s="58" t="s">
        <v>814</v>
      </c>
      <c r="CE164" s="58" t="s">
        <v>837</v>
      </c>
      <c r="CF164" s="58" t="s">
        <v>834</v>
      </c>
      <c r="CG164" s="27" t="s">
        <v>817</v>
      </c>
      <c r="CH164" s="58" t="s">
        <v>837</v>
      </c>
      <c r="CI164" s="27" t="s">
        <v>3358</v>
      </c>
      <c r="CJ164" s="5" t="s">
        <v>3813</v>
      </c>
      <c r="CK164" s="5">
        <v>1650</v>
      </c>
      <c r="CL164" s="58" t="s">
        <v>834</v>
      </c>
      <c r="CM164" s="58" t="s">
        <v>3196</v>
      </c>
      <c r="CN164" s="58" t="s">
        <v>837</v>
      </c>
      <c r="CO164" s="58" t="s">
        <v>834</v>
      </c>
      <c r="CP164" s="58" t="s">
        <v>3361</v>
      </c>
      <c r="CQ164" s="58" t="s">
        <v>837</v>
      </c>
      <c r="CR164" s="58" t="s">
        <v>834</v>
      </c>
      <c r="CS164" s="58" t="s">
        <v>4541</v>
      </c>
      <c r="CT164" s="58" t="s">
        <v>837</v>
      </c>
      <c r="CU164" s="58" t="s">
        <v>834</v>
      </c>
      <c r="CV164" s="58" t="s">
        <v>4186</v>
      </c>
      <c r="CW164" s="58" t="s">
        <v>837</v>
      </c>
      <c r="CX164" s="58" t="s">
        <v>834</v>
      </c>
      <c r="CY164" s="58" t="s">
        <v>1301</v>
      </c>
      <c r="CZ164" s="58" t="s">
        <v>837</v>
      </c>
      <c r="DA164" s="58" t="s">
        <v>834</v>
      </c>
      <c r="DB164" s="58" t="s">
        <v>1406</v>
      </c>
      <c r="DC164" s="58" t="s">
        <v>837</v>
      </c>
      <c r="DD164" s="58" t="s">
        <v>834</v>
      </c>
      <c r="DE164" s="58" t="s">
        <v>4196</v>
      </c>
      <c r="DF164" s="58" t="s">
        <v>837</v>
      </c>
      <c r="DG164" s="58" t="s">
        <v>834</v>
      </c>
      <c r="DH164" s="58" t="s">
        <v>3370</v>
      </c>
      <c r="DI164" s="58" t="s">
        <v>837</v>
      </c>
      <c r="DJ164" s="58" t="s">
        <v>834</v>
      </c>
      <c r="DK164" s="58" t="s">
        <v>564</v>
      </c>
      <c r="DL164" s="58" t="s">
        <v>837</v>
      </c>
      <c r="DM164" s="58" t="s">
        <v>834</v>
      </c>
      <c r="DN164" s="58" t="s">
        <v>4014</v>
      </c>
      <c r="DO164" s="58" t="s">
        <v>837</v>
      </c>
      <c r="DP164" s="58" t="s">
        <v>834</v>
      </c>
      <c r="DQ164" s="58" t="s">
        <v>5990</v>
      </c>
      <c r="DR164" s="58" t="s">
        <v>837</v>
      </c>
      <c r="DS164" s="58" t="s">
        <v>834</v>
      </c>
      <c r="DT164" s="58" t="s">
        <v>552</v>
      </c>
      <c r="DU164" s="58" t="s">
        <v>837</v>
      </c>
      <c r="DV164" s="58" t="s">
        <v>834</v>
      </c>
      <c r="DW164" s="58" t="s">
        <v>558</v>
      </c>
      <c r="DX164" s="58" t="s">
        <v>837</v>
      </c>
      <c r="DY164" s="27" t="s">
        <v>3357</v>
      </c>
      <c r="DZ164" s="5" t="s">
        <v>1401</v>
      </c>
      <c r="EA164" s="5">
        <v>17708</v>
      </c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</row>
    <row r="165" spans="1:264">
      <c r="A165" s="4">
        <v>164</v>
      </c>
      <c r="B165" s="24" t="s">
        <v>1110</v>
      </c>
      <c r="C165" s="57">
        <v>39496</v>
      </c>
      <c r="D165" s="4" t="s">
        <v>1060</v>
      </c>
      <c r="E165" s="33">
        <v>201597</v>
      </c>
      <c r="F165" s="53">
        <v>113109</v>
      </c>
      <c r="G165" s="54">
        <f t="shared" si="34"/>
        <v>0.56106489679905946</v>
      </c>
      <c r="H165" s="14">
        <f t="shared" si="32"/>
        <v>1.2386282258706204E-2</v>
      </c>
      <c r="I165" s="29" t="str">
        <f t="shared" si="33"/>
        <v>PML-N</v>
      </c>
      <c r="J165" s="29">
        <f t="shared" si="24"/>
        <v>0.31471412531275139</v>
      </c>
      <c r="K165" s="29" t="str">
        <f t="shared" si="35"/>
        <v>PML</v>
      </c>
      <c r="L165" s="29">
        <f t="shared" si="30"/>
        <v>0.3023278430540452</v>
      </c>
      <c r="M165" s="29" t="str">
        <f t="shared" si="36"/>
        <v>PPPP</v>
      </c>
      <c r="N165" s="29">
        <f t="shared" si="31"/>
        <v>0.23265168996277927</v>
      </c>
      <c r="O165" s="27" t="s">
        <v>816</v>
      </c>
      <c r="P165" s="27" t="s">
        <v>806</v>
      </c>
      <c r="Q165" s="27" t="s">
        <v>838</v>
      </c>
      <c r="R165" s="5" t="s">
        <v>834</v>
      </c>
      <c r="S165" s="5" t="s">
        <v>1185</v>
      </c>
      <c r="T165" s="5" t="s">
        <v>837</v>
      </c>
      <c r="U165" s="5" t="s">
        <v>695</v>
      </c>
      <c r="V165" s="5" t="s">
        <v>811</v>
      </c>
      <c r="W165" s="5" t="s">
        <v>838</v>
      </c>
      <c r="X165" s="5" t="s">
        <v>1062</v>
      </c>
      <c r="Y165" s="5" t="s">
        <v>909</v>
      </c>
      <c r="Z165" s="27">
        <v>34196</v>
      </c>
      <c r="AA165" s="5" t="s">
        <v>1061</v>
      </c>
      <c r="AB165" s="5" t="s">
        <v>1194</v>
      </c>
      <c r="AC165" s="27">
        <v>35597</v>
      </c>
      <c r="AD165" s="27" t="s">
        <v>3359</v>
      </c>
      <c r="AE165" s="5" t="s">
        <v>1003</v>
      </c>
      <c r="AF165" s="5">
        <v>26315</v>
      </c>
      <c r="AG165" s="58" t="s">
        <v>834</v>
      </c>
      <c r="AH165" s="58" t="s">
        <v>810</v>
      </c>
      <c r="AI165" s="58" t="s">
        <v>837</v>
      </c>
      <c r="AJ165" s="5" t="s">
        <v>834</v>
      </c>
      <c r="AK165" s="5" t="s">
        <v>1424</v>
      </c>
      <c r="AL165" s="5" t="s">
        <v>837</v>
      </c>
      <c r="AM165" s="5" t="s">
        <v>834</v>
      </c>
      <c r="AN165" s="5" t="s">
        <v>3395</v>
      </c>
      <c r="AO165" s="5" t="s">
        <v>837</v>
      </c>
      <c r="AP165" s="5" t="s">
        <v>834</v>
      </c>
      <c r="AQ165" s="5" t="s">
        <v>7501</v>
      </c>
      <c r="AR165" s="5" t="s">
        <v>837</v>
      </c>
      <c r="AS165" s="58" t="s">
        <v>834</v>
      </c>
      <c r="AT165" s="58" t="s">
        <v>812</v>
      </c>
      <c r="AU165" s="58" t="s">
        <v>837</v>
      </c>
      <c r="AV165" s="5" t="s">
        <v>834</v>
      </c>
      <c r="AW165" s="5" t="s">
        <v>3202</v>
      </c>
      <c r="AX165" s="5" t="s">
        <v>837</v>
      </c>
      <c r="AY165" s="5" t="s">
        <v>834</v>
      </c>
      <c r="AZ165" s="5" t="s">
        <v>3764</v>
      </c>
      <c r="BA165" s="5" t="s">
        <v>837</v>
      </c>
      <c r="BB165" s="5" t="s">
        <v>834</v>
      </c>
      <c r="BC165" s="5" t="s">
        <v>3126</v>
      </c>
      <c r="BD165" s="5" t="s">
        <v>837</v>
      </c>
      <c r="BE165" s="5" t="s">
        <v>834</v>
      </c>
      <c r="BF165" s="5" t="s">
        <v>3130</v>
      </c>
      <c r="BG165" s="5" t="s">
        <v>837</v>
      </c>
      <c r="BH165" s="5" t="s">
        <v>834</v>
      </c>
      <c r="BI165" s="5" t="s">
        <v>3608</v>
      </c>
      <c r="BJ165" s="5" t="s">
        <v>837</v>
      </c>
      <c r="BK165" s="5" t="s">
        <v>834</v>
      </c>
      <c r="BL165" s="5" t="s">
        <v>3403</v>
      </c>
      <c r="BM165" s="5" t="s">
        <v>837</v>
      </c>
      <c r="BN165" s="5" t="s">
        <v>834</v>
      </c>
      <c r="BO165" s="5" t="s">
        <v>3539</v>
      </c>
      <c r="BP165" s="5" t="s">
        <v>837</v>
      </c>
      <c r="BQ165" s="5" t="s">
        <v>834</v>
      </c>
      <c r="BR165" s="5" t="s">
        <v>3983</v>
      </c>
      <c r="BS165" s="5" t="s">
        <v>837</v>
      </c>
      <c r="BT165" s="5" t="s">
        <v>834</v>
      </c>
      <c r="BU165" s="5" t="s">
        <v>7505</v>
      </c>
      <c r="BV165" s="5" t="s">
        <v>837</v>
      </c>
      <c r="BW165" s="5" t="s">
        <v>834</v>
      </c>
      <c r="BX165" s="5" t="s">
        <v>1020</v>
      </c>
      <c r="BY165" s="5" t="s">
        <v>837</v>
      </c>
      <c r="BZ165" s="5" t="s">
        <v>834</v>
      </c>
      <c r="CA165" s="5" t="s">
        <v>2873</v>
      </c>
      <c r="CB165" s="5" t="s">
        <v>837</v>
      </c>
      <c r="CC165" s="58" t="s">
        <v>834</v>
      </c>
      <c r="CD165" s="58" t="s">
        <v>814</v>
      </c>
      <c r="CE165" s="58" t="s">
        <v>837</v>
      </c>
      <c r="CF165" s="58" t="s">
        <v>834</v>
      </c>
      <c r="CG165" s="27" t="s">
        <v>817</v>
      </c>
      <c r="CH165" s="58" t="s">
        <v>837</v>
      </c>
      <c r="CI165" s="58" t="s">
        <v>834</v>
      </c>
      <c r="CJ165" s="58" t="s">
        <v>3813</v>
      </c>
      <c r="CK165" s="58" t="s">
        <v>837</v>
      </c>
      <c r="CL165" s="58" t="s">
        <v>834</v>
      </c>
      <c r="CM165" s="58" t="s">
        <v>3196</v>
      </c>
      <c r="CN165" s="58" t="s">
        <v>837</v>
      </c>
      <c r="CO165" s="58" t="s">
        <v>834</v>
      </c>
      <c r="CP165" s="58" t="s">
        <v>3361</v>
      </c>
      <c r="CQ165" s="58" t="s">
        <v>837</v>
      </c>
      <c r="CR165" s="58" t="s">
        <v>834</v>
      </c>
      <c r="CS165" s="58" t="s">
        <v>4541</v>
      </c>
      <c r="CT165" s="58" t="s">
        <v>837</v>
      </c>
      <c r="CU165" s="58" t="s">
        <v>834</v>
      </c>
      <c r="CV165" s="58" t="s">
        <v>4186</v>
      </c>
      <c r="CW165" s="58" t="s">
        <v>837</v>
      </c>
      <c r="CX165" s="58" t="s">
        <v>834</v>
      </c>
      <c r="CY165" s="58" t="s">
        <v>1301</v>
      </c>
      <c r="CZ165" s="58" t="s">
        <v>837</v>
      </c>
      <c r="DA165" s="58" t="s">
        <v>834</v>
      </c>
      <c r="DB165" s="58" t="s">
        <v>1406</v>
      </c>
      <c r="DC165" s="58" t="s">
        <v>837</v>
      </c>
      <c r="DD165" s="58" t="s">
        <v>834</v>
      </c>
      <c r="DE165" s="58" t="s">
        <v>4196</v>
      </c>
      <c r="DF165" s="58" t="s">
        <v>837</v>
      </c>
      <c r="DG165" s="58" t="s">
        <v>834</v>
      </c>
      <c r="DH165" s="58" t="s">
        <v>3370</v>
      </c>
      <c r="DI165" s="58" t="s">
        <v>837</v>
      </c>
      <c r="DJ165" s="58" t="s">
        <v>834</v>
      </c>
      <c r="DK165" s="58" t="s">
        <v>564</v>
      </c>
      <c r="DL165" s="58" t="s">
        <v>837</v>
      </c>
      <c r="DM165" s="58" t="s">
        <v>834</v>
      </c>
      <c r="DN165" s="58" t="s">
        <v>4014</v>
      </c>
      <c r="DO165" s="58" t="s">
        <v>837</v>
      </c>
      <c r="DP165" s="58" t="s">
        <v>834</v>
      </c>
      <c r="DQ165" s="58" t="s">
        <v>5990</v>
      </c>
      <c r="DR165" s="58" t="s">
        <v>837</v>
      </c>
      <c r="DS165" s="58" t="s">
        <v>834</v>
      </c>
      <c r="DT165" s="58" t="s">
        <v>552</v>
      </c>
      <c r="DU165" s="58" t="s">
        <v>837</v>
      </c>
      <c r="DV165" s="58" t="s">
        <v>834</v>
      </c>
      <c r="DW165" s="58" t="s">
        <v>558</v>
      </c>
      <c r="DX165" s="58" t="s">
        <v>837</v>
      </c>
      <c r="DY165" s="27" t="s">
        <v>3360</v>
      </c>
      <c r="DZ165" s="5" t="s">
        <v>1401</v>
      </c>
      <c r="EA165" s="5">
        <v>16783</v>
      </c>
      <c r="EB165" s="27" t="s">
        <v>3525</v>
      </c>
      <c r="EC165" s="5" t="s">
        <v>1401</v>
      </c>
      <c r="ED165" s="5">
        <v>218</v>
      </c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</row>
    <row r="166" spans="1:264">
      <c r="A166" s="4">
        <v>165</v>
      </c>
      <c r="B166" s="24" t="s">
        <v>1110</v>
      </c>
      <c r="C166" s="57">
        <v>39496</v>
      </c>
      <c r="D166" s="4" t="s">
        <v>1063</v>
      </c>
      <c r="E166" s="33">
        <v>227991</v>
      </c>
      <c r="F166" s="53">
        <v>119903</v>
      </c>
      <c r="G166" s="54">
        <f t="shared" si="34"/>
        <v>0.52591111052629269</v>
      </c>
      <c r="H166" s="14">
        <f t="shared" si="32"/>
        <v>0.25684928650659283</v>
      </c>
      <c r="I166" s="29" t="str">
        <f t="shared" si="33"/>
        <v>PML-N</v>
      </c>
      <c r="J166" s="29">
        <f t="shared" si="24"/>
        <v>0.56212104784700967</v>
      </c>
      <c r="K166" s="29" t="str">
        <f t="shared" si="35"/>
        <v>PML</v>
      </c>
      <c r="L166" s="29">
        <f t="shared" si="30"/>
        <v>0.30527176134041684</v>
      </c>
      <c r="M166" s="29" t="str">
        <f t="shared" si="36"/>
        <v>PPPP</v>
      </c>
      <c r="N166" s="29">
        <f t="shared" si="31"/>
        <v>0.13260719081257349</v>
      </c>
      <c r="O166" s="27" t="s">
        <v>816</v>
      </c>
      <c r="P166" s="27" t="s">
        <v>806</v>
      </c>
      <c r="Q166" s="27" t="s">
        <v>838</v>
      </c>
      <c r="R166" s="5" t="s">
        <v>834</v>
      </c>
      <c r="S166" s="5" t="s">
        <v>1185</v>
      </c>
      <c r="T166" s="5" t="s">
        <v>837</v>
      </c>
      <c r="U166" s="5" t="s">
        <v>695</v>
      </c>
      <c r="V166" s="5" t="s">
        <v>811</v>
      </c>
      <c r="W166" s="5" t="s">
        <v>838</v>
      </c>
      <c r="X166" s="5" t="s">
        <v>1065</v>
      </c>
      <c r="Y166" s="5" t="s">
        <v>909</v>
      </c>
      <c r="Z166" s="27">
        <v>36603</v>
      </c>
      <c r="AA166" s="5" t="s">
        <v>1064</v>
      </c>
      <c r="AB166" s="5" t="s">
        <v>1194</v>
      </c>
      <c r="AC166" s="27">
        <v>67400</v>
      </c>
      <c r="AD166" s="27" t="s">
        <v>3526</v>
      </c>
      <c r="AE166" s="5" t="s">
        <v>1003</v>
      </c>
      <c r="AF166" s="27">
        <v>15900</v>
      </c>
      <c r="AG166" s="58" t="s">
        <v>834</v>
      </c>
      <c r="AH166" s="58" t="s">
        <v>810</v>
      </c>
      <c r="AI166" s="58" t="s">
        <v>837</v>
      </c>
      <c r="AJ166" s="5" t="s">
        <v>834</v>
      </c>
      <c r="AK166" s="5" t="s">
        <v>1424</v>
      </c>
      <c r="AL166" s="5" t="s">
        <v>837</v>
      </c>
      <c r="AM166" s="5" t="s">
        <v>834</v>
      </c>
      <c r="AN166" s="5" t="s">
        <v>3395</v>
      </c>
      <c r="AO166" s="5" t="s">
        <v>837</v>
      </c>
      <c r="AP166" s="5" t="s">
        <v>834</v>
      </c>
      <c r="AQ166" s="5" t="s">
        <v>7501</v>
      </c>
      <c r="AR166" s="5" t="s">
        <v>837</v>
      </c>
      <c r="AS166" s="58" t="s">
        <v>834</v>
      </c>
      <c r="AT166" s="58" t="s">
        <v>812</v>
      </c>
      <c r="AU166" s="58" t="s">
        <v>837</v>
      </c>
      <c r="AV166" s="5" t="s">
        <v>834</v>
      </c>
      <c r="AW166" s="5" t="s">
        <v>3202</v>
      </c>
      <c r="AX166" s="5" t="s">
        <v>837</v>
      </c>
      <c r="AY166" s="5" t="s">
        <v>834</v>
      </c>
      <c r="AZ166" s="5" t="s">
        <v>3764</v>
      </c>
      <c r="BA166" s="5" t="s">
        <v>837</v>
      </c>
      <c r="BB166" s="5" t="s">
        <v>834</v>
      </c>
      <c r="BC166" s="5" t="s">
        <v>3126</v>
      </c>
      <c r="BD166" s="5" t="s">
        <v>837</v>
      </c>
      <c r="BE166" s="5" t="s">
        <v>834</v>
      </c>
      <c r="BF166" s="5" t="s">
        <v>3130</v>
      </c>
      <c r="BG166" s="5" t="s">
        <v>837</v>
      </c>
      <c r="BH166" s="5" t="s">
        <v>834</v>
      </c>
      <c r="BI166" s="5" t="s">
        <v>3608</v>
      </c>
      <c r="BJ166" s="5" t="s">
        <v>837</v>
      </c>
      <c r="BK166" s="5" t="s">
        <v>834</v>
      </c>
      <c r="BL166" s="5" t="s">
        <v>3403</v>
      </c>
      <c r="BM166" s="5" t="s">
        <v>837</v>
      </c>
      <c r="BN166" s="5" t="s">
        <v>834</v>
      </c>
      <c r="BO166" s="5" t="s">
        <v>3539</v>
      </c>
      <c r="BP166" s="5" t="s">
        <v>837</v>
      </c>
      <c r="BQ166" s="5" t="s">
        <v>834</v>
      </c>
      <c r="BR166" s="5" t="s">
        <v>3983</v>
      </c>
      <c r="BS166" s="5" t="s">
        <v>837</v>
      </c>
      <c r="BT166" s="5" t="s">
        <v>834</v>
      </c>
      <c r="BU166" s="5" t="s">
        <v>7505</v>
      </c>
      <c r="BV166" s="5" t="s">
        <v>837</v>
      </c>
      <c r="BW166" s="5" t="s">
        <v>834</v>
      </c>
      <c r="BX166" s="5" t="s">
        <v>1020</v>
      </c>
      <c r="BY166" s="5" t="s">
        <v>837</v>
      </c>
      <c r="BZ166" s="5" t="s">
        <v>834</v>
      </c>
      <c r="CA166" s="5" t="s">
        <v>2873</v>
      </c>
      <c r="CB166" s="5" t="s">
        <v>837</v>
      </c>
      <c r="CC166" s="58" t="s">
        <v>834</v>
      </c>
      <c r="CD166" s="58" t="s">
        <v>814</v>
      </c>
      <c r="CE166" s="58" t="s">
        <v>837</v>
      </c>
      <c r="CF166" s="58" t="s">
        <v>834</v>
      </c>
      <c r="CG166" s="27" t="s">
        <v>817</v>
      </c>
      <c r="CH166" s="58" t="s">
        <v>837</v>
      </c>
      <c r="CI166" s="58" t="s">
        <v>834</v>
      </c>
      <c r="CJ166" s="58" t="s">
        <v>3813</v>
      </c>
      <c r="CK166" s="58" t="s">
        <v>837</v>
      </c>
      <c r="CL166" s="58" t="s">
        <v>834</v>
      </c>
      <c r="CM166" s="58" t="s">
        <v>3196</v>
      </c>
      <c r="CN166" s="58" t="s">
        <v>837</v>
      </c>
      <c r="CO166" s="58" t="s">
        <v>834</v>
      </c>
      <c r="CP166" s="58" t="s">
        <v>3361</v>
      </c>
      <c r="CQ166" s="58" t="s">
        <v>837</v>
      </c>
      <c r="CR166" s="58" t="s">
        <v>834</v>
      </c>
      <c r="CS166" s="58" t="s">
        <v>4541</v>
      </c>
      <c r="CT166" s="58" t="s">
        <v>837</v>
      </c>
      <c r="CU166" s="58" t="s">
        <v>834</v>
      </c>
      <c r="CV166" s="58" t="s">
        <v>4186</v>
      </c>
      <c r="CW166" s="58" t="s">
        <v>837</v>
      </c>
      <c r="CX166" s="58" t="s">
        <v>834</v>
      </c>
      <c r="CY166" s="58" t="s">
        <v>1301</v>
      </c>
      <c r="CZ166" s="58" t="s">
        <v>837</v>
      </c>
      <c r="DA166" s="58" t="s">
        <v>834</v>
      </c>
      <c r="DB166" s="58" t="s">
        <v>1406</v>
      </c>
      <c r="DC166" s="58" t="s">
        <v>837</v>
      </c>
      <c r="DD166" s="58" t="s">
        <v>834</v>
      </c>
      <c r="DE166" s="58" t="s">
        <v>4196</v>
      </c>
      <c r="DF166" s="58" t="s">
        <v>837</v>
      </c>
      <c r="DG166" s="58" t="s">
        <v>834</v>
      </c>
      <c r="DH166" s="58" t="s">
        <v>3370</v>
      </c>
      <c r="DI166" s="58" t="s">
        <v>837</v>
      </c>
      <c r="DJ166" s="58" t="s">
        <v>834</v>
      </c>
      <c r="DK166" s="58" t="s">
        <v>564</v>
      </c>
      <c r="DL166" s="58" t="s">
        <v>837</v>
      </c>
      <c r="DM166" s="58" t="s">
        <v>834</v>
      </c>
      <c r="DN166" s="58" t="s">
        <v>4014</v>
      </c>
      <c r="DO166" s="58" t="s">
        <v>837</v>
      </c>
      <c r="DP166" s="58" t="s">
        <v>834</v>
      </c>
      <c r="DQ166" s="58" t="s">
        <v>5990</v>
      </c>
      <c r="DR166" s="58" t="s">
        <v>837</v>
      </c>
      <c r="DS166" s="58" t="s">
        <v>834</v>
      </c>
      <c r="DT166" s="58" t="s">
        <v>552</v>
      </c>
      <c r="DU166" s="58" t="s">
        <v>837</v>
      </c>
      <c r="DV166" s="58" t="s">
        <v>834</v>
      </c>
      <c r="DW166" s="58" t="s">
        <v>558</v>
      </c>
      <c r="DX166" s="58" t="s">
        <v>837</v>
      </c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</row>
    <row r="167" spans="1:264">
      <c r="A167" s="4">
        <v>166</v>
      </c>
      <c r="B167" s="24" t="s">
        <v>1110</v>
      </c>
      <c r="C167" s="57">
        <v>39496</v>
      </c>
      <c r="D167" s="4" t="s">
        <v>1066</v>
      </c>
      <c r="E167" s="33">
        <v>221602</v>
      </c>
      <c r="F167" s="53">
        <v>123530</v>
      </c>
      <c r="G167" s="54">
        <f t="shared" si="34"/>
        <v>0.55744081732114326</v>
      </c>
      <c r="H167" s="14">
        <f t="shared" si="32"/>
        <v>0.19070671092042418</v>
      </c>
      <c r="I167" s="29" t="str">
        <f t="shared" si="33"/>
        <v>PML-N</v>
      </c>
      <c r="J167" s="29">
        <f t="shared" si="24"/>
        <v>0.53766696349065002</v>
      </c>
      <c r="K167" s="29" t="str">
        <f t="shared" si="35"/>
        <v>PML</v>
      </c>
      <c r="L167" s="29">
        <f t="shared" si="30"/>
        <v>0.34696025257022584</v>
      </c>
      <c r="M167" s="29" t="str">
        <f t="shared" si="36"/>
        <v>PPPP</v>
      </c>
      <c r="N167" s="29">
        <f t="shared" si="31"/>
        <v>0.10946328827005586</v>
      </c>
      <c r="O167" s="27" t="s">
        <v>816</v>
      </c>
      <c r="P167" s="27" t="s">
        <v>806</v>
      </c>
      <c r="Q167" s="27" t="s">
        <v>838</v>
      </c>
      <c r="R167" s="5" t="s">
        <v>834</v>
      </c>
      <c r="S167" s="5" t="s">
        <v>1185</v>
      </c>
      <c r="T167" s="5" t="s">
        <v>837</v>
      </c>
      <c r="U167" s="5" t="s">
        <v>695</v>
      </c>
      <c r="V167" s="5" t="s">
        <v>811</v>
      </c>
      <c r="W167" s="5" t="s">
        <v>838</v>
      </c>
      <c r="X167" s="5" t="s">
        <v>1068</v>
      </c>
      <c r="Y167" s="27" t="s">
        <v>909</v>
      </c>
      <c r="Z167" s="27">
        <v>42860</v>
      </c>
      <c r="AA167" s="5" t="s">
        <v>1067</v>
      </c>
      <c r="AB167" s="5" t="s">
        <v>1194</v>
      </c>
      <c r="AC167" s="27">
        <v>66418</v>
      </c>
      <c r="AD167" s="27" t="s">
        <v>3693</v>
      </c>
      <c r="AE167" s="5" t="s">
        <v>1003</v>
      </c>
      <c r="AF167" s="27">
        <v>13522</v>
      </c>
      <c r="AG167" s="58" t="s">
        <v>834</v>
      </c>
      <c r="AH167" s="58" t="s">
        <v>810</v>
      </c>
      <c r="AI167" s="58" t="s">
        <v>837</v>
      </c>
      <c r="AJ167" s="5" t="s">
        <v>834</v>
      </c>
      <c r="AK167" s="5" t="s">
        <v>1424</v>
      </c>
      <c r="AL167" s="5" t="s">
        <v>837</v>
      </c>
      <c r="AM167" s="5" t="s">
        <v>834</v>
      </c>
      <c r="AN167" s="5" t="s">
        <v>3395</v>
      </c>
      <c r="AO167" s="5" t="s">
        <v>837</v>
      </c>
      <c r="AP167" s="5" t="s">
        <v>834</v>
      </c>
      <c r="AQ167" s="5" t="s">
        <v>7501</v>
      </c>
      <c r="AR167" s="5" t="s">
        <v>837</v>
      </c>
      <c r="AS167" s="58" t="s">
        <v>834</v>
      </c>
      <c r="AT167" s="58" t="s">
        <v>812</v>
      </c>
      <c r="AU167" s="58" t="s">
        <v>837</v>
      </c>
      <c r="AV167" s="5" t="s">
        <v>834</v>
      </c>
      <c r="AW167" s="5" t="s">
        <v>3202</v>
      </c>
      <c r="AX167" s="5" t="s">
        <v>837</v>
      </c>
      <c r="AY167" s="5" t="s">
        <v>834</v>
      </c>
      <c r="AZ167" s="5" t="s">
        <v>3764</v>
      </c>
      <c r="BA167" s="5" t="s">
        <v>837</v>
      </c>
      <c r="BB167" s="5" t="s">
        <v>834</v>
      </c>
      <c r="BC167" s="5" t="s">
        <v>3126</v>
      </c>
      <c r="BD167" s="5" t="s">
        <v>837</v>
      </c>
      <c r="BE167" s="5" t="s">
        <v>834</v>
      </c>
      <c r="BF167" s="5" t="s">
        <v>3130</v>
      </c>
      <c r="BG167" s="5" t="s">
        <v>837</v>
      </c>
      <c r="BH167" s="5" t="s">
        <v>834</v>
      </c>
      <c r="BI167" s="5" t="s">
        <v>3608</v>
      </c>
      <c r="BJ167" s="5" t="s">
        <v>837</v>
      </c>
      <c r="BK167" s="5" t="s">
        <v>834</v>
      </c>
      <c r="BL167" s="5" t="s">
        <v>3403</v>
      </c>
      <c r="BM167" s="5" t="s">
        <v>837</v>
      </c>
      <c r="BN167" s="5" t="s">
        <v>834</v>
      </c>
      <c r="BO167" s="5" t="s">
        <v>3539</v>
      </c>
      <c r="BP167" s="5" t="s">
        <v>837</v>
      </c>
      <c r="BQ167" s="5" t="s">
        <v>834</v>
      </c>
      <c r="BR167" s="5" t="s">
        <v>3983</v>
      </c>
      <c r="BS167" s="5" t="s">
        <v>837</v>
      </c>
      <c r="BT167" s="5" t="s">
        <v>834</v>
      </c>
      <c r="BU167" s="5" t="s">
        <v>7505</v>
      </c>
      <c r="BV167" s="5" t="s">
        <v>837</v>
      </c>
      <c r="BW167" s="5" t="s">
        <v>834</v>
      </c>
      <c r="BX167" s="5" t="s">
        <v>1020</v>
      </c>
      <c r="BY167" s="5" t="s">
        <v>837</v>
      </c>
      <c r="BZ167" s="5" t="s">
        <v>834</v>
      </c>
      <c r="CA167" s="5" t="s">
        <v>2873</v>
      </c>
      <c r="CB167" s="5" t="s">
        <v>837</v>
      </c>
      <c r="CC167" s="58" t="s">
        <v>834</v>
      </c>
      <c r="CD167" s="58" t="s">
        <v>814</v>
      </c>
      <c r="CE167" s="58" t="s">
        <v>837</v>
      </c>
      <c r="CF167" s="58" t="s">
        <v>834</v>
      </c>
      <c r="CG167" s="27" t="s">
        <v>817</v>
      </c>
      <c r="CH167" s="58" t="s">
        <v>837</v>
      </c>
      <c r="CI167" s="58" t="s">
        <v>834</v>
      </c>
      <c r="CJ167" s="58" t="s">
        <v>3813</v>
      </c>
      <c r="CK167" s="58" t="s">
        <v>837</v>
      </c>
      <c r="CL167" s="58" t="s">
        <v>834</v>
      </c>
      <c r="CM167" s="58" t="s">
        <v>3196</v>
      </c>
      <c r="CN167" s="58" t="s">
        <v>837</v>
      </c>
      <c r="CO167" s="58" t="s">
        <v>834</v>
      </c>
      <c r="CP167" s="58" t="s">
        <v>3361</v>
      </c>
      <c r="CQ167" s="58" t="s">
        <v>837</v>
      </c>
      <c r="CR167" s="58" t="s">
        <v>834</v>
      </c>
      <c r="CS167" s="58" t="s">
        <v>4541</v>
      </c>
      <c r="CT167" s="58" t="s">
        <v>837</v>
      </c>
      <c r="CU167" s="58" t="s">
        <v>834</v>
      </c>
      <c r="CV167" s="58" t="s">
        <v>4186</v>
      </c>
      <c r="CW167" s="58" t="s">
        <v>837</v>
      </c>
      <c r="CX167" s="58" t="s">
        <v>834</v>
      </c>
      <c r="CY167" s="58" t="s">
        <v>1301</v>
      </c>
      <c r="CZ167" s="58" t="s">
        <v>837</v>
      </c>
      <c r="DA167" s="58" t="s">
        <v>834</v>
      </c>
      <c r="DB167" s="58" t="s">
        <v>1406</v>
      </c>
      <c r="DC167" s="58" t="s">
        <v>837</v>
      </c>
      <c r="DD167" s="58" t="s">
        <v>834</v>
      </c>
      <c r="DE167" s="58" t="s">
        <v>4196</v>
      </c>
      <c r="DF167" s="58" t="s">
        <v>837</v>
      </c>
      <c r="DG167" s="58" t="s">
        <v>834</v>
      </c>
      <c r="DH167" s="58" t="s">
        <v>3370</v>
      </c>
      <c r="DI167" s="58" t="s">
        <v>837</v>
      </c>
      <c r="DJ167" s="58" t="s">
        <v>834</v>
      </c>
      <c r="DK167" s="58" t="s">
        <v>564</v>
      </c>
      <c r="DL167" s="58" t="s">
        <v>837</v>
      </c>
      <c r="DM167" s="58" t="s">
        <v>834</v>
      </c>
      <c r="DN167" s="58" t="s">
        <v>4014</v>
      </c>
      <c r="DO167" s="58" t="s">
        <v>837</v>
      </c>
      <c r="DP167" s="58" t="s">
        <v>834</v>
      </c>
      <c r="DQ167" s="58" t="s">
        <v>5990</v>
      </c>
      <c r="DR167" s="58" t="s">
        <v>837</v>
      </c>
      <c r="DS167" s="58" t="s">
        <v>834</v>
      </c>
      <c r="DT167" s="58" t="s">
        <v>552</v>
      </c>
      <c r="DU167" s="58" t="s">
        <v>837</v>
      </c>
      <c r="DV167" s="58" t="s">
        <v>834</v>
      </c>
      <c r="DW167" s="58" t="s">
        <v>558</v>
      </c>
      <c r="DX167" s="58" t="s">
        <v>837</v>
      </c>
      <c r="DY167" s="27" t="s">
        <v>3694</v>
      </c>
      <c r="DZ167" s="5" t="s">
        <v>1401</v>
      </c>
      <c r="EA167" s="5">
        <v>730</v>
      </c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</row>
    <row r="168" spans="1:264">
      <c r="A168" s="4">
        <v>167</v>
      </c>
      <c r="B168" s="24" t="s">
        <v>1110</v>
      </c>
      <c r="C168" s="57">
        <v>39496</v>
      </c>
      <c r="D168" s="4" t="s">
        <v>1264</v>
      </c>
      <c r="E168" s="33">
        <v>363183</v>
      </c>
      <c r="F168" s="53">
        <v>160411</v>
      </c>
      <c r="G168" s="54">
        <f t="shared" si="34"/>
        <v>0.44168091568162604</v>
      </c>
      <c r="H168" s="14">
        <f t="shared" si="32"/>
        <v>0.16748851387997082</v>
      </c>
      <c r="I168" s="29" t="str">
        <f t="shared" si="33"/>
        <v>PML</v>
      </c>
      <c r="J168" s="29">
        <f t="shared" si="24"/>
        <v>0.40676761568720349</v>
      </c>
      <c r="K168" s="29" t="str">
        <f t="shared" si="35"/>
        <v>IND</v>
      </c>
      <c r="L168" s="29">
        <f t="shared" si="30"/>
        <v>0.23927910180723266</v>
      </c>
      <c r="M168" s="29" t="str">
        <f t="shared" si="36"/>
        <v>PPPP</v>
      </c>
      <c r="N168" s="29">
        <f t="shared" si="31"/>
        <v>0.20910037341578819</v>
      </c>
      <c r="O168" s="27" t="s">
        <v>834</v>
      </c>
      <c r="P168" s="5" t="s">
        <v>1002</v>
      </c>
      <c r="Q168" s="5" t="s">
        <v>837</v>
      </c>
      <c r="R168" s="5" t="s">
        <v>834</v>
      </c>
      <c r="S168" s="5" t="s">
        <v>1185</v>
      </c>
      <c r="T168" s="5" t="s">
        <v>837</v>
      </c>
      <c r="U168" s="5" t="s">
        <v>695</v>
      </c>
      <c r="V168" s="5" t="s">
        <v>811</v>
      </c>
      <c r="W168" s="5" t="s">
        <v>838</v>
      </c>
      <c r="X168" s="27" t="s">
        <v>475</v>
      </c>
      <c r="Y168" s="5" t="s">
        <v>909</v>
      </c>
      <c r="Z168" s="5">
        <v>65250</v>
      </c>
      <c r="AA168" s="27" t="s">
        <v>3742</v>
      </c>
      <c r="AB168" s="5" t="s">
        <v>1194</v>
      </c>
      <c r="AC168" s="27">
        <v>7684</v>
      </c>
      <c r="AD168" s="5" t="s">
        <v>476</v>
      </c>
      <c r="AE168" s="5" t="s">
        <v>1003</v>
      </c>
      <c r="AF168" s="5">
        <v>33542</v>
      </c>
      <c r="AG168" s="58" t="s">
        <v>834</v>
      </c>
      <c r="AH168" s="58" t="s">
        <v>810</v>
      </c>
      <c r="AI168" s="58" t="s">
        <v>837</v>
      </c>
      <c r="AJ168" s="5" t="s">
        <v>834</v>
      </c>
      <c r="AK168" s="5" t="s">
        <v>1424</v>
      </c>
      <c r="AL168" s="5" t="s">
        <v>837</v>
      </c>
      <c r="AM168" s="5" t="s">
        <v>834</v>
      </c>
      <c r="AN168" s="5" t="s">
        <v>3395</v>
      </c>
      <c r="AO168" s="5" t="s">
        <v>837</v>
      </c>
      <c r="AP168" s="5" t="s">
        <v>834</v>
      </c>
      <c r="AQ168" s="5" t="s">
        <v>7501</v>
      </c>
      <c r="AR168" s="5" t="s">
        <v>837</v>
      </c>
      <c r="AS168" s="58" t="s">
        <v>834</v>
      </c>
      <c r="AT168" s="58" t="s">
        <v>812</v>
      </c>
      <c r="AU168" s="58" t="s">
        <v>837</v>
      </c>
      <c r="AV168" s="5" t="s">
        <v>834</v>
      </c>
      <c r="AW168" s="5" t="s">
        <v>3202</v>
      </c>
      <c r="AX168" s="5" t="s">
        <v>837</v>
      </c>
      <c r="AY168" s="5" t="s">
        <v>834</v>
      </c>
      <c r="AZ168" s="5" t="s">
        <v>3764</v>
      </c>
      <c r="BA168" s="5" t="s">
        <v>837</v>
      </c>
      <c r="BB168" s="5" t="s">
        <v>834</v>
      </c>
      <c r="BC168" s="5" t="s">
        <v>3126</v>
      </c>
      <c r="BD168" s="5" t="s">
        <v>837</v>
      </c>
      <c r="BE168" s="5" t="s">
        <v>834</v>
      </c>
      <c r="BF168" s="5" t="s">
        <v>3130</v>
      </c>
      <c r="BG168" s="5" t="s">
        <v>837</v>
      </c>
      <c r="BH168" s="5" t="s">
        <v>834</v>
      </c>
      <c r="BI168" s="5" t="s">
        <v>3608</v>
      </c>
      <c r="BJ168" s="5" t="s">
        <v>837</v>
      </c>
      <c r="BK168" s="5" t="s">
        <v>834</v>
      </c>
      <c r="BL168" s="5" t="s">
        <v>3403</v>
      </c>
      <c r="BM168" s="5" t="s">
        <v>837</v>
      </c>
      <c r="BN168" s="5" t="s">
        <v>834</v>
      </c>
      <c r="BO168" s="5" t="s">
        <v>3539</v>
      </c>
      <c r="BP168" s="5" t="s">
        <v>837</v>
      </c>
      <c r="BQ168" s="5" t="s">
        <v>834</v>
      </c>
      <c r="BR168" s="5" t="s">
        <v>3983</v>
      </c>
      <c r="BS168" s="5" t="s">
        <v>837</v>
      </c>
      <c r="BT168" s="5" t="s">
        <v>834</v>
      </c>
      <c r="BU168" s="5" t="s">
        <v>7505</v>
      </c>
      <c r="BV168" s="5" t="s">
        <v>837</v>
      </c>
      <c r="BW168" s="5" t="s">
        <v>834</v>
      </c>
      <c r="BX168" s="5" t="s">
        <v>1020</v>
      </c>
      <c r="BY168" s="5" t="s">
        <v>837</v>
      </c>
      <c r="BZ168" s="5" t="s">
        <v>834</v>
      </c>
      <c r="CA168" s="5" t="s">
        <v>2873</v>
      </c>
      <c r="CB168" s="5" t="s">
        <v>837</v>
      </c>
      <c r="CC168" s="58" t="s">
        <v>834</v>
      </c>
      <c r="CD168" s="58" t="s">
        <v>814</v>
      </c>
      <c r="CE168" s="58" t="s">
        <v>837</v>
      </c>
      <c r="CF168" s="58" t="s">
        <v>834</v>
      </c>
      <c r="CG168" s="27" t="s">
        <v>817</v>
      </c>
      <c r="CH168" s="58" t="s">
        <v>837</v>
      </c>
      <c r="CI168" s="58" t="s">
        <v>834</v>
      </c>
      <c r="CJ168" s="58" t="s">
        <v>3813</v>
      </c>
      <c r="CK168" s="58" t="s">
        <v>837</v>
      </c>
      <c r="CL168" s="58" t="s">
        <v>834</v>
      </c>
      <c r="CM168" s="58" t="s">
        <v>3196</v>
      </c>
      <c r="CN168" s="58" t="s">
        <v>837</v>
      </c>
      <c r="CO168" s="58" t="s">
        <v>834</v>
      </c>
      <c r="CP168" s="58" t="s">
        <v>3361</v>
      </c>
      <c r="CQ168" s="58" t="s">
        <v>837</v>
      </c>
      <c r="CR168" s="58" t="s">
        <v>834</v>
      </c>
      <c r="CS168" s="58" t="s">
        <v>4541</v>
      </c>
      <c r="CT168" s="58" t="s">
        <v>837</v>
      </c>
      <c r="CU168" s="58" t="s">
        <v>834</v>
      </c>
      <c r="CV168" s="58" t="s">
        <v>4186</v>
      </c>
      <c r="CW168" s="58" t="s">
        <v>837</v>
      </c>
      <c r="CX168" s="58" t="s">
        <v>834</v>
      </c>
      <c r="CY168" s="58" t="s">
        <v>1301</v>
      </c>
      <c r="CZ168" s="58" t="s">
        <v>837</v>
      </c>
      <c r="DA168" s="58" t="s">
        <v>834</v>
      </c>
      <c r="DB168" s="58" t="s">
        <v>1406</v>
      </c>
      <c r="DC168" s="58" t="s">
        <v>837</v>
      </c>
      <c r="DD168" s="58" t="s">
        <v>834</v>
      </c>
      <c r="DE168" s="58" t="s">
        <v>4196</v>
      </c>
      <c r="DF168" s="58" t="s">
        <v>837</v>
      </c>
      <c r="DG168" s="58" t="s">
        <v>834</v>
      </c>
      <c r="DH168" s="58" t="s">
        <v>3370</v>
      </c>
      <c r="DI168" s="58" t="s">
        <v>837</v>
      </c>
      <c r="DJ168" s="58" t="s">
        <v>834</v>
      </c>
      <c r="DK168" s="58" t="s">
        <v>564</v>
      </c>
      <c r="DL168" s="58" t="s">
        <v>837</v>
      </c>
      <c r="DM168" s="58" t="s">
        <v>834</v>
      </c>
      <c r="DN168" s="58" t="s">
        <v>4014</v>
      </c>
      <c r="DO168" s="58" t="s">
        <v>837</v>
      </c>
      <c r="DP168" s="58" t="s">
        <v>834</v>
      </c>
      <c r="DQ168" s="58" t="s">
        <v>5990</v>
      </c>
      <c r="DR168" s="58" t="s">
        <v>837</v>
      </c>
      <c r="DS168" s="58" t="s">
        <v>834</v>
      </c>
      <c r="DT168" s="58" t="s">
        <v>552</v>
      </c>
      <c r="DU168" s="58" t="s">
        <v>837</v>
      </c>
      <c r="DV168" s="58" t="s">
        <v>834</v>
      </c>
      <c r="DW168" s="58" t="s">
        <v>558</v>
      </c>
      <c r="DX168" s="58" t="s">
        <v>837</v>
      </c>
      <c r="DY168" s="27" t="s">
        <v>477</v>
      </c>
      <c r="DZ168" s="5" t="s">
        <v>1401</v>
      </c>
      <c r="EA168" s="27">
        <v>14754</v>
      </c>
      <c r="EB168" s="27" t="s">
        <v>7154</v>
      </c>
      <c r="EC168" s="5" t="s">
        <v>1401</v>
      </c>
      <c r="ED168" s="5">
        <v>608</v>
      </c>
      <c r="EE168" s="27" t="s">
        <v>478</v>
      </c>
      <c r="EF168" s="5" t="s">
        <v>1401</v>
      </c>
      <c r="EG168" s="5">
        <v>190</v>
      </c>
      <c r="EH168" s="27" t="s">
        <v>481</v>
      </c>
      <c r="EI168" s="5" t="s">
        <v>1401</v>
      </c>
      <c r="EJ168" s="5">
        <v>38383</v>
      </c>
      <c r="EK168" s="27"/>
      <c r="EL168" s="5"/>
      <c r="EM168" s="5"/>
      <c r="EN168" s="27"/>
      <c r="EO168" s="5"/>
      <c r="EP168" s="5"/>
      <c r="EQ168" s="27"/>
      <c r="ER168" s="5"/>
      <c r="ES168" s="5"/>
      <c r="ET168" s="27"/>
      <c r="EU168" s="5"/>
      <c r="EV168" s="5"/>
      <c r="EW168" s="27"/>
      <c r="EX168" s="5"/>
      <c r="EY168" s="5"/>
      <c r="EZ168" s="27"/>
      <c r="FA168" s="5"/>
      <c r="FB168" s="5"/>
      <c r="FC168" s="27"/>
      <c r="FD168" s="5"/>
      <c r="FE168" s="5"/>
      <c r="FF168" s="27"/>
      <c r="FG168" s="5"/>
      <c r="FH168" s="5"/>
      <c r="FI168" s="27"/>
      <c r="FJ168" s="5"/>
      <c r="FK168" s="5"/>
      <c r="FL168" s="27"/>
      <c r="FM168" s="5"/>
      <c r="FN168" s="5"/>
      <c r="FO168" s="27"/>
      <c r="FP168" s="5"/>
      <c r="FQ168" s="5"/>
      <c r="FR168" s="27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</row>
    <row r="169" spans="1:264">
      <c r="A169" s="4">
        <v>168</v>
      </c>
      <c r="B169" s="24" t="s">
        <v>1110</v>
      </c>
      <c r="C169" s="57">
        <v>39496</v>
      </c>
      <c r="D169" s="4" t="s">
        <v>1307</v>
      </c>
      <c r="E169" s="33">
        <v>313416</v>
      </c>
      <c r="F169" s="53">
        <v>149348</v>
      </c>
      <c r="G169" s="54">
        <f t="shared" si="34"/>
        <v>0.47651683385659954</v>
      </c>
      <c r="H169" s="14">
        <f t="shared" si="32"/>
        <v>9.3807751024452962E-3</v>
      </c>
      <c r="I169" s="29" t="str">
        <f t="shared" si="33"/>
        <v>PPPP</v>
      </c>
      <c r="J169" s="29">
        <f t="shared" si="24"/>
        <v>0.33009481211666714</v>
      </c>
      <c r="K169" s="29" t="str">
        <f t="shared" si="35"/>
        <v>PML</v>
      </c>
      <c r="L169" s="29">
        <f t="shared" si="30"/>
        <v>0.3207140370142218</v>
      </c>
      <c r="M169" s="29" t="str">
        <f t="shared" si="36"/>
        <v>PML-N</v>
      </c>
      <c r="N169" s="29">
        <f t="shared" si="31"/>
        <v>0.17579077054932105</v>
      </c>
      <c r="O169" s="27" t="s">
        <v>816</v>
      </c>
      <c r="P169" s="27" t="s">
        <v>806</v>
      </c>
      <c r="Q169" s="27" t="s">
        <v>838</v>
      </c>
      <c r="R169" s="5" t="s">
        <v>834</v>
      </c>
      <c r="S169" s="5" t="s">
        <v>1185</v>
      </c>
      <c r="T169" s="5" t="s">
        <v>837</v>
      </c>
      <c r="U169" s="5" t="s">
        <v>695</v>
      </c>
      <c r="V169" s="5" t="s">
        <v>811</v>
      </c>
      <c r="W169" s="5" t="s">
        <v>838</v>
      </c>
      <c r="X169" s="27" t="s">
        <v>479</v>
      </c>
      <c r="Y169" s="5" t="s">
        <v>909</v>
      </c>
      <c r="Z169" s="5">
        <v>47898</v>
      </c>
      <c r="AA169" s="27" t="s">
        <v>1309</v>
      </c>
      <c r="AB169" s="5" t="s">
        <v>1194</v>
      </c>
      <c r="AC169" s="27">
        <v>26254</v>
      </c>
      <c r="AD169" s="5" t="s">
        <v>480</v>
      </c>
      <c r="AE169" s="5" t="s">
        <v>1003</v>
      </c>
      <c r="AF169" s="27">
        <v>49299</v>
      </c>
      <c r="AG169" s="58" t="s">
        <v>834</v>
      </c>
      <c r="AH169" s="58" t="s">
        <v>810</v>
      </c>
      <c r="AI169" s="58" t="s">
        <v>837</v>
      </c>
      <c r="AJ169" s="5" t="s">
        <v>834</v>
      </c>
      <c r="AK169" s="5" t="s">
        <v>1424</v>
      </c>
      <c r="AL169" s="5" t="s">
        <v>837</v>
      </c>
      <c r="AM169" s="5" t="s">
        <v>834</v>
      </c>
      <c r="AN169" s="5" t="s">
        <v>3395</v>
      </c>
      <c r="AO169" s="5" t="s">
        <v>837</v>
      </c>
      <c r="AP169" s="5" t="s">
        <v>834</v>
      </c>
      <c r="AQ169" s="5" t="s">
        <v>7501</v>
      </c>
      <c r="AR169" s="5" t="s">
        <v>837</v>
      </c>
      <c r="AS169" s="58" t="s">
        <v>834</v>
      </c>
      <c r="AT169" s="58" t="s">
        <v>812</v>
      </c>
      <c r="AU169" s="58" t="s">
        <v>837</v>
      </c>
      <c r="AV169" s="5" t="s">
        <v>834</v>
      </c>
      <c r="AW169" s="5" t="s">
        <v>3202</v>
      </c>
      <c r="AX169" s="5" t="s">
        <v>837</v>
      </c>
      <c r="AY169" s="5" t="s">
        <v>834</v>
      </c>
      <c r="AZ169" s="5" t="s">
        <v>3764</v>
      </c>
      <c r="BA169" s="5" t="s">
        <v>837</v>
      </c>
      <c r="BB169" s="5" t="s">
        <v>834</v>
      </c>
      <c r="BC169" s="5" t="s">
        <v>3126</v>
      </c>
      <c r="BD169" s="5" t="s">
        <v>837</v>
      </c>
      <c r="BE169" s="5" t="s">
        <v>834</v>
      </c>
      <c r="BF169" s="5" t="s">
        <v>3130</v>
      </c>
      <c r="BG169" s="5" t="s">
        <v>837</v>
      </c>
      <c r="BH169" s="5" t="s">
        <v>834</v>
      </c>
      <c r="BI169" s="5" t="s">
        <v>3608</v>
      </c>
      <c r="BJ169" s="5" t="s">
        <v>837</v>
      </c>
      <c r="BK169" s="5" t="s">
        <v>834</v>
      </c>
      <c r="BL169" s="5" t="s">
        <v>3403</v>
      </c>
      <c r="BM169" s="5" t="s">
        <v>837</v>
      </c>
      <c r="BN169" s="5" t="s">
        <v>834</v>
      </c>
      <c r="BO169" s="5" t="s">
        <v>3539</v>
      </c>
      <c r="BP169" s="5" t="s">
        <v>837</v>
      </c>
      <c r="BQ169" s="5" t="s">
        <v>834</v>
      </c>
      <c r="BR169" s="5" t="s">
        <v>3983</v>
      </c>
      <c r="BS169" s="5" t="s">
        <v>837</v>
      </c>
      <c r="BT169" s="5" t="s">
        <v>834</v>
      </c>
      <c r="BU169" s="5" t="s">
        <v>7505</v>
      </c>
      <c r="BV169" s="5" t="s">
        <v>837</v>
      </c>
      <c r="BW169" s="5" t="s">
        <v>834</v>
      </c>
      <c r="BX169" s="5" t="s">
        <v>1020</v>
      </c>
      <c r="BY169" s="5" t="s">
        <v>837</v>
      </c>
      <c r="BZ169" s="5" t="s">
        <v>834</v>
      </c>
      <c r="CA169" s="5" t="s">
        <v>2873</v>
      </c>
      <c r="CB169" s="5" t="s">
        <v>837</v>
      </c>
      <c r="CC169" s="58" t="s">
        <v>834</v>
      </c>
      <c r="CD169" s="58" t="s">
        <v>814</v>
      </c>
      <c r="CE169" s="58" t="s">
        <v>837</v>
      </c>
      <c r="CF169" s="58" t="s">
        <v>834</v>
      </c>
      <c r="CG169" s="27" t="s">
        <v>817</v>
      </c>
      <c r="CH169" s="58" t="s">
        <v>837</v>
      </c>
      <c r="CI169" s="58" t="s">
        <v>834</v>
      </c>
      <c r="CJ169" s="58" t="s">
        <v>3813</v>
      </c>
      <c r="CK169" s="58" t="s">
        <v>837</v>
      </c>
      <c r="CL169" s="58" t="s">
        <v>834</v>
      </c>
      <c r="CM169" s="58" t="s">
        <v>3196</v>
      </c>
      <c r="CN169" s="58" t="s">
        <v>837</v>
      </c>
      <c r="CO169" s="58" t="s">
        <v>834</v>
      </c>
      <c r="CP169" s="58" t="s">
        <v>3361</v>
      </c>
      <c r="CQ169" s="58" t="s">
        <v>837</v>
      </c>
      <c r="CR169" s="58" t="s">
        <v>834</v>
      </c>
      <c r="CS169" s="58" t="s">
        <v>4541</v>
      </c>
      <c r="CT169" s="58" t="s">
        <v>837</v>
      </c>
      <c r="CU169" s="58" t="s">
        <v>834</v>
      </c>
      <c r="CV169" s="58" t="s">
        <v>4186</v>
      </c>
      <c r="CW169" s="58" t="s">
        <v>837</v>
      </c>
      <c r="CX169" s="58" t="s">
        <v>834</v>
      </c>
      <c r="CY169" s="58" t="s">
        <v>1301</v>
      </c>
      <c r="CZ169" s="58" t="s">
        <v>837</v>
      </c>
      <c r="DA169" s="58" t="s">
        <v>834</v>
      </c>
      <c r="DB169" s="58" t="s">
        <v>1406</v>
      </c>
      <c r="DC169" s="58" t="s">
        <v>837</v>
      </c>
      <c r="DD169" s="58" t="s">
        <v>834</v>
      </c>
      <c r="DE169" s="58" t="s">
        <v>4196</v>
      </c>
      <c r="DF169" s="58" t="s">
        <v>837</v>
      </c>
      <c r="DG169" s="58" t="s">
        <v>834</v>
      </c>
      <c r="DH169" s="58" t="s">
        <v>3370</v>
      </c>
      <c r="DI169" s="58" t="s">
        <v>837</v>
      </c>
      <c r="DJ169" s="58" t="s">
        <v>834</v>
      </c>
      <c r="DK169" s="58" t="s">
        <v>564</v>
      </c>
      <c r="DL169" s="58" t="s">
        <v>837</v>
      </c>
      <c r="DM169" s="58" t="s">
        <v>834</v>
      </c>
      <c r="DN169" s="58" t="s">
        <v>4014</v>
      </c>
      <c r="DO169" s="58" t="s">
        <v>837</v>
      </c>
      <c r="DP169" s="58" t="s">
        <v>834</v>
      </c>
      <c r="DQ169" s="58" t="s">
        <v>5990</v>
      </c>
      <c r="DR169" s="58" t="s">
        <v>837</v>
      </c>
      <c r="DS169" s="58" t="s">
        <v>834</v>
      </c>
      <c r="DT169" s="58" t="s">
        <v>552</v>
      </c>
      <c r="DU169" s="58" t="s">
        <v>837</v>
      </c>
      <c r="DV169" s="58" t="s">
        <v>834</v>
      </c>
      <c r="DW169" s="58" t="s">
        <v>558</v>
      </c>
      <c r="DX169" s="58" t="s">
        <v>837</v>
      </c>
      <c r="DY169" s="27" t="s">
        <v>3745</v>
      </c>
      <c r="DZ169" s="5" t="s">
        <v>1401</v>
      </c>
      <c r="EA169" s="5">
        <v>24192</v>
      </c>
      <c r="EB169" s="27" t="s">
        <v>481</v>
      </c>
      <c r="EC169" s="5" t="s">
        <v>1401</v>
      </c>
      <c r="ED169" s="5">
        <v>708</v>
      </c>
      <c r="EE169" s="27" t="s">
        <v>482</v>
      </c>
      <c r="EF169" s="5" t="s">
        <v>1401</v>
      </c>
      <c r="EG169" s="5">
        <v>484</v>
      </c>
      <c r="EH169" s="27" t="s">
        <v>7118</v>
      </c>
      <c r="EI169" s="27" t="s">
        <v>1401</v>
      </c>
      <c r="EJ169" s="27">
        <v>282</v>
      </c>
      <c r="EK169" s="27" t="s">
        <v>483</v>
      </c>
      <c r="EL169" s="27" t="s">
        <v>1401</v>
      </c>
      <c r="EM169" s="27">
        <v>145</v>
      </c>
      <c r="EN169" s="27" t="s">
        <v>484</v>
      </c>
      <c r="EO169" s="5" t="s">
        <v>1401</v>
      </c>
      <c r="EP169" s="5">
        <v>86</v>
      </c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</row>
    <row r="170" spans="1:264">
      <c r="A170" s="4">
        <v>169</v>
      </c>
      <c r="B170" s="24" t="s">
        <v>1110</v>
      </c>
      <c r="C170" s="57">
        <v>39496</v>
      </c>
      <c r="D170" s="4" t="s">
        <v>1308</v>
      </c>
      <c r="E170" s="33">
        <v>320861</v>
      </c>
      <c r="F170" s="53">
        <v>150635</v>
      </c>
      <c r="G170" s="54">
        <f t="shared" si="34"/>
        <v>0.46947120404162551</v>
      </c>
      <c r="H170" s="14">
        <f t="shared" si="32"/>
        <v>2.0672486473927044E-2</v>
      </c>
      <c r="I170" s="29" t="str">
        <f t="shared" si="33"/>
        <v>PML-N</v>
      </c>
      <c r="J170" s="29">
        <f t="shared" si="24"/>
        <v>0.32528296876555912</v>
      </c>
      <c r="K170" s="29" t="str">
        <f t="shared" si="35"/>
        <v>PML</v>
      </c>
      <c r="L170" s="29">
        <f t="shared" si="30"/>
        <v>0.30461048229163207</v>
      </c>
      <c r="M170" s="29" t="str">
        <f t="shared" si="36"/>
        <v>IND</v>
      </c>
      <c r="N170" s="29">
        <f t="shared" si="31"/>
        <v>0.30423208417698411</v>
      </c>
      <c r="O170" s="27" t="s">
        <v>816</v>
      </c>
      <c r="P170" s="27" t="s">
        <v>806</v>
      </c>
      <c r="Q170" s="27" t="s">
        <v>838</v>
      </c>
      <c r="R170" s="5" t="s">
        <v>834</v>
      </c>
      <c r="S170" s="5" t="s">
        <v>1185</v>
      </c>
      <c r="T170" s="5" t="s">
        <v>837</v>
      </c>
      <c r="U170" s="5" t="s">
        <v>3808</v>
      </c>
      <c r="V170" s="5" t="s">
        <v>811</v>
      </c>
      <c r="W170" s="5">
        <v>293</v>
      </c>
      <c r="X170" s="5" t="s">
        <v>1310</v>
      </c>
      <c r="Y170" s="5" t="s">
        <v>909</v>
      </c>
      <c r="Z170" s="27">
        <v>45885</v>
      </c>
      <c r="AA170" s="5" t="s">
        <v>1309</v>
      </c>
      <c r="AB170" s="5" t="s">
        <v>1194</v>
      </c>
      <c r="AC170" s="27">
        <v>48999</v>
      </c>
      <c r="AD170" s="27" t="s">
        <v>3806</v>
      </c>
      <c r="AE170" s="5" t="s">
        <v>1003</v>
      </c>
      <c r="AF170" s="5">
        <v>9094</v>
      </c>
      <c r="AG170" s="58" t="s">
        <v>834</v>
      </c>
      <c r="AH170" s="58" t="s">
        <v>810</v>
      </c>
      <c r="AI170" s="58" t="s">
        <v>837</v>
      </c>
      <c r="AJ170" s="5" t="s">
        <v>834</v>
      </c>
      <c r="AK170" s="5" t="s">
        <v>1424</v>
      </c>
      <c r="AL170" s="5" t="s">
        <v>837</v>
      </c>
      <c r="AM170" s="5" t="s">
        <v>834</v>
      </c>
      <c r="AN170" s="5" t="s">
        <v>3395</v>
      </c>
      <c r="AO170" s="5" t="s">
        <v>837</v>
      </c>
      <c r="AP170" s="5" t="s">
        <v>834</v>
      </c>
      <c r="AQ170" s="5" t="s">
        <v>7501</v>
      </c>
      <c r="AR170" s="5" t="s">
        <v>837</v>
      </c>
      <c r="AS170" s="58" t="s">
        <v>834</v>
      </c>
      <c r="AT170" s="58" t="s">
        <v>812</v>
      </c>
      <c r="AU170" s="58" t="s">
        <v>837</v>
      </c>
      <c r="AV170" s="5" t="s">
        <v>834</v>
      </c>
      <c r="AW170" s="5" t="s">
        <v>3202</v>
      </c>
      <c r="AX170" s="5" t="s">
        <v>837</v>
      </c>
      <c r="AY170" s="5" t="s">
        <v>834</v>
      </c>
      <c r="AZ170" s="5" t="s">
        <v>3764</v>
      </c>
      <c r="BA170" s="5" t="s">
        <v>837</v>
      </c>
      <c r="BB170" s="5" t="s">
        <v>834</v>
      </c>
      <c r="BC170" s="5" t="s">
        <v>3126</v>
      </c>
      <c r="BD170" s="5" t="s">
        <v>837</v>
      </c>
      <c r="BE170" s="5" t="s">
        <v>834</v>
      </c>
      <c r="BF170" s="5" t="s">
        <v>3130</v>
      </c>
      <c r="BG170" s="5" t="s">
        <v>837</v>
      </c>
      <c r="BH170" s="5" t="s">
        <v>834</v>
      </c>
      <c r="BI170" s="5" t="s">
        <v>3608</v>
      </c>
      <c r="BJ170" s="5" t="s">
        <v>837</v>
      </c>
      <c r="BK170" s="5" t="s">
        <v>834</v>
      </c>
      <c r="BL170" s="5" t="s">
        <v>3403</v>
      </c>
      <c r="BM170" s="5" t="s">
        <v>837</v>
      </c>
      <c r="BN170" s="5" t="s">
        <v>834</v>
      </c>
      <c r="BO170" s="5" t="s">
        <v>3539</v>
      </c>
      <c r="BP170" s="5" t="s">
        <v>837</v>
      </c>
      <c r="BQ170" s="5" t="s">
        <v>834</v>
      </c>
      <c r="BR170" s="5" t="s">
        <v>3983</v>
      </c>
      <c r="BS170" s="5" t="s">
        <v>837</v>
      </c>
      <c r="BT170" s="5" t="s">
        <v>834</v>
      </c>
      <c r="BU170" s="5" t="s">
        <v>7505</v>
      </c>
      <c r="BV170" s="5" t="s">
        <v>837</v>
      </c>
      <c r="BW170" s="5" t="s">
        <v>834</v>
      </c>
      <c r="BX170" s="5" t="s">
        <v>1020</v>
      </c>
      <c r="BY170" s="5" t="s">
        <v>837</v>
      </c>
      <c r="BZ170" s="5" t="s">
        <v>834</v>
      </c>
      <c r="CA170" s="5" t="s">
        <v>2873</v>
      </c>
      <c r="CB170" s="5" t="s">
        <v>837</v>
      </c>
      <c r="CC170" s="58" t="s">
        <v>834</v>
      </c>
      <c r="CD170" s="58" t="s">
        <v>814</v>
      </c>
      <c r="CE170" s="58" t="s">
        <v>837</v>
      </c>
      <c r="CF170" s="58" t="s">
        <v>834</v>
      </c>
      <c r="CG170" s="27" t="s">
        <v>817</v>
      </c>
      <c r="CH170" s="58" t="s">
        <v>837</v>
      </c>
      <c r="CI170" s="58" t="s">
        <v>834</v>
      </c>
      <c r="CJ170" s="58" t="s">
        <v>3813</v>
      </c>
      <c r="CK170" s="58" t="s">
        <v>837</v>
      </c>
      <c r="CL170" s="58" t="s">
        <v>834</v>
      </c>
      <c r="CM170" s="58" t="s">
        <v>3196</v>
      </c>
      <c r="CN170" s="58" t="s">
        <v>837</v>
      </c>
      <c r="CO170" s="58" t="s">
        <v>834</v>
      </c>
      <c r="CP170" s="58" t="s">
        <v>3361</v>
      </c>
      <c r="CQ170" s="58" t="s">
        <v>837</v>
      </c>
      <c r="CR170" s="58" t="s">
        <v>834</v>
      </c>
      <c r="CS170" s="58" t="s">
        <v>4541</v>
      </c>
      <c r="CT170" s="58" t="s">
        <v>837</v>
      </c>
      <c r="CU170" s="58" t="s">
        <v>834</v>
      </c>
      <c r="CV170" s="58" t="s">
        <v>4186</v>
      </c>
      <c r="CW170" s="58" t="s">
        <v>837</v>
      </c>
      <c r="CX170" s="58" t="s">
        <v>834</v>
      </c>
      <c r="CY170" s="58" t="s">
        <v>1301</v>
      </c>
      <c r="CZ170" s="58" t="s">
        <v>837</v>
      </c>
      <c r="DA170" s="58" t="s">
        <v>834</v>
      </c>
      <c r="DB170" s="58" t="s">
        <v>1406</v>
      </c>
      <c r="DC170" s="58" t="s">
        <v>837</v>
      </c>
      <c r="DD170" s="58" t="s">
        <v>834</v>
      </c>
      <c r="DE170" s="58" t="s">
        <v>4196</v>
      </c>
      <c r="DF170" s="58" t="s">
        <v>837</v>
      </c>
      <c r="DG170" s="58" t="s">
        <v>834</v>
      </c>
      <c r="DH170" s="58" t="s">
        <v>3370</v>
      </c>
      <c r="DI170" s="58" t="s">
        <v>837</v>
      </c>
      <c r="DJ170" s="58" t="s">
        <v>834</v>
      </c>
      <c r="DK170" s="58" t="s">
        <v>564</v>
      </c>
      <c r="DL170" s="58" t="s">
        <v>837</v>
      </c>
      <c r="DM170" s="58" t="s">
        <v>834</v>
      </c>
      <c r="DN170" s="58" t="s">
        <v>4014</v>
      </c>
      <c r="DO170" s="58" t="s">
        <v>837</v>
      </c>
      <c r="DP170" s="58" t="s">
        <v>834</v>
      </c>
      <c r="DQ170" s="58" t="s">
        <v>5990</v>
      </c>
      <c r="DR170" s="58" t="s">
        <v>837</v>
      </c>
      <c r="DS170" s="58" t="s">
        <v>834</v>
      </c>
      <c r="DT170" s="58" t="s">
        <v>552</v>
      </c>
      <c r="DU170" s="58" t="s">
        <v>837</v>
      </c>
      <c r="DV170" s="58" t="s">
        <v>834</v>
      </c>
      <c r="DW170" s="58" t="s">
        <v>558</v>
      </c>
      <c r="DX170" s="58" t="s">
        <v>837</v>
      </c>
      <c r="DY170" s="27" t="s">
        <v>3805</v>
      </c>
      <c r="DZ170" s="5" t="s">
        <v>1401</v>
      </c>
      <c r="EA170" s="5">
        <v>45828</v>
      </c>
      <c r="EB170" s="27" t="s">
        <v>3807</v>
      </c>
      <c r="EC170" s="5" t="s">
        <v>1401</v>
      </c>
      <c r="ED170" s="5">
        <v>386</v>
      </c>
      <c r="EE170" s="27" t="s">
        <v>3808</v>
      </c>
      <c r="EF170" s="5" t="s">
        <v>1765</v>
      </c>
      <c r="EG170" s="5">
        <v>293</v>
      </c>
      <c r="EH170" s="27" t="s">
        <v>2470</v>
      </c>
      <c r="EI170" s="27" t="s">
        <v>1401</v>
      </c>
      <c r="EJ170" s="5">
        <v>150</v>
      </c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</row>
    <row r="171" spans="1:264">
      <c r="A171" s="4">
        <v>170</v>
      </c>
      <c r="B171" s="24" t="s">
        <v>1110</v>
      </c>
      <c r="C171" s="57">
        <v>39496</v>
      </c>
      <c r="D171" s="4" t="s">
        <v>1306</v>
      </c>
      <c r="E171" s="33">
        <v>328176</v>
      </c>
      <c r="F171" s="53">
        <v>154733</v>
      </c>
      <c r="G171" s="54">
        <f t="shared" si="34"/>
        <v>0.47149395446345865</v>
      </c>
      <c r="H171" s="14">
        <f t="shared" si="32"/>
        <v>0.19587289072143629</v>
      </c>
      <c r="I171" s="29" t="str">
        <f t="shared" si="33"/>
        <v>PPPP</v>
      </c>
      <c r="J171" s="29">
        <f t="shared" si="24"/>
        <v>0.56306023925083859</v>
      </c>
      <c r="K171" s="29" t="str">
        <f t="shared" si="35"/>
        <v>PML</v>
      </c>
      <c r="L171" s="29">
        <f t="shared" si="30"/>
        <v>0.36718734852940227</v>
      </c>
      <c r="M171" s="29" t="str">
        <f t="shared" si="36"/>
        <v>IND</v>
      </c>
      <c r="N171" s="29">
        <f t="shared" si="31"/>
        <v>3.7968629833325794E-2</v>
      </c>
      <c r="O171" s="27" t="s">
        <v>816</v>
      </c>
      <c r="P171" s="27" t="s">
        <v>806</v>
      </c>
      <c r="Q171" s="27" t="s">
        <v>838</v>
      </c>
      <c r="R171" s="5" t="s">
        <v>834</v>
      </c>
      <c r="S171" s="5" t="s">
        <v>1185</v>
      </c>
      <c r="T171" s="5" t="s">
        <v>837</v>
      </c>
      <c r="U171" s="5" t="s">
        <v>695</v>
      </c>
      <c r="V171" s="5" t="s">
        <v>811</v>
      </c>
      <c r="W171" s="5" t="s">
        <v>838</v>
      </c>
      <c r="X171" s="5" t="s">
        <v>1521</v>
      </c>
      <c r="Y171" s="5" t="s">
        <v>909</v>
      </c>
      <c r="Z171" s="27">
        <v>56816</v>
      </c>
      <c r="AA171" s="27" t="s">
        <v>3809</v>
      </c>
      <c r="AB171" s="5" t="s">
        <v>1194</v>
      </c>
      <c r="AC171" s="27">
        <v>3580</v>
      </c>
      <c r="AD171" s="5" t="s">
        <v>1520</v>
      </c>
      <c r="AE171" s="5" t="s">
        <v>1003</v>
      </c>
      <c r="AF171" s="27">
        <v>87124</v>
      </c>
      <c r="AG171" s="58" t="s">
        <v>834</v>
      </c>
      <c r="AH171" s="58" t="s">
        <v>810</v>
      </c>
      <c r="AI171" s="58" t="s">
        <v>837</v>
      </c>
      <c r="AJ171" s="5" t="s">
        <v>834</v>
      </c>
      <c r="AK171" s="5" t="s">
        <v>1424</v>
      </c>
      <c r="AL171" s="5" t="s">
        <v>837</v>
      </c>
      <c r="AM171" s="5" t="s">
        <v>834</v>
      </c>
      <c r="AN171" s="5" t="s">
        <v>3395</v>
      </c>
      <c r="AO171" s="5" t="s">
        <v>837</v>
      </c>
      <c r="AP171" s="5" t="s">
        <v>834</v>
      </c>
      <c r="AQ171" s="5" t="s">
        <v>7501</v>
      </c>
      <c r="AR171" s="5" t="s">
        <v>837</v>
      </c>
      <c r="AS171" s="58" t="s">
        <v>834</v>
      </c>
      <c r="AT171" s="58" t="s">
        <v>812</v>
      </c>
      <c r="AU171" s="58" t="s">
        <v>837</v>
      </c>
      <c r="AV171" s="5" t="s">
        <v>834</v>
      </c>
      <c r="AW171" s="5" t="s">
        <v>3202</v>
      </c>
      <c r="AX171" s="5" t="s">
        <v>837</v>
      </c>
      <c r="AY171" s="5" t="s">
        <v>834</v>
      </c>
      <c r="AZ171" s="5" t="s">
        <v>3764</v>
      </c>
      <c r="BA171" s="5" t="s">
        <v>837</v>
      </c>
      <c r="BB171" s="5" t="s">
        <v>834</v>
      </c>
      <c r="BC171" s="5" t="s">
        <v>3126</v>
      </c>
      <c r="BD171" s="5" t="s">
        <v>837</v>
      </c>
      <c r="BE171" s="5" t="s">
        <v>834</v>
      </c>
      <c r="BF171" s="5" t="s">
        <v>3130</v>
      </c>
      <c r="BG171" s="5" t="s">
        <v>837</v>
      </c>
      <c r="BH171" s="5" t="s">
        <v>834</v>
      </c>
      <c r="BI171" s="5" t="s">
        <v>3608</v>
      </c>
      <c r="BJ171" s="5" t="s">
        <v>837</v>
      </c>
      <c r="BK171" s="5" t="s">
        <v>834</v>
      </c>
      <c r="BL171" s="5" t="s">
        <v>3403</v>
      </c>
      <c r="BM171" s="5" t="s">
        <v>837</v>
      </c>
      <c r="BN171" s="5" t="s">
        <v>834</v>
      </c>
      <c r="BO171" s="5" t="s">
        <v>3539</v>
      </c>
      <c r="BP171" s="5" t="s">
        <v>837</v>
      </c>
      <c r="BQ171" s="5" t="s">
        <v>834</v>
      </c>
      <c r="BR171" s="5" t="s">
        <v>3983</v>
      </c>
      <c r="BS171" s="5" t="s">
        <v>837</v>
      </c>
      <c r="BT171" s="5" t="s">
        <v>834</v>
      </c>
      <c r="BU171" s="5" t="s">
        <v>7505</v>
      </c>
      <c r="BV171" s="5" t="s">
        <v>837</v>
      </c>
      <c r="BW171" s="5" t="s">
        <v>834</v>
      </c>
      <c r="BX171" s="5" t="s">
        <v>1020</v>
      </c>
      <c r="BY171" s="5" t="s">
        <v>837</v>
      </c>
      <c r="BZ171" s="5" t="s">
        <v>834</v>
      </c>
      <c r="CA171" s="5" t="s">
        <v>2873</v>
      </c>
      <c r="CB171" s="5" t="s">
        <v>837</v>
      </c>
      <c r="CC171" s="58" t="s">
        <v>834</v>
      </c>
      <c r="CD171" s="58" t="s">
        <v>814</v>
      </c>
      <c r="CE171" s="58" t="s">
        <v>837</v>
      </c>
      <c r="CF171" s="58" t="s">
        <v>834</v>
      </c>
      <c r="CG171" s="27" t="s">
        <v>817</v>
      </c>
      <c r="CH171" s="58" t="s">
        <v>837</v>
      </c>
      <c r="CI171" s="58" t="s">
        <v>834</v>
      </c>
      <c r="CJ171" s="58" t="s">
        <v>3813</v>
      </c>
      <c r="CK171" s="58" t="s">
        <v>837</v>
      </c>
      <c r="CL171" s="58" t="s">
        <v>834</v>
      </c>
      <c r="CM171" s="58" t="s">
        <v>3196</v>
      </c>
      <c r="CN171" s="58" t="s">
        <v>837</v>
      </c>
      <c r="CO171" s="58" t="s">
        <v>834</v>
      </c>
      <c r="CP171" s="58" t="s">
        <v>3361</v>
      </c>
      <c r="CQ171" s="58" t="s">
        <v>837</v>
      </c>
      <c r="CR171" s="58" t="s">
        <v>834</v>
      </c>
      <c r="CS171" s="58" t="s">
        <v>4541</v>
      </c>
      <c r="CT171" s="58" t="s">
        <v>837</v>
      </c>
      <c r="CU171" s="58" t="s">
        <v>834</v>
      </c>
      <c r="CV171" s="58" t="s">
        <v>4186</v>
      </c>
      <c r="CW171" s="58" t="s">
        <v>837</v>
      </c>
      <c r="CX171" s="58" t="s">
        <v>834</v>
      </c>
      <c r="CY171" s="58" t="s">
        <v>1301</v>
      </c>
      <c r="CZ171" s="58" t="s">
        <v>837</v>
      </c>
      <c r="DA171" s="58" t="s">
        <v>834</v>
      </c>
      <c r="DB171" s="58" t="s">
        <v>1406</v>
      </c>
      <c r="DC171" s="58" t="s">
        <v>837</v>
      </c>
      <c r="DD171" s="58" t="s">
        <v>834</v>
      </c>
      <c r="DE171" s="58" t="s">
        <v>4196</v>
      </c>
      <c r="DF171" s="58" t="s">
        <v>837</v>
      </c>
      <c r="DG171" s="58" t="s">
        <v>834</v>
      </c>
      <c r="DH171" s="58" t="s">
        <v>3370</v>
      </c>
      <c r="DI171" s="58" t="s">
        <v>837</v>
      </c>
      <c r="DJ171" s="58" t="s">
        <v>834</v>
      </c>
      <c r="DK171" s="58" t="s">
        <v>564</v>
      </c>
      <c r="DL171" s="58" t="s">
        <v>837</v>
      </c>
      <c r="DM171" s="58" t="s">
        <v>834</v>
      </c>
      <c r="DN171" s="58" t="s">
        <v>4014</v>
      </c>
      <c r="DO171" s="58" t="s">
        <v>837</v>
      </c>
      <c r="DP171" s="58" t="s">
        <v>834</v>
      </c>
      <c r="DQ171" s="58" t="s">
        <v>5990</v>
      </c>
      <c r="DR171" s="58" t="s">
        <v>837</v>
      </c>
      <c r="DS171" s="58" t="s">
        <v>834</v>
      </c>
      <c r="DT171" s="58" t="s">
        <v>552</v>
      </c>
      <c r="DU171" s="58" t="s">
        <v>837</v>
      </c>
      <c r="DV171" s="58" t="s">
        <v>834</v>
      </c>
      <c r="DW171" s="58" t="s">
        <v>558</v>
      </c>
      <c r="DX171" s="58" t="s">
        <v>837</v>
      </c>
      <c r="DY171" s="27" t="s">
        <v>3805</v>
      </c>
      <c r="DZ171" s="5" t="s">
        <v>1401</v>
      </c>
      <c r="EA171" s="5">
        <v>5875</v>
      </c>
      <c r="EB171" s="27" t="s">
        <v>2470</v>
      </c>
      <c r="EC171" s="5" t="s">
        <v>1401</v>
      </c>
      <c r="ED171" s="5">
        <v>766</v>
      </c>
      <c r="EE171" s="27" t="s">
        <v>3810</v>
      </c>
      <c r="EF171" s="5" t="s">
        <v>1401</v>
      </c>
      <c r="EG171" s="5">
        <v>431</v>
      </c>
      <c r="EH171" s="27" t="s">
        <v>3811</v>
      </c>
      <c r="EI171" s="5" t="s">
        <v>1401</v>
      </c>
      <c r="EJ171" s="5">
        <v>107</v>
      </c>
      <c r="EK171" s="27" t="s">
        <v>3973</v>
      </c>
      <c r="EL171" s="5" t="s">
        <v>1401</v>
      </c>
      <c r="EM171" s="5">
        <v>34</v>
      </c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</row>
    <row r="172" spans="1:264">
      <c r="A172" s="4">
        <v>171</v>
      </c>
      <c r="B172" s="24" t="s">
        <v>1110</v>
      </c>
      <c r="C172" s="57">
        <v>39496</v>
      </c>
      <c r="D172" s="4" t="s">
        <v>1522</v>
      </c>
      <c r="E172" s="33">
        <v>381343</v>
      </c>
      <c r="F172" s="53">
        <v>162634</v>
      </c>
      <c r="G172" s="54">
        <f t="shared" si="34"/>
        <v>0.42647695119616724</v>
      </c>
      <c r="H172" s="14">
        <f t="shared" si="32"/>
        <v>1.9848248213780638E-2</v>
      </c>
      <c r="I172" s="29" t="str">
        <f t="shared" ref="I172:I203" si="37">INDEX(O172:JF172,MATCH(MAX(O172:JF172),O172:JF172,0)-1)</f>
        <v>PML</v>
      </c>
      <c r="J172" s="29">
        <f t="shared" si="24"/>
        <v>0.24366368656000589</v>
      </c>
      <c r="K172" s="29" t="str">
        <f t="shared" si="35"/>
        <v>IND</v>
      </c>
      <c r="L172" s="29">
        <f t="shared" si="30"/>
        <v>0.22381543834622528</v>
      </c>
      <c r="M172" s="29" t="str">
        <f t="shared" si="36"/>
        <v>PML-N</v>
      </c>
      <c r="N172" s="29">
        <f t="shared" si="31"/>
        <v>0.2159696004525499</v>
      </c>
      <c r="O172" s="27" t="s">
        <v>816</v>
      </c>
      <c r="P172" s="27" t="s">
        <v>806</v>
      </c>
      <c r="Q172" s="27" t="s">
        <v>838</v>
      </c>
      <c r="R172" s="5" t="s">
        <v>3978</v>
      </c>
      <c r="S172" s="5" t="s">
        <v>1185</v>
      </c>
      <c r="T172" s="5">
        <v>14914</v>
      </c>
      <c r="U172" s="5" t="s">
        <v>695</v>
      </c>
      <c r="V172" s="5" t="s">
        <v>811</v>
      </c>
      <c r="W172" s="5" t="s">
        <v>838</v>
      </c>
      <c r="X172" s="5" t="s">
        <v>1523</v>
      </c>
      <c r="Y172" s="5" t="s">
        <v>909</v>
      </c>
      <c r="Z172" s="27">
        <v>39628</v>
      </c>
      <c r="AA172" s="5" t="s">
        <v>3975</v>
      </c>
      <c r="AB172" s="5" t="s">
        <v>1194</v>
      </c>
      <c r="AC172" s="27">
        <v>35124</v>
      </c>
      <c r="AD172" s="27" t="s">
        <v>3976</v>
      </c>
      <c r="AE172" s="5" t="s">
        <v>1003</v>
      </c>
      <c r="AF172" s="5">
        <v>19221</v>
      </c>
      <c r="AG172" s="58" t="s">
        <v>834</v>
      </c>
      <c r="AH172" s="58" t="s">
        <v>810</v>
      </c>
      <c r="AI172" s="58" t="s">
        <v>837</v>
      </c>
      <c r="AJ172" s="5" t="s">
        <v>834</v>
      </c>
      <c r="AK172" s="5" t="s">
        <v>1424</v>
      </c>
      <c r="AL172" s="5" t="s">
        <v>837</v>
      </c>
      <c r="AM172" s="5" t="s">
        <v>834</v>
      </c>
      <c r="AN172" s="5" t="s">
        <v>3395</v>
      </c>
      <c r="AO172" s="5" t="s">
        <v>837</v>
      </c>
      <c r="AP172" s="5" t="s">
        <v>834</v>
      </c>
      <c r="AQ172" s="5" t="s">
        <v>7501</v>
      </c>
      <c r="AR172" s="5" t="s">
        <v>837</v>
      </c>
      <c r="AS172" s="58" t="s">
        <v>834</v>
      </c>
      <c r="AT172" s="58" t="s">
        <v>812</v>
      </c>
      <c r="AU172" s="58" t="s">
        <v>837</v>
      </c>
      <c r="AV172" s="5" t="s">
        <v>834</v>
      </c>
      <c r="AW172" s="5" t="s">
        <v>3202</v>
      </c>
      <c r="AX172" s="5" t="s">
        <v>837</v>
      </c>
      <c r="AY172" s="27" t="s">
        <v>3982</v>
      </c>
      <c r="AZ172" s="5" t="s">
        <v>3764</v>
      </c>
      <c r="BA172" s="5">
        <v>30</v>
      </c>
      <c r="BB172" s="5" t="s">
        <v>834</v>
      </c>
      <c r="BC172" s="5" t="s">
        <v>3126</v>
      </c>
      <c r="BD172" s="5" t="s">
        <v>837</v>
      </c>
      <c r="BE172" s="5" t="s">
        <v>834</v>
      </c>
      <c r="BF172" s="5" t="s">
        <v>3130</v>
      </c>
      <c r="BG172" s="5" t="s">
        <v>837</v>
      </c>
      <c r="BH172" s="5" t="s">
        <v>834</v>
      </c>
      <c r="BI172" s="5" t="s">
        <v>3608</v>
      </c>
      <c r="BJ172" s="5" t="s">
        <v>837</v>
      </c>
      <c r="BK172" s="5" t="s">
        <v>834</v>
      </c>
      <c r="BL172" s="5" t="s">
        <v>3403</v>
      </c>
      <c r="BM172" s="5" t="s">
        <v>837</v>
      </c>
      <c r="BN172" s="5" t="s">
        <v>834</v>
      </c>
      <c r="BO172" s="5" t="s">
        <v>3539</v>
      </c>
      <c r="BP172" s="5" t="s">
        <v>837</v>
      </c>
      <c r="BQ172" s="5" t="s">
        <v>834</v>
      </c>
      <c r="BR172" s="5" t="s">
        <v>3983</v>
      </c>
      <c r="BS172" s="5" t="s">
        <v>837</v>
      </c>
      <c r="BT172" s="5" t="s">
        <v>834</v>
      </c>
      <c r="BU172" s="5" t="s">
        <v>7505</v>
      </c>
      <c r="BV172" s="5" t="s">
        <v>837</v>
      </c>
      <c r="BW172" s="5" t="s">
        <v>834</v>
      </c>
      <c r="BX172" s="5" t="s">
        <v>1020</v>
      </c>
      <c r="BY172" s="5" t="s">
        <v>837</v>
      </c>
      <c r="BZ172" s="5" t="s">
        <v>834</v>
      </c>
      <c r="CA172" s="5" t="s">
        <v>2873</v>
      </c>
      <c r="CB172" s="5" t="s">
        <v>837</v>
      </c>
      <c r="CC172" s="58" t="s">
        <v>834</v>
      </c>
      <c r="CD172" s="58" t="s">
        <v>814</v>
      </c>
      <c r="CE172" s="58" t="s">
        <v>837</v>
      </c>
      <c r="CF172" s="58" t="s">
        <v>834</v>
      </c>
      <c r="CG172" s="27" t="s">
        <v>817</v>
      </c>
      <c r="CH172" s="58" t="s">
        <v>837</v>
      </c>
      <c r="CI172" s="58" t="s">
        <v>834</v>
      </c>
      <c r="CJ172" s="58" t="s">
        <v>3813</v>
      </c>
      <c r="CK172" s="58" t="s">
        <v>837</v>
      </c>
      <c r="CL172" s="58" t="s">
        <v>834</v>
      </c>
      <c r="CM172" s="58" t="s">
        <v>3196</v>
      </c>
      <c r="CN172" s="58" t="s">
        <v>837</v>
      </c>
      <c r="CO172" s="58" t="s">
        <v>834</v>
      </c>
      <c r="CP172" s="58" t="s">
        <v>3361</v>
      </c>
      <c r="CQ172" s="58" t="s">
        <v>837</v>
      </c>
      <c r="CR172" s="58" t="s">
        <v>834</v>
      </c>
      <c r="CS172" s="58" t="s">
        <v>4541</v>
      </c>
      <c r="CT172" s="58" t="s">
        <v>837</v>
      </c>
      <c r="CU172" s="58" t="s">
        <v>834</v>
      </c>
      <c r="CV172" s="58" t="s">
        <v>4186</v>
      </c>
      <c r="CW172" s="58" t="s">
        <v>837</v>
      </c>
      <c r="CX172" s="58" t="s">
        <v>834</v>
      </c>
      <c r="CY172" s="58" t="s">
        <v>1301</v>
      </c>
      <c r="CZ172" s="58" t="s">
        <v>837</v>
      </c>
      <c r="DA172" s="58" t="s">
        <v>834</v>
      </c>
      <c r="DB172" s="58" t="s">
        <v>1406</v>
      </c>
      <c r="DC172" s="58" t="s">
        <v>837</v>
      </c>
      <c r="DD172" s="58" t="s">
        <v>834</v>
      </c>
      <c r="DE172" s="58" t="s">
        <v>4196</v>
      </c>
      <c r="DF172" s="58" t="s">
        <v>837</v>
      </c>
      <c r="DG172" s="58" t="s">
        <v>834</v>
      </c>
      <c r="DH172" s="58" t="s">
        <v>3370</v>
      </c>
      <c r="DI172" s="58" t="s">
        <v>837</v>
      </c>
      <c r="DJ172" s="58" t="s">
        <v>834</v>
      </c>
      <c r="DK172" s="58" t="s">
        <v>564</v>
      </c>
      <c r="DL172" s="58" t="s">
        <v>837</v>
      </c>
      <c r="DM172" s="58" t="s">
        <v>834</v>
      </c>
      <c r="DN172" s="58" t="s">
        <v>4014</v>
      </c>
      <c r="DO172" s="58" t="s">
        <v>837</v>
      </c>
      <c r="DP172" s="58" t="s">
        <v>834</v>
      </c>
      <c r="DQ172" s="58" t="s">
        <v>5990</v>
      </c>
      <c r="DR172" s="58" t="s">
        <v>837</v>
      </c>
      <c r="DS172" s="58" t="s">
        <v>834</v>
      </c>
      <c r="DT172" s="58" t="s">
        <v>552</v>
      </c>
      <c r="DU172" s="58" t="s">
        <v>837</v>
      </c>
      <c r="DV172" s="58" t="s">
        <v>834</v>
      </c>
      <c r="DW172" s="58" t="s">
        <v>558</v>
      </c>
      <c r="DX172" s="58" t="s">
        <v>837</v>
      </c>
      <c r="DY172" s="5" t="s">
        <v>1524</v>
      </c>
      <c r="DZ172" s="5" t="s">
        <v>1401</v>
      </c>
      <c r="EA172" s="27">
        <v>36400</v>
      </c>
      <c r="EB172" s="27" t="s">
        <v>3977</v>
      </c>
      <c r="EC172" s="5" t="s">
        <v>1401</v>
      </c>
      <c r="ED172" s="5">
        <v>16543</v>
      </c>
      <c r="EE172" s="27"/>
      <c r="EF172" s="5"/>
      <c r="EG172" s="5"/>
      <c r="EH172" s="27" t="s">
        <v>3979</v>
      </c>
      <c r="EI172" s="5" t="s">
        <v>1401</v>
      </c>
      <c r="EJ172" s="5">
        <v>557</v>
      </c>
      <c r="EK172" s="27" t="s">
        <v>3980</v>
      </c>
      <c r="EL172" s="5" t="s">
        <v>1401</v>
      </c>
      <c r="EM172" s="5">
        <v>115</v>
      </c>
      <c r="EN172" s="27" t="s">
        <v>3981</v>
      </c>
      <c r="EO172" s="5" t="s">
        <v>1401</v>
      </c>
      <c r="EP172" s="5">
        <v>102</v>
      </c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</row>
    <row r="173" spans="1:264">
      <c r="A173" s="4">
        <v>172</v>
      </c>
      <c r="B173" s="24" t="s">
        <v>1110</v>
      </c>
      <c r="C173" s="57">
        <v>39496</v>
      </c>
      <c r="D173" s="4" t="s">
        <v>1525</v>
      </c>
      <c r="E173" s="33">
        <v>392109</v>
      </c>
      <c r="F173" s="53">
        <v>129732</v>
      </c>
      <c r="G173" s="54">
        <f t="shared" si="34"/>
        <v>0.33085698109454259</v>
      </c>
      <c r="H173" s="14">
        <f t="shared" si="32"/>
        <v>2.6793697776955571E-2</v>
      </c>
      <c r="I173" s="29" t="str">
        <f t="shared" si="37"/>
        <v>PML</v>
      </c>
      <c r="J173" s="29">
        <f t="shared" ref="J173:J236" si="38">LARGE(P173:JF173,1)/(F173)</f>
        <v>0.34972096321647705</v>
      </c>
      <c r="K173" s="29" t="str">
        <f t="shared" si="35"/>
        <v>PML-N</v>
      </c>
      <c r="L173" s="29">
        <f t="shared" si="30"/>
        <v>0.32292726543952149</v>
      </c>
      <c r="M173" s="29" t="str">
        <f t="shared" si="36"/>
        <v>PPPP</v>
      </c>
      <c r="N173" s="29">
        <f t="shared" si="31"/>
        <v>0.280586131409367</v>
      </c>
      <c r="O173" s="27" t="s">
        <v>816</v>
      </c>
      <c r="P173" s="27" t="s">
        <v>806</v>
      </c>
      <c r="Q173" s="27" t="s">
        <v>838</v>
      </c>
      <c r="R173" s="5" t="s">
        <v>834</v>
      </c>
      <c r="S173" s="5" t="s">
        <v>1185</v>
      </c>
      <c r="T173" s="5" t="s">
        <v>837</v>
      </c>
      <c r="U173" s="5" t="s">
        <v>485</v>
      </c>
      <c r="V173" s="5" t="s">
        <v>811</v>
      </c>
      <c r="W173" s="5">
        <v>1041</v>
      </c>
      <c r="X173" s="5" t="s">
        <v>1526</v>
      </c>
      <c r="Y173" s="5" t="s">
        <v>909</v>
      </c>
      <c r="Z173" s="27">
        <v>45370</v>
      </c>
      <c r="AA173" s="5" t="s">
        <v>1527</v>
      </c>
      <c r="AB173" s="5" t="s">
        <v>1194</v>
      </c>
      <c r="AC173" s="27">
        <v>41894</v>
      </c>
      <c r="AD173" s="27" t="s">
        <v>3818</v>
      </c>
      <c r="AE173" s="5" t="s">
        <v>1003</v>
      </c>
      <c r="AF173" s="5">
        <v>36401</v>
      </c>
      <c r="AG173" s="58" t="s">
        <v>834</v>
      </c>
      <c r="AH173" s="58" t="s">
        <v>810</v>
      </c>
      <c r="AI173" s="58" t="s">
        <v>837</v>
      </c>
      <c r="AJ173" s="5" t="s">
        <v>834</v>
      </c>
      <c r="AK173" s="5" t="s">
        <v>1424</v>
      </c>
      <c r="AL173" s="5" t="s">
        <v>837</v>
      </c>
      <c r="AM173" s="5" t="s">
        <v>834</v>
      </c>
      <c r="AN173" s="5" t="s">
        <v>3395</v>
      </c>
      <c r="AO173" s="5" t="s">
        <v>837</v>
      </c>
      <c r="AP173" s="5" t="s">
        <v>834</v>
      </c>
      <c r="AQ173" s="5" t="s">
        <v>7501</v>
      </c>
      <c r="AR173" s="5" t="s">
        <v>837</v>
      </c>
      <c r="AS173" s="58" t="s">
        <v>834</v>
      </c>
      <c r="AT173" s="58" t="s">
        <v>812</v>
      </c>
      <c r="AU173" s="58" t="s">
        <v>837</v>
      </c>
      <c r="AV173" s="5" t="s">
        <v>834</v>
      </c>
      <c r="AW173" s="5" t="s">
        <v>3202</v>
      </c>
      <c r="AX173" s="5" t="s">
        <v>837</v>
      </c>
      <c r="AY173" s="5" t="s">
        <v>834</v>
      </c>
      <c r="AZ173" s="5" t="s">
        <v>3764</v>
      </c>
      <c r="BA173" s="5" t="s">
        <v>837</v>
      </c>
      <c r="BB173" s="5" t="s">
        <v>834</v>
      </c>
      <c r="BC173" s="5" t="s">
        <v>3126</v>
      </c>
      <c r="BD173" s="5" t="s">
        <v>837</v>
      </c>
      <c r="BE173" s="5" t="s">
        <v>834</v>
      </c>
      <c r="BF173" s="5" t="s">
        <v>3130</v>
      </c>
      <c r="BG173" s="5" t="s">
        <v>837</v>
      </c>
      <c r="BH173" s="5" t="s">
        <v>834</v>
      </c>
      <c r="BI173" s="5" t="s">
        <v>3608</v>
      </c>
      <c r="BJ173" s="5" t="s">
        <v>837</v>
      </c>
      <c r="BK173" s="5" t="s">
        <v>834</v>
      </c>
      <c r="BL173" s="5" t="s">
        <v>3403</v>
      </c>
      <c r="BM173" s="5" t="s">
        <v>837</v>
      </c>
      <c r="BN173" s="5" t="s">
        <v>834</v>
      </c>
      <c r="BO173" s="5" t="s">
        <v>3539</v>
      </c>
      <c r="BP173" s="5" t="s">
        <v>837</v>
      </c>
      <c r="BQ173" s="5" t="s">
        <v>834</v>
      </c>
      <c r="BR173" s="5" t="s">
        <v>3983</v>
      </c>
      <c r="BS173" s="5" t="s">
        <v>837</v>
      </c>
      <c r="BT173" s="5" t="s">
        <v>834</v>
      </c>
      <c r="BU173" s="5" t="s">
        <v>7505</v>
      </c>
      <c r="BV173" s="5" t="s">
        <v>837</v>
      </c>
      <c r="BW173" s="5" t="s">
        <v>834</v>
      </c>
      <c r="BX173" s="5" t="s">
        <v>1020</v>
      </c>
      <c r="BY173" s="5" t="s">
        <v>837</v>
      </c>
      <c r="BZ173" s="5" t="s">
        <v>834</v>
      </c>
      <c r="CA173" s="5" t="s">
        <v>2873</v>
      </c>
      <c r="CB173" s="5" t="s">
        <v>837</v>
      </c>
      <c r="CC173" s="58" t="s">
        <v>834</v>
      </c>
      <c r="CD173" s="58" t="s">
        <v>814</v>
      </c>
      <c r="CE173" s="58" t="s">
        <v>837</v>
      </c>
      <c r="CF173" s="58" t="s">
        <v>834</v>
      </c>
      <c r="CG173" s="27" t="s">
        <v>817</v>
      </c>
      <c r="CH173" s="58" t="s">
        <v>837</v>
      </c>
      <c r="CI173" s="58" t="s">
        <v>834</v>
      </c>
      <c r="CJ173" s="58" t="s">
        <v>3813</v>
      </c>
      <c r="CK173" s="58" t="s">
        <v>837</v>
      </c>
      <c r="CL173" s="58" t="s">
        <v>834</v>
      </c>
      <c r="CM173" s="58" t="s">
        <v>3196</v>
      </c>
      <c r="CN173" s="58" t="s">
        <v>837</v>
      </c>
      <c r="CO173" s="58" t="s">
        <v>834</v>
      </c>
      <c r="CP173" s="58" t="s">
        <v>3361</v>
      </c>
      <c r="CQ173" s="58" t="s">
        <v>837</v>
      </c>
      <c r="CR173" s="58" t="s">
        <v>834</v>
      </c>
      <c r="CS173" s="58" t="s">
        <v>4541</v>
      </c>
      <c r="CT173" s="58" t="s">
        <v>837</v>
      </c>
      <c r="CU173" s="58" t="s">
        <v>834</v>
      </c>
      <c r="CV173" s="58" t="s">
        <v>4186</v>
      </c>
      <c r="CW173" s="58" t="s">
        <v>837</v>
      </c>
      <c r="CX173" s="58" t="s">
        <v>834</v>
      </c>
      <c r="CY173" s="58" t="s">
        <v>1301</v>
      </c>
      <c r="CZ173" s="58" t="s">
        <v>837</v>
      </c>
      <c r="DA173" s="58" t="s">
        <v>834</v>
      </c>
      <c r="DB173" s="58" t="s">
        <v>1406</v>
      </c>
      <c r="DC173" s="58" t="s">
        <v>837</v>
      </c>
      <c r="DD173" s="58" t="s">
        <v>834</v>
      </c>
      <c r="DE173" s="58" t="s">
        <v>4196</v>
      </c>
      <c r="DF173" s="58" t="s">
        <v>837</v>
      </c>
      <c r="DG173" s="58" t="s">
        <v>834</v>
      </c>
      <c r="DH173" s="58" t="s">
        <v>3370</v>
      </c>
      <c r="DI173" s="58" t="s">
        <v>837</v>
      </c>
      <c r="DJ173" s="58" t="s">
        <v>834</v>
      </c>
      <c r="DK173" s="58" t="s">
        <v>564</v>
      </c>
      <c r="DL173" s="58" t="s">
        <v>837</v>
      </c>
      <c r="DM173" s="58" t="s">
        <v>834</v>
      </c>
      <c r="DN173" s="58" t="s">
        <v>4014</v>
      </c>
      <c r="DO173" s="58" t="s">
        <v>837</v>
      </c>
      <c r="DP173" s="58" t="s">
        <v>834</v>
      </c>
      <c r="DQ173" s="58" t="s">
        <v>5990</v>
      </c>
      <c r="DR173" s="58" t="s">
        <v>837</v>
      </c>
      <c r="DS173" s="58" t="s">
        <v>834</v>
      </c>
      <c r="DT173" s="58" t="s">
        <v>552</v>
      </c>
      <c r="DU173" s="58" t="s">
        <v>837</v>
      </c>
      <c r="DV173" s="58" t="s">
        <v>834</v>
      </c>
      <c r="DW173" s="58" t="s">
        <v>558</v>
      </c>
      <c r="DX173" s="58" t="s">
        <v>837</v>
      </c>
      <c r="DY173" s="27" t="s">
        <v>2134</v>
      </c>
      <c r="DZ173" s="5" t="s">
        <v>1401</v>
      </c>
      <c r="EA173" s="5">
        <v>3623</v>
      </c>
      <c r="EB173" s="27" t="s">
        <v>486</v>
      </c>
      <c r="EC173" s="5" t="s">
        <v>1401</v>
      </c>
      <c r="ED173" s="5">
        <v>1403</v>
      </c>
      <c r="EE173" s="27"/>
      <c r="EF173" s="5"/>
      <c r="EG173" s="5"/>
      <c r="EH173" s="27"/>
      <c r="EI173" s="5"/>
      <c r="EJ173" s="5"/>
      <c r="EK173" s="27"/>
      <c r="EL173" s="5"/>
      <c r="EM173" s="5"/>
      <c r="EN173" s="27"/>
      <c r="EO173" s="5"/>
      <c r="EP173" s="5"/>
      <c r="EQ173" s="27"/>
      <c r="ER173" s="5"/>
      <c r="ES173" s="5"/>
      <c r="ET173" s="27"/>
      <c r="EU173" s="5"/>
      <c r="EV173" s="5"/>
      <c r="EW173" s="27"/>
      <c r="EX173" s="5"/>
      <c r="EY173" s="5"/>
      <c r="EZ173" s="27"/>
      <c r="FA173" s="5"/>
      <c r="FB173" s="5"/>
      <c r="FC173" s="27"/>
      <c r="FD173" s="5"/>
      <c r="FE173" s="5"/>
      <c r="FF173" s="27"/>
      <c r="FG173" s="5"/>
      <c r="FH173" s="5"/>
      <c r="FI173" s="27"/>
      <c r="FJ173" s="5"/>
      <c r="FK173" s="5"/>
      <c r="FL173" s="27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</row>
    <row r="174" spans="1:264">
      <c r="A174" s="4">
        <v>173</v>
      </c>
      <c r="B174" s="24" t="s">
        <v>1110</v>
      </c>
      <c r="C174" s="57">
        <v>39496</v>
      </c>
      <c r="D174" s="4" t="s">
        <v>1556</v>
      </c>
      <c r="E174" s="33">
        <v>334228</v>
      </c>
      <c r="F174" s="53">
        <v>134657</v>
      </c>
      <c r="G174" s="54">
        <f t="shared" si="34"/>
        <v>0.40288964419498069</v>
      </c>
      <c r="H174" s="14">
        <f t="shared" si="32"/>
        <v>2.9779365350483078E-3</v>
      </c>
      <c r="I174" s="29" t="str">
        <f t="shared" si="37"/>
        <v>PML-N</v>
      </c>
      <c r="J174" s="29">
        <f t="shared" si="38"/>
        <v>0.41939891724901046</v>
      </c>
      <c r="K174" s="29" t="str">
        <f t="shared" si="35"/>
        <v>PML</v>
      </c>
      <c r="L174" s="29">
        <f t="shared" si="30"/>
        <v>0.41642098071396216</v>
      </c>
      <c r="M174" s="29" t="str">
        <f t="shared" si="36"/>
        <v>PPPP</v>
      </c>
      <c r="N174" s="29">
        <f t="shared" si="31"/>
        <v>0.13609392753440222</v>
      </c>
      <c r="O174" s="27" t="s">
        <v>816</v>
      </c>
      <c r="P174" s="27" t="s">
        <v>806</v>
      </c>
      <c r="Q174" s="27" t="s">
        <v>838</v>
      </c>
      <c r="R174" s="27" t="s">
        <v>3821</v>
      </c>
      <c r="S174" s="5" t="s">
        <v>1185</v>
      </c>
      <c r="T174" s="5">
        <v>1559</v>
      </c>
      <c r="U174" s="5" t="s">
        <v>695</v>
      </c>
      <c r="V174" s="5" t="s">
        <v>811</v>
      </c>
      <c r="W174" s="5" t="s">
        <v>838</v>
      </c>
      <c r="X174" s="5" t="s">
        <v>1529</v>
      </c>
      <c r="Y174" s="5" t="s">
        <v>909</v>
      </c>
      <c r="Z174" s="5">
        <v>56074</v>
      </c>
      <c r="AA174" s="5" t="s">
        <v>1528</v>
      </c>
      <c r="AB174" s="5" t="s">
        <v>1194</v>
      </c>
      <c r="AC174" s="27">
        <v>56475</v>
      </c>
      <c r="AD174" s="27" t="s">
        <v>3992</v>
      </c>
      <c r="AE174" s="5" t="s">
        <v>1003</v>
      </c>
      <c r="AF174" s="27">
        <v>18326</v>
      </c>
      <c r="AG174" s="58" t="s">
        <v>834</v>
      </c>
      <c r="AH174" s="58" t="s">
        <v>810</v>
      </c>
      <c r="AI174" s="58" t="s">
        <v>837</v>
      </c>
      <c r="AJ174" s="5" t="s">
        <v>834</v>
      </c>
      <c r="AK174" s="5" t="s">
        <v>1424</v>
      </c>
      <c r="AL174" s="5" t="s">
        <v>837</v>
      </c>
      <c r="AM174" s="5" t="s">
        <v>834</v>
      </c>
      <c r="AN174" s="5" t="s">
        <v>3395</v>
      </c>
      <c r="AO174" s="5" t="s">
        <v>837</v>
      </c>
      <c r="AP174" s="5" t="s">
        <v>834</v>
      </c>
      <c r="AQ174" s="5" t="s">
        <v>7501</v>
      </c>
      <c r="AR174" s="5" t="s">
        <v>837</v>
      </c>
      <c r="AS174" s="58" t="s">
        <v>834</v>
      </c>
      <c r="AT174" s="58" t="s">
        <v>812</v>
      </c>
      <c r="AU174" s="58" t="s">
        <v>837</v>
      </c>
      <c r="AV174" s="5" t="s">
        <v>834</v>
      </c>
      <c r="AW174" s="5" t="s">
        <v>3202</v>
      </c>
      <c r="AX174" s="5" t="s">
        <v>837</v>
      </c>
      <c r="AY174" s="5" t="s">
        <v>834</v>
      </c>
      <c r="AZ174" s="5" t="s">
        <v>3764</v>
      </c>
      <c r="BA174" s="5" t="s">
        <v>837</v>
      </c>
      <c r="BB174" s="5" t="s">
        <v>834</v>
      </c>
      <c r="BC174" s="5" t="s">
        <v>3126</v>
      </c>
      <c r="BD174" s="5" t="s">
        <v>837</v>
      </c>
      <c r="BE174" s="5" t="s">
        <v>834</v>
      </c>
      <c r="BF174" s="5" t="s">
        <v>3130</v>
      </c>
      <c r="BG174" s="5" t="s">
        <v>837</v>
      </c>
      <c r="BH174" s="5" t="s">
        <v>834</v>
      </c>
      <c r="BI174" s="5" t="s">
        <v>3608</v>
      </c>
      <c r="BJ174" s="5" t="s">
        <v>837</v>
      </c>
      <c r="BK174" s="5" t="s">
        <v>834</v>
      </c>
      <c r="BL174" s="5" t="s">
        <v>3403</v>
      </c>
      <c r="BM174" s="5" t="s">
        <v>837</v>
      </c>
      <c r="BN174" s="5" t="s">
        <v>834</v>
      </c>
      <c r="BO174" s="5" t="s">
        <v>3539</v>
      </c>
      <c r="BP174" s="5" t="s">
        <v>837</v>
      </c>
      <c r="BQ174" s="5" t="s">
        <v>834</v>
      </c>
      <c r="BR174" s="5" t="s">
        <v>3983</v>
      </c>
      <c r="BS174" s="5" t="s">
        <v>837</v>
      </c>
      <c r="BT174" s="5" t="s">
        <v>834</v>
      </c>
      <c r="BU174" s="5" t="s">
        <v>7505</v>
      </c>
      <c r="BV174" s="5" t="s">
        <v>837</v>
      </c>
      <c r="BW174" s="5" t="s">
        <v>834</v>
      </c>
      <c r="BX174" s="5" t="s">
        <v>1020</v>
      </c>
      <c r="BY174" s="5" t="s">
        <v>837</v>
      </c>
      <c r="BZ174" s="5" t="s">
        <v>834</v>
      </c>
      <c r="CA174" s="5" t="s">
        <v>2873</v>
      </c>
      <c r="CB174" s="5" t="s">
        <v>837</v>
      </c>
      <c r="CC174" s="58" t="s">
        <v>834</v>
      </c>
      <c r="CD174" s="58" t="s">
        <v>814</v>
      </c>
      <c r="CE174" s="58" t="s">
        <v>837</v>
      </c>
      <c r="CF174" s="58" t="s">
        <v>834</v>
      </c>
      <c r="CG174" s="27" t="s">
        <v>817</v>
      </c>
      <c r="CH174" s="58" t="s">
        <v>837</v>
      </c>
      <c r="CI174" s="58" t="s">
        <v>834</v>
      </c>
      <c r="CJ174" s="58" t="s">
        <v>3813</v>
      </c>
      <c r="CK174" s="58" t="s">
        <v>837</v>
      </c>
      <c r="CL174" s="58" t="s">
        <v>834</v>
      </c>
      <c r="CM174" s="58" t="s">
        <v>3196</v>
      </c>
      <c r="CN174" s="58" t="s">
        <v>837</v>
      </c>
      <c r="CO174" s="58" t="s">
        <v>834</v>
      </c>
      <c r="CP174" s="58" t="s">
        <v>3361</v>
      </c>
      <c r="CQ174" s="58" t="s">
        <v>837</v>
      </c>
      <c r="CR174" s="58" t="s">
        <v>834</v>
      </c>
      <c r="CS174" s="58" t="s">
        <v>4541</v>
      </c>
      <c r="CT174" s="58" t="s">
        <v>837</v>
      </c>
      <c r="CU174" s="58" t="s">
        <v>834</v>
      </c>
      <c r="CV174" s="58" t="s">
        <v>4186</v>
      </c>
      <c r="CW174" s="58" t="s">
        <v>837</v>
      </c>
      <c r="CX174" s="58" t="s">
        <v>834</v>
      </c>
      <c r="CY174" s="58" t="s">
        <v>1301</v>
      </c>
      <c r="CZ174" s="58" t="s">
        <v>837</v>
      </c>
      <c r="DA174" s="58" t="s">
        <v>834</v>
      </c>
      <c r="DB174" s="58" t="s">
        <v>1406</v>
      </c>
      <c r="DC174" s="58" t="s">
        <v>837</v>
      </c>
      <c r="DD174" s="58" t="s">
        <v>834</v>
      </c>
      <c r="DE174" s="58" t="s">
        <v>4196</v>
      </c>
      <c r="DF174" s="58" t="s">
        <v>837</v>
      </c>
      <c r="DG174" s="58" t="s">
        <v>834</v>
      </c>
      <c r="DH174" s="58" t="s">
        <v>3370</v>
      </c>
      <c r="DI174" s="58" t="s">
        <v>837</v>
      </c>
      <c r="DJ174" s="58" t="s">
        <v>834</v>
      </c>
      <c r="DK174" s="58" t="s">
        <v>564</v>
      </c>
      <c r="DL174" s="58" t="s">
        <v>837</v>
      </c>
      <c r="DM174" s="58" t="s">
        <v>834</v>
      </c>
      <c r="DN174" s="58" t="s">
        <v>4014</v>
      </c>
      <c r="DO174" s="58" t="s">
        <v>837</v>
      </c>
      <c r="DP174" s="58" t="s">
        <v>834</v>
      </c>
      <c r="DQ174" s="58" t="s">
        <v>5990</v>
      </c>
      <c r="DR174" s="58" t="s">
        <v>837</v>
      </c>
      <c r="DS174" s="58" t="s">
        <v>834</v>
      </c>
      <c r="DT174" s="58" t="s">
        <v>552</v>
      </c>
      <c r="DU174" s="58" t="s">
        <v>837</v>
      </c>
      <c r="DV174" s="58" t="s">
        <v>834</v>
      </c>
      <c r="DW174" s="58" t="s">
        <v>558</v>
      </c>
      <c r="DX174" s="58" t="s">
        <v>837</v>
      </c>
      <c r="DY174" s="27" t="s">
        <v>3820</v>
      </c>
      <c r="DZ174" s="5" t="s">
        <v>1401</v>
      </c>
      <c r="EA174" s="5">
        <v>1561</v>
      </c>
      <c r="EB174" s="27" t="s">
        <v>3822</v>
      </c>
      <c r="EC174" s="5" t="s">
        <v>1401</v>
      </c>
      <c r="ED174" s="5">
        <v>337</v>
      </c>
      <c r="EE174" s="27" t="s">
        <v>3823</v>
      </c>
      <c r="EF174" s="5" t="s">
        <v>1401</v>
      </c>
      <c r="EG174" s="5">
        <v>325</v>
      </c>
      <c r="EH174" s="52"/>
      <c r="EI174" s="52"/>
      <c r="EJ174" s="52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</row>
    <row r="175" spans="1:264">
      <c r="A175" s="4">
        <v>174</v>
      </c>
      <c r="B175" s="24" t="s">
        <v>1110</v>
      </c>
      <c r="C175" s="57">
        <v>39496</v>
      </c>
      <c r="D175" s="4" t="s">
        <v>1317</v>
      </c>
      <c r="E175" s="33">
        <v>292419</v>
      </c>
      <c r="F175" s="53">
        <v>130455</v>
      </c>
      <c r="G175" s="54">
        <f t="shared" si="34"/>
        <v>0.44612354190391185</v>
      </c>
      <c r="H175" s="14">
        <f t="shared" si="32"/>
        <v>7.9651987275305661E-2</v>
      </c>
      <c r="I175" s="29" t="str">
        <f t="shared" si="37"/>
        <v>PML</v>
      </c>
      <c r="J175" s="29">
        <f t="shared" si="38"/>
        <v>0.38664673642252118</v>
      </c>
      <c r="K175" s="29" t="str">
        <f t="shared" si="35"/>
        <v>IND</v>
      </c>
      <c r="L175" s="29">
        <f t="shared" si="30"/>
        <v>0.30699474914721553</v>
      </c>
      <c r="M175" s="29" t="str">
        <f t="shared" si="36"/>
        <v>PPPP</v>
      </c>
      <c r="N175" s="29">
        <f t="shared" si="31"/>
        <v>0.29499827526733358</v>
      </c>
      <c r="O175" s="27" t="s">
        <v>816</v>
      </c>
      <c r="P175" s="27" t="s">
        <v>806</v>
      </c>
      <c r="Q175" s="27" t="s">
        <v>838</v>
      </c>
      <c r="R175" s="5" t="s">
        <v>834</v>
      </c>
      <c r="S175" s="5" t="s">
        <v>1185</v>
      </c>
      <c r="T175" s="5" t="s">
        <v>837</v>
      </c>
      <c r="U175" s="5" t="s">
        <v>695</v>
      </c>
      <c r="V175" s="5" t="s">
        <v>811</v>
      </c>
      <c r="W175" s="5" t="s">
        <v>838</v>
      </c>
      <c r="X175" s="5" t="s">
        <v>1318</v>
      </c>
      <c r="Y175" s="5" t="s">
        <v>909</v>
      </c>
      <c r="Z175" s="27">
        <v>50440</v>
      </c>
      <c r="AA175" s="5" t="s">
        <v>834</v>
      </c>
      <c r="AB175" s="5" t="s">
        <v>1194</v>
      </c>
      <c r="AC175" s="5" t="s">
        <v>837</v>
      </c>
      <c r="AD175" s="27" t="s">
        <v>3824</v>
      </c>
      <c r="AE175" s="5" t="s">
        <v>1003</v>
      </c>
      <c r="AF175" s="27">
        <v>38484</v>
      </c>
      <c r="AG175" s="58" t="s">
        <v>834</v>
      </c>
      <c r="AH175" s="58" t="s">
        <v>810</v>
      </c>
      <c r="AI175" s="58" t="s">
        <v>837</v>
      </c>
      <c r="AJ175" s="5" t="s">
        <v>834</v>
      </c>
      <c r="AK175" s="5" t="s">
        <v>1424</v>
      </c>
      <c r="AL175" s="5" t="s">
        <v>837</v>
      </c>
      <c r="AM175" s="5" t="s">
        <v>834</v>
      </c>
      <c r="AN175" s="5" t="s">
        <v>3395</v>
      </c>
      <c r="AO175" s="5" t="s">
        <v>837</v>
      </c>
      <c r="AP175" s="5" t="s">
        <v>834</v>
      </c>
      <c r="AQ175" s="5" t="s">
        <v>7501</v>
      </c>
      <c r="AR175" s="5" t="s">
        <v>837</v>
      </c>
      <c r="AS175" s="58" t="s">
        <v>834</v>
      </c>
      <c r="AT175" s="58" t="s">
        <v>812</v>
      </c>
      <c r="AU175" s="58" t="s">
        <v>837</v>
      </c>
      <c r="AV175" s="5" t="s">
        <v>834</v>
      </c>
      <c r="AW175" s="5" t="s">
        <v>3202</v>
      </c>
      <c r="AX175" s="5" t="s">
        <v>837</v>
      </c>
      <c r="AY175" s="5" t="s">
        <v>834</v>
      </c>
      <c r="AZ175" s="5" t="s">
        <v>3764</v>
      </c>
      <c r="BA175" s="5" t="s">
        <v>837</v>
      </c>
      <c r="BB175" s="5" t="s">
        <v>834</v>
      </c>
      <c r="BC175" s="5" t="s">
        <v>3126</v>
      </c>
      <c r="BD175" s="5" t="s">
        <v>837</v>
      </c>
      <c r="BE175" s="5" t="s">
        <v>834</v>
      </c>
      <c r="BF175" s="5" t="s">
        <v>3130</v>
      </c>
      <c r="BG175" s="5" t="s">
        <v>837</v>
      </c>
      <c r="BH175" s="5" t="s">
        <v>834</v>
      </c>
      <c r="BI175" s="5" t="s">
        <v>3608</v>
      </c>
      <c r="BJ175" s="5" t="s">
        <v>837</v>
      </c>
      <c r="BK175" s="5" t="s">
        <v>834</v>
      </c>
      <c r="BL175" s="5" t="s">
        <v>3403</v>
      </c>
      <c r="BM175" s="5" t="s">
        <v>837</v>
      </c>
      <c r="BN175" s="5" t="s">
        <v>834</v>
      </c>
      <c r="BO175" s="5" t="s">
        <v>3539</v>
      </c>
      <c r="BP175" s="5" t="s">
        <v>837</v>
      </c>
      <c r="BQ175" s="5" t="s">
        <v>834</v>
      </c>
      <c r="BR175" s="5" t="s">
        <v>3983</v>
      </c>
      <c r="BS175" s="5" t="s">
        <v>837</v>
      </c>
      <c r="BT175" s="5" t="s">
        <v>834</v>
      </c>
      <c r="BU175" s="5" t="s">
        <v>7505</v>
      </c>
      <c r="BV175" s="5" t="s">
        <v>837</v>
      </c>
      <c r="BW175" s="5" t="s">
        <v>834</v>
      </c>
      <c r="BX175" s="5" t="s">
        <v>1020</v>
      </c>
      <c r="BY175" s="5" t="s">
        <v>837</v>
      </c>
      <c r="BZ175" s="5" t="s">
        <v>834</v>
      </c>
      <c r="CA175" s="5" t="s">
        <v>2873</v>
      </c>
      <c r="CB175" s="5" t="s">
        <v>837</v>
      </c>
      <c r="CC175" s="58" t="s">
        <v>834</v>
      </c>
      <c r="CD175" s="58" t="s">
        <v>814</v>
      </c>
      <c r="CE175" s="58" t="s">
        <v>837</v>
      </c>
      <c r="CF175" s="58" t="s">
        <v>834</v>
      </c>
      <c r="CG175" s="27" t="s">
        <v>817</v>
      </c>
      <c r="CH175" s="58" t="s">
        <v>837</v>
      </c>
      <c r="CI175" s="58" t="s">
        <v>834</v>
      </c>
      <c r="CJ175" s="58" t="s">
        <v>3813</v>
      </c>
      <c r="CK175" s="58" t="s">
        <v>837</v>
      </c>
      <c r="CL175" s="58" t="s">
        <v>834</v>
      </c>
      <c r="CM175" s="58" t="s">
        <v>3196</v>
      </c>
      <c r="CN175" s="58" t="s">
        <v>837</v>
      </c>
      <c r="CO175" s="58" t="s">
        <v>834</v>
      </c>
      <c r="CP175" s="58" t="s">
        <v>3361</v>
      </c>
      <c r="CQ175" s="58" t="s">
        <v>837</v>
      </c>
      <c r="CR175" s="58" t="s">
        <v>834</v>
      </c>
      <c r="CS175" s="58" t="s">
        <v>4541</v>
      </c>
      <c r="CT175" s="58" t="s">
        <v>837</v>
      </c>
      <c r="CU175" s="58" t="s">
        <v>834</v>
      </c>
      <c r="CV175" s="58" t="s">
        <v>4186</v>
      </c>
      <c r="CW175" s="58" t="s">
        <v>837</v>
      </c>
      <c r="CX175" s="58" t="s">
        <v>834</v>
      </c>
      <c r="CY175" s="58" t="s">
        <v>1301</v>
      </c>
      <c r="CZ175" s="58" t="s">
        <v>837</v>
      </c>
      <c r="DA175" s="58" t="s">
        <v>834</v>
      </c>
      <c r="DB175" s="58" t="s">
        <v>1406</v>
      </c>
      <c r="DC175" s="58" t="s">
        <v>837</v>
      </c>
      <c r="DD175" s="58" t="s">
        <v>834</v>
      </c>
      <c r="DE175" s="58" t="s">
        <v>4196</v>
      </c>
      <c r="DF175" s="58" t="s">
        <v>837</v>
      </c>
      <c r="DG175" s="58" t="s">
        <v>834</v>
      </c>
      <c r="DH175" s="58" t="s">
        <v>3370</v>
      </c>
      <c r="DI175" s="58" t="s">
        <v>837</v>
      </c>
      <c r="DJ175" s="58" t="s">
        <v>834</v>
      </c>
      <c r="DK175" s="58" t="s">
        <v>564</v>
      </c>
      <c r="DL175" s="58" t="s">
        <v>837</v>
      </c>
      <c r="DM175" s="58" t="s">
        <v>834</v>
      </c>
      <c r="DN175" s="58" t="s">
        <v>4014</v>
      </c>
      <c r="DO175" s="58" t="s">
        <v>837</v>
      </c>
      <c r="DP175" s="58" t="s">
        <v>834</v>
      </c>
      <c r="DQ175" s="58" t="s">
        <v>5990</v>
      </c>
      <c r="DR175" s="58" t="s">
        <v>837</v>
      </c>
      <c r="DS175" s="58" t="s">
        <v>834</v>
      </c>
      <c r="DT175" s="58" t="s">
        <v>552</v>
      </c>
      <c r="DU175" s="58" t="s">
        <v>837</v>
      </c>
      <c r="DV175" s="58" t="s">
        <v>834</v>
      </c>
      <c r="DW175" s="58" t="s">
        <v>558</v>
      </c>
      <c r="DX175" s="58" t="s">
        <v>837</v>
      </c>
      <c r="DY175" s="5" t="s">
        <v>1319</v>
      </c>
      <c r="DZ175" s="5" t="s">
        <v>1401</v>
      </c>
      <c r="EA175" s="27">
        <v>40049</v>
      </c>
      <c r="EB175" s="27" t="s">
        <v>3433</v>
      </c>
      <c r="EC175" s="5" t="s">
        <v>1401</v>
      </c>
      <c r="ED175" s="5">
        <v>1214</v>
      </c>
      <c r="EE175" s="27" t="s">
        <v>3434</v>
      </c>
      <c r="EF175" s="5" t="s">
        <v>1401</v>
      </c>
      <c r="EG175" s="5">
        <v>213</v>
      </c>
      <c r="EH175" s="27" t="s">
        <v>3435</v>
      </c>
      <c r="EI175" s="5" t="s">
        <v>1401</v>
      </c>
      <c r="EJ175" s="5">
        <v>55</v>
      </c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</row>
    <row r="176" spans="1:264">
      <c r="A176" s="4">
        <v>175</v>
      </c>
      <c r="B176" s="24" t="s">
        <v>1110</v>
      </c>
      <c r="C176" s="57">
        <v>39496</v>
      </c>
      <c r="D176" s="4" t="s">
        <v>1320</v>
      </c>
      <c r="E176" s="33">
        <v>285365</v>
      </c>
      <c r="F176" s="53">
        <v>132214</v>
      </c>
      <c r="G176" s="54">
        <f t="shared" si="34"/>
        <v>0.46331540308026564</v>
      </c>
      <c r="H176" s="14">
        <f t="shared" si="32"/>
        <v>0.2436731359765229</v>
      </c>
      <c r="I176" s="29" t="str">
        <f t="shared" si="37"/>
        <v>PPPP</v>
      </c>
      <c r="J176" s="29">
        <f t="shared" si="38"/>
        <v>0.59318226511564587</v>
      </c>
      <c r="K176" s="29" t="str">
        <f t="shared" si="35"/>
        <v>PML</v>
      </c>
      <c r="L176" s="29">
        <f t="shared" si="30"/>
        <v>0.34950912913912291</v>
      </c>
      <c r="M176" s="29" t="str">
        <f t="shared" si="36"/>
        <v>IND</v>
      </c>
      <c r="N176" s="29">
        <f t="shared" si="31"/>
        <v>3.63199056075756E-2</v>
      </c>
      <c r="O176" s="27" t="s">
        <v>816</v>
      </c>
      <c r="P176" s="27" t="s">
        <v>806</v>
      </c>
      <c r="Q176" s="27" t="s">
        <v>838</v>
      </c>
      <c r="R176" s="5" t="s">
        <v>834</v>
      </c>
      <c r="S176" s="5" t="s">
        <v>1185</v>
      </c>
      <c r="T176" s="5" t="s">
        <v>837</v>
      </c>
      <c r="U176" s="5" t="s">
        <v>695</v>
      </c>
      <c r="V176" s="5" t="s">
        <v>811</v>
      </c>
      <c r="W176" s="5" t="s">
        <v>838</v>
      </c>
      <c r="X176" s="5" t="s">
        <v>1319</v>
      </c>
      <c r="Y176" s="5" t="s">
        <v>909</v>
      </c>
      <c r="Z176" s="27">
        <v>46210</v>
      </c>
      <c r="AA176" s="5" t="s">
        <v>834</v>
      </c>
      <c r="AB176" s="5" t="s">
        <v>1194</v>
      </c>
      <c r="AC176" s="5" t="s">
        <v>837</v>
      </c>
      <c r="AD176" s="5" t="s">
        <v>1321</v>
      </c>
      <c r="AE176" s="5" t="s">
        <v>1003</v>
      </c>
      <c r="AF176" s="27">
        <v>78427</v>
      </c>
      <c r="AG176" s="58" t="s">
        <v>834</v>
      </c>
      <c r="AH176" s="58" t="s">
        <v>810</v>
      </c>
      <c r="AI176" s="58" t="s">
        <v>837</v>
      </c>
      <c r="AJ176" s="5" t="s">
        <v>834</v>
      </c>
      <c r="AK176" s="5" t="s">
        <v>1424</v>
      </c>
      <c r="AL176" s="5" t="s">
        <v>837</v>
      </c>
      <c r="AM176" s="5" t="s">
        <v>834</v>
      </c>
      <c r="AN176" s="5" t="s">
        <v>3395</v>
      </c>
      <c r="AO176" s="5" t="s">
        <v>837</v>
      </c>
      <c r="AP176" s="5" t="s">
        <v>834</v>
      </c>
      <c r="AQ176" s="5" t="s">
        <v>7501</v>
      </c>
      <c r="AR176" s="5" t="s">
        <v>837</v>
      </c>
      <c r="AS176" s="58" t="s">
        <v>834</v>
      </c>
      <c r="AT176" s="58" t="s">
        <v>812</v>
      </c>
      <c r="AU176" s="58" t="s">
        <v>837</v>
      </c>
      <c r="AV176" s="5" t="s">
        <v>834</v>
      </c>
      <c r="AW176" s="5" t="s">
        <v>3202</v>
      </c>
      <c r="AX176" s="5" t="s">
        <v>837</v>
      </c>
      <c r="AY176" s="5" t="s">
        <v>834</v>
      </c>
      <c r="AZ176" s="5" t="s">
        <v>3764</v>
      </c>
      <c r="BA176" s="5" t="s">
        <v>837</v>
      </c>
      <c r="BB176" s="5" t="s">
        <v>834</v>
      </c>
      <c r="BC176" s="5" t="s">
        <v>3126</v>
      </c>
      <c r="BD176" s="5" t="s">
        <v>837</v>
      </c>
      <c r="BE176" s="5" t="s">
        <v>834</v>
      </c>
      <c r="BF176" s="5" t="s">
        <v>3130</v>
      </c>
      <c r="BG176" s="5" t="s">
        <v>837</v>
      </c>
      <c r="BH176" s="5" t="s">
        <v>834</v>
      </c>
      <c r="BI176" s="5" t="s">
        <v>3608</v>
      </c>
      <c r="BJ176" s="5" t="s">
        <v>837</v>
      </c>
      <c r="BK176" s="5" t="s">
        <v>834</v>
      </c>
      <c r="BL176" s="5" t="s">
        <v>3403</v>
      </c>
      <c r="BM176" s="5" t="s">
        <v>837</v>
      </c>
      <c r="BN176" s="5" t="s">
        <v>834</v>
      </c>
      <c r="BO176" s="5" t="s">
        <v>3539</v>
      </c>
      <c r="BP176" s="5" t="s">
        <v>837</v>
      </c>
      <c r="BQ176" s="5" t="s">
        <v>834</v>
      </c>
      <c r="BR176" s="5" t="s">
        <v>3983</v>
      </c>
      <c r="BS176" s="5" t="s">
        <v>837</v>
      </c>
      <c r="BT176" s="5" t="s">
        <v>834</v>
      </c>
      <c r="BU176" s="5" t="s">
        <v>7505</v>
      </c>
      <c r="BV176" s="5" t="s">
        <v>837</v>
      </c>
      <c r="BW176" s="5" t="s">
        <v>834</v>
      </c>
      <c r="BX176" s="5" t="s">
        <v>1020</v>
      </c>
      <c r="BY176" s="5" t="s">
        <v>837</v>
      </c>
      <c r="BZ176" s="5" t="s">
        <v>834</v>
      </c>
      <c r="CA176" s="5" t="s">
        <v>2873</v>
      </c>
      <c r="CB176" s="5" t="s">
        <v>837</v>
      </c>
      <c r="CC176" s="58" t="s">
        <v>834</v>
      </c>
      <c r="CD176" s="58" t="s">
        <v>814</v>
      </c>
      <c r="CE176" s="58" t="s">
        <v>837</v>
      </c>
      <c r="CF176" s="58" t="s">
        <v>834</v>
      </c>
      <c r="CG176" s="27" t="s">
        <v>817</v>
      </c>
      <c r="CH176" s="58" t="s">
        <v>837</v>
      </c>
      <c r="CI176" s="58" t="s">
        <v>834</v>
      </c>
      <c r="CJ176" s="58" t="s">
        <v>3813</v>
      </c>
      <c r="CK176" s="58" t="s">
        <v>837</v>
      </c>
      <c r="CL176" s="58" t="s">
        <v>834</v>
      </c>
      <c r="CM176" s="58" t="s">
        <v>3196</v>
      </c>
      <c r="CN176" s="58" t="s">
        <v>837</v>
      </c>
      <c r="CO176" s="58" t="s">
        <v>834</v>
      </c>
      <c r="CP176" s="58" t="s">
        <v>3361</v>
      </c>
      <c r="CQ176" s="58" t="s">
        <v>837</v>
      </c>
      <c r="CR176" s="58" t="s">
        <v>834</v>
      </c>
      <c r="CS176" s="58" t="s">
        <v>4541</v>
      </c>
      <c r="CT176" s="58" t="s">
        <v>837</v>
      </c>
      <c r="CU176" s="58" t="s">
        <v>834</v>
      </c>
      <c r="CV176" s="58" t="s">
        <v>4186</v>
      </c>
      <c r="CW176" s="58" t="s">
        <v>837</v>
      </c>
      <c r="CX176" s="58" t="s">
        <v>834</v>
      </c>
      <c r="CY176" s="58" t="s">
        <v>1301</v>
      </c>
      <c r="CZ176" s="58" t="s">
        <v>837</v>
      </c>
      <c r="DA176" s="58" t="s">
        <v>834</v>
      </c>
      <c r="DB176" s="58" t="s">
        <v>1406</v>
      </c>
      <c r="DC176" s="58" t="s">
        <v>837</v>
      </c>
      <c r="DD176" s="58" t="s">
        <v>834</v>
      </c>
      <c r="DE176" s="58" t="s">
        <v>4196</v>
      </c>
      <c r="DF176" s="58" t="s">
        <v>837</v>
      </c>
      <c r="DG176" s="58" t="s">
        <v>834</v>
      </c>
      <c r="DH176" s="58" t="s">
        <v>3370</v>
      </c>
      <c r="DI176" s="58" t="s">
        <v>837</v>
      </c>
      <c r="DJ176" s="58" t="s">
        <v>834</v>
      </c>
      <c r="DK176" s="58" t="s">
        <v>564</v>
      </c>
      <c r="DL176" s="58" t="s">
        <v>837</v>
      </c>
      <c r="DM176" s="58" t="s">
        <v>834</v>
      </c>
      <c r="DN176" s="58" t="s">
        <v>4014</v>
      </c>
      <c r="DO176" s="58" t="s">
        <v>837</v>
      </c>
      <c r="DP176" s="58" t="s">
        <v>834</v>
      </c>
      <c r="DQ176" s="58" t="s">
        <v>5990</v>
      </c>
      <c r="DR176" s="58" t="s">
        <v>837</v>
      </c>
      <c r="DS176" s="58" t="s">
        <v>834</v>
      </c>
      <c r="DT176" s="58" t="s">
        <v>552</v>
      </c>
      <c r="DU176" s="58" t="s">
        <v>837</v>
      </c>
      <c r="DV176" s="58" t="s">
        <v>834</v>
      </c>
      <c r="DW176" s="58" t="s">
        <v>558</v>
      </c>
      <c r="DX176" s="58" t="s">
        <v>837</v>
      </c>
      <c r="DY176" s="27" t="s">
        <v>3436</v>
      </c>
      <c r="DZ176" s="5" t="s">
        <v>1401</v>
      </c>
      <c r="EA176" s="5">
        <v>4802</v>
      </c>
      <c r="EB176" s="27" t="s">
        <v>3437</v>
      </c>
      <c r="EC176" s="5" t="s">
        <v>1401</v>
      </c>
      <c r="ED176" s="5">
        <v>1528</v>
      </c>
      <c r="EE176" s="27" t="s">
        <v>3438</v>
      </c>
      <c r="EF176" s="5" t="s">
        <v>1401</v>
      </c>
      <c r="EG176" s="5">
        <v>1247</v>
      </c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</row>
    <row r="177" spans="1:264">
      <c r="A177" s="4">
        <v>176</v>
      </c>
      <c r="B177" s="24" t="s">
        <v>1110</v>
      </c>
      <c r="C177" s="57">
        <v>39496</v>
      </c>
      <c r="D177" s="4" t="s">
        <v>1535</v>
      </c>
      <c r="E177" s="33">
        <v>275075</v>
      </c>
      <c r="F177" s="53">
        <v>142246</v>
      </c>
      <c r="G177" s="54">
        <f t="shared" si="34"/>
        <v>0.51711714986821777</v>
      </c>
      <c r="H177" s="14">
        <f t="shared" si="32"/>
        <v>2.8689734684982354E-2</v>
      </c>
      <c r="I177" s="29" t="str">
        <f t="shared" si="37"/>
        <v>PPPP</v>
      </c>
      <c r="J177" s="29">
        <f t="shared" si="38"/>
        <v>0.35731057463830268</v>
      </c>
      <c r="K177" s="29" t="str">
        <f t="shared" si="35"/>
        <v>PML</v>
      </c>
      <c r="L177" s="29">
        <f t="shared" si="30"/>
        <v>0.32862083995332031</v>
      </c>
      <c r="M177" s="29" t="str">
        <f t="shared" si="36"/>
        <v>PML-N</v>
      </c>
      <c r="N177" s="29">
        <f t="shared" si="31"/>
        <v>0.29684490249286449</v>
      </c>
      <c r="O177" s="27" t="s">
        <v>816</v>
      </c>
      <c r="P177" s="27" t="s">
        <v>806</v>
      </c>
      <c r="Q177" s="27" t="s">
        <v>838</v>
      </c>
      <c r="R177" s="5" t="s">
        <v>834</v>
      </c>
      <c r="S177" s="5" t="s">
        <v>1185</v>
      </c>
      <c r="T177" s="5" t="s">
        <v>837</v>
      </c>
      <c r="U177" s="27" t="s">
        <v>3265</v>
      </c>
      <c r="V177" s="5" t="s">
        <v>1765</v>
      </c>
      <c r="W177" s="5">
        <v>1093</v>
      </c>
      <c r="X177" s="5" t="s">
        <v>1573</v>
      </c>
      <c r="Y177" s="5" t="s">
        <v>909</v>
      </c>
      <c r="Z177" s="27">
        <v>46745</v>
      </c>
      <c r="AA177" s="27" t="s">
        <v>3607</v>
      </c>
      <c r="AB177" s="5" t="s">
        <v>1194</v>
      </c>
      <c r="AC177" s="5">
        <v>42225</v>
      </c>
      <c r="AD177" s="5" t="s">
        <v>1572</v>
      </c>
      <c r="AE177" s="5" t="s">
        <v>1003</v>
      </c>
      <c r="AF177" s="27">
        <v>50826</v>
      </c>
      <c r="AG177" s="58" t="s">
        <v>834</v>
      </c>
      <c r="AH177" s="58" t="s">
        <v>810</v>
      </c>
      <c r="AI177" s="58" t="s">
        <v>837</v>
      </c>
      <c r="AJ177" s="5" t="s">
        <v>834</v>
      </c>
      <c r="AK177" s="5" t="s">
        <v>1424</v>
      </c>
      <c r="AL177" s="5" t="s">
        <v>837</v>
      </c>
      <c r="AM177" s="5" t="s">
        <v>834</v>
      </c>
      <c r="AN177" s="5" t="s">
        <v>3395</v>
      </c>
      <c r="AO177" s="5" t="s">
        <v>837</v>
      </c>
      <c r="AP177" s="5" t="s">
        <v>834</v>
      </c>
      <c r="AQ177" s="5" t="s">
        <v>7501</v>
      </c>
      <c r="AR177" s="5" t="s">
        <v>837</v>
      </c>
      <c r="AS177" s="58" t="s">
        <v>834</v>
      </c>
      <c r="AT177" s="58" t="s">
        <v>812</v>
      </c>
      <c r="AU177" s="58" t="s">
        <v>837</v>
      </c>
      <c r="AV177" s="5" t="s">
        <v>834</v>
      </c>
      <c r="AW177" s="5" t="s">
        <v>3202</v>
      </c>
      <c r="AX177" s="5" t="s">
        <v>837</v>
      </c>
      <c r="AY177" s="5" t="s">
        <v>834</v>
      </c>
      <c r="AZ177" s="5" t="s">
        <v>3764</v>
      </c>
      <c r="BA177" s="5" t="s">
        <v>837</v>
      </c>
      <c r="BB177" s="5" t="s">
        <v>834</v>
      </c>
      <c r="BC177" s="5" t="s">
        <v>3126</v>
      </c>
      <c r="BD177" s="5" t="s">
        <v>837</v>
      </c>
      <c r="BE177" s="5" t="s">
        <v>834</v>
      </c>
      <c r="BF177" s="5" t="s">
        <v>3130</v>
      </c>
      <c r="BG177" s="5" t="s">
        <v>837</v>
      </c>
      <c r="BH177" s="5" t="s">
        <v>834</v>
      </c>
      <c r="BI177" s="5" t="s">
        <v>3608</v>
      </c>
      <c r="BJ177" s="5" t="s">
        <v>837</v>
      </c>
      <c r="BK177" s="5" t="s">
        <v>834</v>
      </c>
      <c r="BL177" s="5" t="s">
        <v>3403</v>
      </c>
      <c r="BM177" s="5" t="s">
        <v>837</v>
      </c>
      <c r="BN177" s="5" t="s">
        <v>834</v>
      </c>
      <c r="BO177" s="5" t="s">
        <v>3539</v>
      </c>
      <c r="BP177" s="5" t="s">
        <v>837</v>
      </c>
      <c r="BQ177" s="5" t="s">
        <v>834</v>
      </c>
      <c r="BR177" s="5" t="s">
        <v>3983</v>
      </c>
      <c r="BS177" s="5" t="s">
        <v>837</v>
      </c>
      <c r="BT177" s="5" t="s">
        <v>834</v>
      </c>
      <c r="BU177" s="5" t="s">
        <v>7505</v>
      </c>
      <c r="BV177" s="5" t="s">
        <v>837</v>
      </c>
      <c r="BW177" s="5" t="s">
        <v>834</v>
      </c>
      <c r="BX177" s="5" t="s">
        <v>1020</v>
      </c>
      <c r="BY177" s="5" t="s">
        <v>837</v>
      </c>
      <c r="BZ177" s="5" t="s">
        <v>834</v>
      </c>
      <c r="CA177" s="5" t="s">
        <v>2873</v>
      </c>
      <c r="CB177" s="5" t="s">
        <v>837</v>
      </c>
      <c r="CC177" s="58" t="s">
        <v>834</v>
      </c>
      <c r="CD177" s="58" t="s">
        <v>814</v>
      </c>
      <c r="CE177" s="58" t="s">
        <v>837</v>
      </c>
      <c r="CF177" s="58" t="s">
        <v>834</v>
      </c>
      <c r="CG177" s="27" t="s">
        <v>817</v>
      </c>
      <c r="CH177" s="58" t="s">
        <v>837</v>
      </c>
      <c r="CI177" s="58" t="s">
        <v>834</v>
      </c>
      <c r="CJ177" s="58" t="s">
        <v>3813</v>
      </c>
      <c r="CK177" s="58" t="s">
        <v>837</v>
      </c>
      <c r="CL177" s="58" t="s">
        <v>834</v>
      </c>
      <c r="CM177" s="58" t="s">
        <v>3196</v>
      </c>
      <c r="CN177" s="58" t="s">
        <v>837</v>
      </c>
      <c r="CO177" s="58" t="s">
        <v>834</v>
      </c>
      <c r="CP177" s="58" t="s">
        <v>3361</v>
      </c>
      <c r="CQ177" s="58" t="s">
        <v>837</v>
      </c>
      <c r="CR177" s="58" t="s">
        <v>834</v>
      </c>
      <c r="CS177" s="58" t="s">
        <v>4541</v>
      </c>
      <c r="CT177" s="58" t="s">
        <v>837</v>
      </c>
      <c r="CU177" s="58" t="s">
        <v>834</v>
      </c>
      <c r="CV177" s="58" t="s">
        <v>4186</v>
      </c>
      <c r="CW177" s="58" t="s">
        <v>837</v>
      </c>
      <c r="CX177" s="58" t="s">
        <v>834</v>
      </c>
      <c r="CY177" s="58" t="s">
        <v>1301</v>
      </c>
      <c r="CZ177" s="58" t="s">
        <v>837</v>
      </c>
      <c r="DA177" s="58" t="s">
        <v>834</v>
      </c>
      <c r="DB177" s="58" t="s">
        <v>1406</v>
      </c>
      <c r="DC177" s="58" t="s">
        <v>837</v>
      </c>
      <c r="DD177" s="58" t="s">
        <v>834</v>
      </c>
      <c r="DE177" s="58" t="s">
        <v>4196</v>
      </c>
      <c r="DF177" s="58" t="s">
        <v>837</v>
      </c>
      <c r="DG177" s="58" t="s">
        <v>834</v>
      </c>
      <c r="DH177" s="58" t="s">
        <v>3370</v>
      </c>
      <c r="DI177" s="58" t="s">
        <v>837</v>
      </c>
      <c r="DJ177" s="58" t="s">
        <v>834</v>
      </c>
      <c r="DK177" s="58" t="s">
        <v>564</v>
      </c>
      <c r="DL177" s="58" t="s">
        <v>837</v>
      </c>
      <c r="DM177" s="58" t="s">
        <v>834</v>
      </c>
      <c r="DN177" s="58" t="s">
        <v>4014</v>
      </c>
      <c r="DO177" s="58" t="s">
        <v>837</v>
      </c>
      <c r="DP177" s="58" t="s">
        <v>834</v>
      </c>
      <c r="DQ177" s="58" t="s">
        <v>5990</v>
      </c>
      <c r="DR177" s="58" t="s">
        <v>837</v>
      </c>
      <c r="DS177" s="58" t="s">
        <v>834</v>
      </c>
      <c r="DT177" s="58" t="s">
        <v>552</v>
      </c>
      <c r="DU177" s="58" t="s">
        <v>837</v>
      </c>
      <c r="DV177" s="58" t="s">
        <v>834</v>
      </c>
      <c r="DW177" s="58" t="s">
        <v>558</v>
      </c>
      <c r="DX177" s="58" t="s">
        <v>837</v>
      </c>
      <c r="DY177" s="27" t="s">
        <v>3635</v>
      </c>
      <c r="DZ177" s="5" t="s">
        <v>1401</v>
      </c>
      <c r="EA177" s="5">
        <v>826</v>
      </c>
      <c r="EB177" s="27" t="s">
        <v>3636</v>
      </c>
      <c r="EC177" s="5" t="s">
        <v>1401</v>
      </c>
      <c r="ED177" s="5">
        <v>416</v>
      </c>
      <c r="EE177" s="27" t="s">
        <v>3637</v>
      </c>
      <c r="EF177" s="5" t="s">
        <v>1401</v>
      </c>
      <c r="EG177" s="5">
        <v>115</v>
      </c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</row>
    <row r="178" spans="1:264">
      <c r="A178" s="4">
        <v>177</v>
      </c>
      <c r="B178" s="24" t="s">
        <v>1110</v>
      </c>
      <c r="C178" s="57">
        <v>39496</v>
      </c>
      <c r="D178" s="4" t="s">
        <v>1576</v>
      </c>
      <c r="E178" s="33">
        <v>257818</v>
      </c>
      <c r="F178" s="53">
        <v>141471</v>
      </c>
      <c r="G178" s="54">
        <f t="shared" si="34"/>
        <v>0.5487242938817305</v>
      </c>
      <c r="H178" s="14">
        <f t="shared" si="32"/>
        <v>0.24091156491436408</v>
      </c>
      <c r="I178" s="29" t="str">
        <f t="shared" si="37"/>
        <v>PPPP</v>
      </c>
      <c r="J178" s="29">
        <f t="shared" si="38"/>
        <v>0.60023609078892493</v>
      </c>
      <c r="K178" s="29" t="str">
        <f t="shared" si="35"/>
        <v>PML</v>
      </c>
      <c r="L178" s="29">
        <f t="shared" si="30"/>
        <v>0.35932452587456087</v>
      </c>
      <c r="M178" s="29" t="str">
        <f t="shared" si="36"/>
        <v>PML-N</v>
      </c>
      <c r="N178" s="29">
        <f t="shared" si="31"/>
        <v>4.0439383336514194E-2</v>
      </c>
      <c r="O178" s="27" t="s">
        <v>816</v>
      </c>
      <c r="P178" s="27" t="s">
        <v>806</v>
      </c>
      <c r="Q178" s="27" t="s">
        <v>838</v>
      </c>
      <c r="R178" s="5" t="s">
        <v>834</v>
      </c>
      <c r="S178" s="5" t="s">
        <v>1185</v>
      </c>
      <c r="T178" s="5" t="s">
        <v>837</v>
      </c>
      <c r="U178" s="5" t="s">
        <v>695</v>
      </c>
      <c r="V178" s="5" t="s">
        <v>811</v>
      </c>
      <c r="W178" s="5" t="s">
        <v>838</v>
      </c>
      <c r="X178" s="5" t="s">
        <v>1575</v>
      </c>
      <c r="Y178" s="27" t="s">
        <v>909</v>
      </c>
      <c r="Z178" s="27">
        <v>50834</v>
      </c>
      <c r="AA178" s="27" t="s">
        <v>3779</v>
      </c>
      <c r="AB178" s="5" t="s">
        <v>1194</v>
      </c>
      <c r="AC178" s="5">
        <v>5721</v>
      </c>
      <c r="AD178" s="5" t="s">
        <v>1574</v>
      </c>
      <c r="AE178" s="5" t="s">
        <v>1003</v>
      </c>
      <c r="AF178" s="27">
        <v>84916</v>
      </c>
      <c r="AG178" s="58" t="s">
        <v>834</v>
      </c>
      <c r="AH178" s="58" t="s">
        <v>810</v>
      </c>
      <c r="AI178" s="58" t="s">
        <v>837</v>
      </c>
      <c r="AJ178" s="5" t="s">
        <v>834</v>
      </c>
      <c r="AK178" s="5" t="s">
        <v>1424</v>
      </c>
      <c r="AL178" s="5" t="s">
        <v>837</v>
      </c>
      <c r="AM178" s="5" t="s">
        <v>834</v>
      </c>
      <c r="AN178" s="5" t="s">
        <v>3395</v>
      </c>
      <c r="AO178" s="5" t="s">
        <v>837</v>
      </c>
      <c r="AP178" s="5" t="s">
        <v>834</v>
      </c>
      <c r="AQ178" s="5" t="s">
        <v>7501</v>
      </c>
      <c r="AR178" s="5" t="s">
        <v>837</v>
      </c>
      <c r="AS178" s="58" t="s">
        <v>834</v>
      </c>
      <c r="AT178" s="58" t="s">
        <v>812</v>
      </c>
      <c r="AU178" s="58" t="s">
        <v>837</v>
      </c>
      <c r="AV178" s="5" t="s">
        <v>834</v>
      </c>
      <c r="AW178" s="5" t="s">
        <v>3202</v>
      </c>
      <c r="AX178" s="5" t="s">
        <v>837</v>
      </c>
      <c r="AY178" s="5" t="s">
        <v>834</v>
      </c>
      <c r="AZ178" s="5" t="s">
        <v>3764</v>
      </c>
      <c r="BA178" s="5" t="s">
        <v>837</v>
      </c>
      <c r="BB178" s="5" t="s">
        <v>834</v>
      </c>
      <c r="BC178" s="5" t="s">
        <v>3126</v>
      </c>
      <c r="BD178" s="5" t="s">
        <v>837</v>
      </c>
      <c r="BE178" s="5" t="s">
        <v>834</v>
      </c>
      <c r="BF178" s="5" t="s">
        <v>3130</v>
      </c>
      <c r="BG178" s="5" t="s">
        <v>837</v>
      </c>
      <c r="BH178" s="5" t="s">
        <v>834</v>
      </c>
      <c r="BI178" s="5" t="s">
        <v>3608</v>
      </c>
      <c r="BJ178" s="5" t="s">
        <v>837</v>
      </c>
      <c r="BK178" s="5" t="s">
        <v>834</v>
      </c>
      <c r="BL178" s="5" t="s">
        <v>3403</v>
      </c>
      <c r="BM178" s="5" t="s">
        <v>837</v>
      </c>
      <c r="BN178" s="5" t="s">
        <v>834</v>
      </c>
      <c r="BO178" s="5" t="s">
        <v>3539</v>
      </c>
      <c r="BP178" s="5" t="s">
        <v>837</v>
      </c>
      <c r="BQ178" s="5" t="s">
        <v>834</v>
      </c>
      <c r="BR178" s="5" t="s">
        <v>3983</v>
      </c>
      <c r="BS178" s="5" t="s">
        <v>837</v>
      </c>
      <c r="BT178" s="5" t="s">
        <v>834</v>
      </c>
      <c r="BU178" s="5" t="s">
        <v>7505</v>
      </c>
      <c r="BV178" s="5" t="s">
        <v>837</v>
      </c>
      <c r="BW178" s="5" t="s">
        <v>834</v>
      </c>
      <c r="BX178" s="5" t="s">
        <v>1020</v>
      </c>
      <c r="BY178" s="5" t="s">
        <v>837</v>
      </c>
      <c r="BZ178" s="5" t="s">
        <v>834</v>
      </c>
      <c r="CA178" s="5" t="s">
        <v>2873</v>
      </c>
      <c r="CB178" s="5" t="s">
        <v>837</v>
      </c>
      <c r="CC178" s="58" t="s">
        <v>834</v>
      </c>
      <c r="CD178" s="58" t="s">
        <v>814</v>
      </c>
      <c r="CE178" s="58" t="s">
        <v>837</v>
      </c>
      <c r="CF178" s="58" t="s">
        <v>834</v>
      </c>
      <c r="CG178" s="27" t="s">
        <v>817</v>
      </c>
      <c r="CH178" s="58" t="s">
        <v>837</v>
      </c>
      <c r="CI178" s="58" t="s">
        <v>834</v>
      </c>
      <c r="CJ178" s="58" t="s">
        <v>3813</v>
      </c>
      <c r="CK178" s="58" t="s">
        <v>837</v>
      </c>
      <c r="CL178" s="58" t="s">
        <v>834</v>
      </c>
      <c r="CM178" s="58" t="s">
        <v>3196</v>
      </c>
      <c r="CN178" s="58" t="s">
        <v>837</v>
      </c>
      <c r="CO178" s="58" t="s">
        <v>834</v>
      </c>
      <c r="CP178" s="58" t="s">
        <v>3361</v>
      </c>
      <c r="CQ178" s="58" t="s">
        <v>837</v>
      </c>
      <c r="CR178" s="58" t="s">
        <v>834</v>
      </c>
      <c r="CS178" s="58" t="s">
        <v>4541</v>
      </c>
      <c r="CT178" s="58" t="s">
        <v>837</v>
      </c>
      <c r="CU178" s="58" t="s">
        <v>834</v>
      </c>
      <c r="CV178" s="58" t="s">
        <v>4186</v>
      </c>
      <c r="CW178" s="58" t="s">
        <v>837</v>
      </c>
      <c r="CX178" s="58" t="s">
        <v>834</v>
      </c>
      <c r="CY178" s="58" t="s">
        <v>1301</v>
      </c>
      <c r="CZ178" s="58" t="s">
        <v>837</v>
      </c>
      <c r="DA178" s="58" t="s">
        <v>834</v>
      </c>
      <c r="DB178" s="58" t="s">
        <v>1406</v>
      </c>
      <c r="DC178" s="58" t="s">
        <v>837</v>
      </c>
      <c r="DD178" s="58" t="s">
        <v>834</v>
      </c>
      <c r="DE178" s="58" t="s">
        <v>4196</v>
      </c>
      <c r="DF178" s="58" t="s">
        <v>837</v>
      </c>
      <c r="DG178" s="58" t="s">
        <v>834</v>
      </c>
      <c r="DH178" s="58" t="s">
        <v>3370</v>
      </c>
      <c r="DI178" s="58" t="s">
        <v>837</v>
      </c>
      <c r="DJ178" s="58" t="s">
        <v>834</v>
      </c>
      <c r="DK178" s="58" t="s">
        <v>564</v>
      </c>
      <c r="DL178" s="58" t="s">
        <v>837</v>
      </c>
      <c r="DM178" s="58" t="s">
        <v>834</v>
      </c>
      <c r="DN178" s="58" t="s">
        <v>4014</v>
      </c>
      <c r="DO178" s="58" t="s">
        <v>837</v>
      </c>
      <c r="DP178" s="58" t="s">
        <v>834</v>
      </c>
      <c r="DQ178" s="58" t="s">
        <v>5990</v>
      </c>
      <c r="DR178" s="58" t="s">
        <v>837</v>
      </c>
      <c r="DS178" s="58" t="s">
        <v>834</v>
      </c>
      <c r="DT178" s="58" t="s">
        <v>552</v>
      </c>
      <c r="DU178" s="58" t="s">
        <v>837</v>
      </c>
      <c r="DV178" s="58" t="s">
        <v>834</v>
      </c>
      <c r="DW178" s="58" t="s">
        <v>558</v>
      </c>
      <c r="DX178" s="58" t="s">
        <v>837</v>
      </c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</row>
    <row r="179" spans="1:264">
      <c r="A179" s="4">
        <v>178</v>
      </c>
      <c r="B179" s="24" t="s">
        <v>1110</v>
      </c>
      <c r="C179" s="57">
        <v>39496</v>
      </c>
      <c r="D179" s="4" t="s">
        <v>1577</v>
      </c>
      <c r="E179" s="33">
        <v>283548</v>
      </c>
      <c r="F179" s="53">
        <v>136536</v>
      </c>
      <c r="G179" s="54">
        <f t="shared" si="34"/>
        <v>0.48152693723813955</v>
      </c>
      <c r="H179" s="14">
        <f t="shared" si="32"/>
        <v>0.1132375344231558</v>
      </c>
      <c r="I179" s="29" t="str">
        <f t="shared" si="37"/>
        <v>PPPP</v>
      </c>
      <c r="J179" s="29">
        <f t="shared" si="38"/>
        <v>0.42440089060760533</v>
      </c>
      <c r="K179" s="29" t="str">
        <f t="shared" si="35"/>
        <v>PML</v>
      </c>
      <c r="L179" s="29">
        <f t="shared" si="30"/>
        <v>0.31116335618444951</v>
      </c>
      <c r="M179" s="29" t="str">
        <f t="shared" si="36"/>
        <v>PDP</v>
      </c>
      <c r="N179" s="29">
        <f t="shared" si="31"/>
        <v>0.2239848831077518</v>
      </c>
      <c r="O179" s="27" t="s">
        <v>816</v>
      </c>
      <c r="P179" s="27" t="s">
        <v>806</v>
      </c>
      <c r="Q179" s="27" t="s">
        <v>838</v>
      </c>
      <c r="R179" s="27" t="s">
        <v>834</v>
      </c>
      <c r="S179" s="5" t="s">
        <v>1185</v>
      </c>
      <c r="T179" s="27" t="s">
        <v>837</v>
      </c>
      <c r="U179" s="5" t="s">
        <v>343</v>
      </c>
      <c r="V179" s="5" t="s">
        <v>811</v>
      </c>
      <c r="W179" s="5">
        <v>863</v>
      </c>
      <c r="X179" s="27" t="s">
        <v>1579</v>
      </c>
      <c r="Y179" s="5" t="s">
        <v>909</v>
      </c>
      <c r="Z179" s="5">
        <v>42485</v>
      </c>
      <c r="AA179" s="5" t="s">
        <v>344</v>
      </c>
      <c r="AB179" s="5" t="s">
        <v>1194</v>
      </c>
      <c r="AC179" s="5">
        <v>3089</v>
      </c>
      <c r="AD179" s="5" t="s">
        <v>1578</v>
      </c>
      <c r="AE179" s="5" t="s">
        <v>1003</v>
      </c>
      <c r="AF179" s="27">
        <v>57946</v>
      </c>
      <c r="AG179" s="58" t="s">
        <v>834</v>
      </c>
      <c r="AH179" s="58" t="s">
        <v>810</v>
      </c>
      <c r="AI179" s="58" t="s">
        <v>837</v>
      </c>
      <c r="AJ179" s="5" t="s">
        <v>834</v>
      </c>
      <c r="AK179" s="5" t="s">
        <v>1424</v>
      </c>
      <c r="AL179" s="5" t="s">
        <v>837</v>
      </c>
      <c r="AM179" s="5" t="s">
        <v>834</v>
      </c>
      <c r="AN179" s="5" t="s">
        <v>3395</v>
      </c>
      <c r="AO179" s="5" t="s">
        <v>837</v>
      </c>
      <c r="AP179" s="5" t="s">
        <v>834</v>
      </c>
      <c r="AQ179" s="5" t="s">
        <v>7501</v>
      </c>
      <c r="AR179" s="5" t="s">
        <v>837</v>
      </c>
      <c r="AS179" s="58" t="s">
        <v>834</v>
      </c>
      <c r="AT179" s="58" t="s">
        <v>812</v>
      </c>
      <c r="AU179" s="58" t="s">
        <v>837</v>
      </c>
      <c r="AV179" s="5" t="s">
        <v>834</v>
      </c>
      <c r="AW179" s="5" t="s">
        <v>3202</v>
      </c>
      <c r="AX179" s="5" t="s">
        <v>837</v>
      </c>
      <c r="AY179" s="5" t="s">
        <v>834</v>
      </c>
      <c r="AZ179" s="5" t="s">
        <v>3764</v>
      </c>
      <c r="BA179" s="5" t="s">
        <v>837</v>
      </c>
      <c r="BB179" s="5" t="s">
        <v>834</v>
      </c>
      <c r="BC179" s="5" t="s">
        <v>3126</v>
      </c>
      <c r="BD179" s="5" t="s">
        <v>837</v>
      </c>
      <c r="BE179" s="5" t="s">
        <v>834</v>
      </c>
      <c r="BF179" s="5" t="s">
        <v>3130</v>
      </c>
      <c r="BG179" s="5" t="s">
        <v>837</v>
      </c>
      <c r="BH179" s="5" t="s">
        <v>834</v>
      </c>
      <c r="BI179" s="5" t="s">
        <v>3608</v>
      </c>
      <c r="BJ179" s="5" t="s">
        <v>837</v>
      </c>
      <c r="BK179" s="5" t="s">
        <v>834</v>
      </c>
      <c r="BL179" s="5" t="s">
        <v>3403</v>
      </c>
      <c r="BM179" s="5" t="s">
        <v>837</v>
      </c>
      <c r="BN179" s="5" t="s">
        <v>834</v>
      </c>
      <c r="BO179" s="5" t="s">
        <v>3539</v>
      </c>
      <c r="BP179" s="5" t="s">
        <v>837</v>
      </c>
      <c r="BQ179" s="5" t="s">
        <v>834</v>
      </c>
      <c r="BR179" s="5" t="s">
        <v>3983</v>
      </c>
      <c r="BS179" s="5" t="s">
        <v>837</v>
      </c>
      <c r="BT179" s="5" t="s">
        <v>834</v>
      </c>
      <c r="BU179" s="5" t="s">
        <v>7505</v>
      </c>
      <c r="BV179" s="5" t="s">
        <v>837</v>
      </c>
      <c r="BW179" s="5" t="s">
        <v>1579</v>
      </c>
      <c r="BX179" s="5" t="s">
        <v>1020</v>
      </c>
      <c r="BY179" s="27">
        <v>30582</v>
      </c>
      <c r="BZ179" s="5" t="s">
        <v>834</v>
      </c>
      <c r="CA179" s="5" t="s">
        <v>2873</v>
      </c>
      <c r="CB179" s="5" t="s">
        <v>837</v>
      </c>
      <c r="CC179" s="58" t="s">
        <v>834</v>
      </c>
      <c r="CD179" s="58" t="s">
        <v>814</v>
      </c>
      <c r="CE179" s="58" t="s">
        <v>837</v>
      </c>
      <c r="CF179" s="58" t="s">
        <v>834</v>
      </c>
      <c r="CG179" s="27" t="s">
        <v>817</v>
      </c>
      <c r="CH179" s="58" t="s">
        <v>837</v>
      </c>
      <c r="CI179" s="58" t="s">
        <v>834</v>
      </c>
      <c r="CJ179" s="58" t="s">
        <v>3813</v>
      </c>
      <c r="CK179" s="58" t="s">
        <v>837</v>
      </c>
      <c r="CL179" s="58" t="s">
        <v>834</v>
      </c>
      <c r="CM179" s="58" t="s">
        <v>3196</v>
      </c>
      <c r="CN179" s="58" t="s">
        <v>837</v>
      </c>
      <c r="CO179" s="58" t="s">
        <v>834</v>
      </c>
      <c r="CP179" s="58" t="s">
        <v>3361</v>
      </c>
      <c r="CQ179" s="58" t="s">
        <v>837</v>
      </c>
      <c r="CR179" s="58" t="s">
        <v>834</v>
      </c>
      <c r="CS179" s="58" t="s">
        <v>4541</v>
      </c>
      <c r="CT179" s="58" t="s">
        <v>837</v>
      </c>
      <c r="CU179" s="58" t="s">
        <v>834</v>
      </c>
      <c r="CV179" s="58" t="s">
        <v>4186</v>
      </c>
      <c r="CW179" s="58" t="s">
        <v>837</v>
      </c>
      <c r="CX179" s="58" t="s">
        <v>834</v>
      </c>
      <c r="CY179" s="58" t="s">
        <v>1301</v>
      </c>
      <c r="CZ179" s="58" t="s">
        <v>837</v>
      </c>
      <c r="DA179" s="58" t="s">
        <v>834</v>
      </c>
      <c r="DB179" s="58" t="s">
        <v>1406</v>
      </c>
      <c r="DC179" s="58" t="s">
        <v>837</v>
      </c>
      <c r="DD179" s="58" t="s">
        <v>834</v>
      </c>
      <c r="DE179" s="58" t="s">
        <v>4196</v>
      </c>
      <c r="DF179" s="58" t="s">
        <v>837</v>
      </c>
      <c r="DG179" s="58" t="s">
        <v>834</v>
      </c>
      <c r="DH179" s="58" t="s">
        <v>3370</v>
      </c>
      <c r="DI179" s="58" t="s">
        <v>837</v>
      </c>
      <c r="DJ179" s="58" t="s">
        <v>834</v>
      </c>
      <c r="DK179" s="58" t="s">
        <v>564</v>
      </c>
      <c r="DL179" s="58" t="s">
        <v>837</v>
      </c>
      <c r="DM179" s="58" t="s">
        <v>834</v>
      </c>
      <c r="DN179" s="58" t="s">
        <v>4014</v>
      </c>
      <c r="DO179" s="58" t="s">
        <v>837</v>
      </c>
      <c r="DP179" s="58" t="s">
        <v>834</v>
      </c>
      <c r="DQ179" s="58" t="s">
        <v>5990</v>
      </c>
      <c r="DR179" s="58" t="s">
        <v>837</v>
      </c>
      <c r="DS179" s="58" t="s">
        <v>834</v>
      </c>
      <c r="DT179" s="58" t="s">
        <v>552</v>
      </c>
      <c r="DU179" s="58" t="s">
        <v>837</v>
      </c>
      <c r="DV179" s="58" t="s">
        <v>834</v>
      </c>
      <c r="DW179" s="58" t="s">
        <v>558</v>
      </c>
      <c r="DX179" s="58" t="s">
        <v>837</v>
      </c>
      <c r="DY179" s="27" t="s">
        <v>345</v>
      </c>
      <c r="DZ179" s="5" t="s">
        <v>1401</v>
      </c>
      <c r="EA179" s="5">
        <v>1571</v>
      </c>
      <c r="EB179" s="27"/>
      <c r="EC179" s="5"/>
      <c r="ED179" s="5"/>
      <c r="EE179" s="27"/>
      <c r="EF179" s="5"/>
      <c r="EG179" s="5"/>
      <c r="EH179" s="27"/>
      <c r="EI179" s="5"/>
      <c r="EJ179" s="5"/>
      <c r="EK179" s="27"/>
      <c r="EL179" s="5"/>
      <c r="EM179" s="5"/>
      <c r="EN179" s="27"/>
      <c r="EO179" s="5"/>
      <c r="EP179" s="5"/>
      <c r="EQ179" s="27"/>
      <c r="ER179" s="5"/>
      <c r="ES179" s="5"/>
      <c r="ET179" s="5"/>
      <c r="EU179" s="5"/>
      <c r="EV179" s="27"/>
      <c r="EW179" s="5"/>
      <c r="EX179" s="5"/>
      <c r="EY179" s="5"/>
      <c r="EZ179" s="27"/>
      <c r="FA179" s="5"/>
      <c r="FB179" s="5"/>
      <c r="FC179" s="27"/>
      <c r="FD179" s="5"/>
      <c r="FE179" s="5"/>
      <c r="FF179" s="27"/>
      <c r="FG179" s="5"/>
      <c r="FH179" s="5"/>
      <c r="FI179" s="27"/>
      <c r="FJ179" s="5"/>
      <c r="FK179" s="5"/>
      <c r="FL179" s="5"/>
      <c r="FM179" s="5"/>
      <c r="FN179" s="5">
        <v>39</v>
      </c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</row>
    <row r="180" spans="1:264">
      <c r="A180" s="4">
        <v>179</v>
      </c>
      <c r="B180" s="24" t="s">
        <v>1110</v>
      </c>
      <c r="C180" s="57">
        <v>39496</v>
      </c>
      <c r="D180" s="4" t="s">
        <v>1545</v>
      </c>
      <c r="E180" s="33">
        <v>264185</v>
      </c>
      <c r="F180" s="53">
        <v>146490</v>
      </c>
      <c r="G180" s="54">
        <f t="shared" si="34"/>
        <v>0.55449779510570241</v>
      </c>
      <c r="H180" s="14">
        <f t="shared" si="32"/>
        <v>0.12974264454911599</v>
      </c>
      <c r="I180" s="29" t="str">
        <f t="shared" si="37"/>
        <v>PPPP</v>
      </c>
      <c r="J180" s="29">
        <f t="shared" si="38"/>
        <v>0.54367533620042319</v>
      </c>
      <c r="K180" s="29" t="str">
        <f t="shared" si="35"/>
        <v>PML</v>
      </c>
      <c r="L180" s="29">
        <f t="shared" si="30"/>
        <v>0.41393269165130725</v>
      </c>
      <c r="M180" s="29" t="str">
        <f t="shared" si="36"/>
        <v>PML-N</v>
      </c>
      <c r="N180" s="29">
        <f t="shared" si="31"/>
        <v>2.5244043962045191E-2</v>
      </c>
      <c r="O180" s="27" t="s">
        <v>816</v>
      </c>
      <c r="P180" s="27" t="s">
        <v>806</v>
      </c>
      <c r="Q180" s="27" t="s">
        <v>838</v>
      </c>
      <c r="R180" s="5" t="s">
        <v>834</v>
      </c>
      <c r="S180" s="5" t="s">
        <v>1185</v>
      </c>
      <c r="T180" s="5" t="s">
        <v>837</v>
      </c>
      <c r="U180" s="5" t="s">
        <v>695</v>
      </c>
      <c r="V180" s="5" t="s">
        <v>811</v>
      </c>
      <c r="W180" s="5" t="s">
        <v>838</v>
      </c>
      <c r="X180" s="5" t="s">
        <v>3837</v>
      </c>
      <c r="Y180" s="5" t="s">
        <v>909</v>
      </c>
      <c r="Z180" s="27">
        <v>60637</v>
      </c>
      <c r="AA180" s="27" t="s">
        <v>3838</v>
      </c>
      <c r="AB180" s="5" t="s">
        <v>1194</v>
      </c>
      <c r="AC180" s="5">
        <v>3698</v>
      </c>
      <c r="AD180" s="5" t="s">
        <v>1546</v>
      </c>
      <c r="AE180" s="5" t="s">
        <v>1003</v>
      </c>
      <c r="AF180" s="27">
        <v>79643</v>
      </c>
      <c r="AG180" s="58" t="s">
        <v>834</v>
      </c>
      <c r="AH180" s="58" t="s">
        <v>810</v>
      </c>
      <c r="AI180" s="58" t="s">
        <v>837</v>
      </c>
      <c r="AJ180" s="5" t="s">
        <v>834</v>
      </c>
      <c r="AK180" s="5" t="s">
        <v>1424</v>
      </c>
      <c r="AL180" s="5" t="s">
        <v>837</v>
      </c>
      <c r="AM180" s="5" t="s">
        <v>834</v>
      </c>
      <c r="AN180" s="5" t="s">
        <v>3395</v>
      </c>
      <c r="AO180" s="5" t="s">
        <v>837</v>
      </c>
      <c r="AP180" s="5" t="s">
        <v>834</v>
      </c>
      <c r="AQ180" s="5" t="s">
        <v>7501</v>
      </c>
      <c r="AR180" s="5" t="s">
        <v>837</v>
      </c>
      <c r="AS180" s="58" t="s">
        <v>834</v>
      </c>
      <c r="AT180" s="58" t="s">
        <v>812</v>
      </c>
      <c r="AU180" s="58" t="s">
        <v>837</v>
      </c>
      <c r="AV180" s="5" t="s">
        <v>834</v>
      </c>
      <c r="AW180" s="5" t="s">
        <v>3202</v>
      </c>
      <c r="AX180" s="5" t="s">
        <v>837</v>
      </c>
      <c r="AY180" s="5" t="s">
        <v>834</v>
      </c>
      <c r="AZ180" s="5" t="s">
        <v>3764</v>
      </c>
      <c r="BA180" s="5" t="s">
        <v>837</v>
      </c>
      <c r="BB180" s="5" t="s">
        <v>834</v>
      </c>
      <c r="BC180" s="5" t="s">
        <v>3126</v>
      </c>
      <c r="BD180" s="5" t="s">
        <v>837</v>
      </c>
      <c r="BE180" s="5" t="s">
        <v>834</v>
      </c>
      <c r="BF180" s="5" t="s">
        <v>3130</v>
      </c>
      <c r="BG180" s="5" t="s">
        <v>837</v>
      </c>
      <c r="BH180" s="5" t="s">
        <v>834</v>
      </c>
      <c r="BI180" s="5" t="s">
        <v>3608</v>
      </c>
      <c r="BJ180" s="5" t="s">
        <v>837</v>
      </c>
      <c r="BK180" s="5" t="s">
        <v>834</v>
      </c>
      <c r="BL180" s="5" t="s">
        <v>3403</v>
      </c>
      <c r="BM180" s="5" t="s">
        <v>837</v>
      </c>
      <c r="BN180" s="5" t="s">
        <v>834</v>
      </c>
      <c r="BO180" s="5" t="s">
        <v>3539</v>
      </c>
      <c r="BP180" s="5" t="s">
        <v>837</v>
      </c>
      <c r="BQ180" s="5" t="s">
        <v>834</v>
      </c>
      <c r="BR180" s="5" t="s">
        <v>3983</v>
      </c>
      <c r="BS180" s="5" t="s">
        <v>837</v>
      </c>
      <c r="BT180" s="5" t="s">
        <v>834</v>
      </c>
      <c r="BU180" s="5" t="s">
        <v>7505</v>
      </c>
      <c r="BV180" s="5" t="s">
        <v>837</v>
      </c>
      <c r="BW180" s="27" t="s">
        <v>3890</v>
      </c>
      <c r="BX180" s="5" t="s">
        <v>1020</v>
      </c>
      <c r="BY180" s="5">
        <v>813</v>
      </c>
      <c r="BZ180" s="5" t="s">
        <v>834</v>
      </c>
      <c r="CA180" s="5" t="s">
        <v>2873</v>
      </c>
      <c r="CB180" s="5" t="s">
        <v>837</v>
      </c>
      <c r="CC180" s="58" t="s">
        <v>834</v>
      </c>
      <c r="CD180" s="58" t="s">
        <v>814</v>
      </c>
      <c r="CE180" s="58" t="s">
        <v>837</v>
      </c>
      <c r="CF180" s="58" t="s">
        <v>834</v>
      </c>
      <c r="CG180" s="27" t="s">
        <v>817</v>
      </c>
      <c r="CH180" s="58" t="s">
        <v>837</v>
      </c>
      <c r="CI180" s="58" t="s">
        <v>834</v>
      </c>
      <c r="CJ180" s="58" t="s">
        <v>3813</v>
      </c>
      <c r="CK180" s="58" t="s">
        <v>837</v>
      </c>
      <c r="CL180" s="58" t="s">
        <v>834</v>
      </c>
      <c r="CM180" s="58" t="s">
        <v>3196</v>
      </c>
      <c r="CN180" s="58" t="s">
        <v>837</v>
      </c>
      <c r="CO180" s="58" t="s">
        <v>834</v>
      </c>
      <c r="CP180" s="58" t="s">
        <v>3361</v>
      </c>
      <c r="CQ180" s="58" t="s">
        <v>837</v>
      </c>
      <c r="CR180" s="58" t="s">
        <v>834</v>
      </c>
      <c r="CS180" s="58" t="s">
        <v>4541</v>
      </c>
      <c r="CT180" s="58" t="s">
        <v>837</v>
      </c>
      <c r="CU180" s="58" t="s">
        <v>834</v>
      </c>
      <c r="CV180" s="58" t="s">
        <v>4186</v>
      </c>
      <c r="CW180" s="58" t="s">
        <v>837</v>
      </c>
      <c r="CX180" s="58" t="s">
        <v>834</v>
      </c>
      <c r="CY180" s="58" t="s">
        <v>1301</v>
      </c>
      <c r="CZ180" s="58" t="s">
        <v>837</v>
      </c>
      <c r="DA180" s="58" t="s">
        <v>834</v>
      </c>
      <c r="DB180" s="58" t="s">
        <v>1406</v>
      </c>
      <c r="DC180" s="58" t="s">
        <v>837</v>
      </c>
      <c r="DD180" s="58" t="s">
        <v>834</v>
      </c>
      <c r="DE180" s="58" t="s">
        <v>4196</v>
      </c>
      <c r="DF180" s="58" t="s">
        <v>837</v>
      </c>
      <c r="DG180" s="58" t="s">
        <v>834</v>
      </c>
      <c r="DH180" s="58" t="s">
        <v>3370</v>
      </c>
      <c r="DI180" s="58" t="s">
        <v>837</v>
      </c>
      <c r="DJ180" s="58" t="s">
        <v>834</v>
      </c>
      <c r="DK180" s="58" t="s">
        <v>564</v>
      </c>
      <c r="DL180" s="58" t="s">
        <v>837</v>
      </c>
      <c r="DM180" s="58" t="s">
        <v>834</v>
      </c>
      <c r="DN180" s="58" t="s">
        <v>4014</v>
      </c>
      <c r="DO180" s="58" t="s">
        <v>837</v>
      </c>
      <c r="DP180" s="58" t="s">
        <v>834</v>
      </c>
      <c r="DQ180" s="58" t="s">
        <v>5990</v>
      </c>
      <c r="DR180" s="58" t="s">
        <v>837</v>
      </c>
      <c r="DS180" s="58" t="s">
        <v>834</v>
      </c>
      <c r="DT180" s="58" t="s">
        <v>552</v>
      </c>
      <c r="DU180" s="58" t="s">
        <v>837</v>
      </c>
      <c r="DV180" s="58" t="s">
        <v>834</v>
      </c>
      <c r="DW180" s="58" t="s">
        <v>558</v>
      </c>
      <c r="DX180" s="58" t="s">
        <v>837</v>
      </c>
      <c r="DY180" s="27" t="s">
        <v>3839</v>
      </c>
      <c r="DZ180" s="5" t="s">
        <v>1401</v>
      </c>
      <c r="EA180" s="5">
        <v>1427</v>
      </c>
      <c r="EB180" s="27" t="s">
        <v>3891</v>
      </c>
      <c r="EC180" s="5" t="s">
        <v>1401</v>
      </c>
      <c r="ED180" s="5">
        <v>272</v>
      </c>
      <c r="EE180" s="27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</row>
    <row r="181" spans="1:264">
      <c r="A181" s="4">
        <v>180</v>
      </c>
      <c r="B181" s="24" t="s">
        <v>1110</v>
      </c>
      <c r="C181" s="57">
        <v>39496</v>
      </c>
      <c r="D181" s="4" t="s">
        <v>1547</v>
      </c>
      <c r="E181" s="33">
        <v>257481</v>
      </c>
      <c r="F181" s="53">
        <v>135912</v>
      </c>
      <c r="G181" s="54">
        <f t="shared" si="34"/>
        <v>0.52785254057580944</v>
      </c>
      <c r="H181" s="14">
        <f t="shared" si="32"/>
        <v>3.7715580669845192E-2</v>
      </c>
      <c r="I181" s="29" t="str">
        <f t="shared" si="37"/>
        <v>PPPP</v>
      </c>
      <c r="J181" s="29">
        <f t="shared" si="38"/>
        <v>0.50231031844134444</v>
      </c>
      <c r="K181" s="29" t="str">
        <f t="shared" si="35"/>
        <v>PML</v>
      </c>
      <c r="L181" s="29">
        <f t="shared" si="30"/>
        <v>0.46459473777149918</v>
      </c>
      <c r="M181" s="29" t="str">
        <f t="shared" si="36"/>
        <v>PML-N</v>
      </c>
      <c r="N181" s="29">
        <f t="shared" si="31"/>
        <v>2.6112484548825712E-2</v>
      </c>
      <c r="O181" s="27" t="s">
        <v>816</v>
      </c>
      <c r="P181" s="27" t="s">
        <v>806</v>
      </c>
      <c r="Q181" s="27" t="s">
        <v>838</v>
      </c>
      <c r="R181" s="5" t="s">
        <v>834</v>
      </c>
      <c r="S181" s="5" t="s">
        <v>1185</v>
      </c>
      <c r="T181" s="5" t="s">
        <v>837</v>
      </c>
      <c r="U181" s="5" t="s">
        <v>695</v>
      </c>
      <c r="V181" s="5" t="s">
        <v>811</v>
      </c>
      <c r="W181" s="5" t="s">
        <v>838</v>
      </c>
      <c r="X181" s="5" t="s">
        <v>1346</v>
      </c>
      <c r="Y181" s="5" t="s">
        <v>909</v>
      </c>
      <c r="Z181" s="27">
        <v>63144</v>
      </c>
      <c r="AA181" s="27" t="s">
        <v>3892</v>
      </c>
      <c r="AB181" s="5" t="s">
        <v>1194</v>
      </c>
      <c r="AC181" s="5">
        <v>3549</v>
      </c>
      <c r="AD181" s="5" t="s">
        <v>1548</v>
      </c>
      <c r="AE181" s="5" t="s">
        <v>1003</v>
      </c>
      <c r="AF181" s="27">
        <v>68270</v>
      </c>
      <c r="AG181" s="58" t="s">
        <v>834</v>
      </c>
      <c r="AH181" s="58" t="s">
        <v>810</v>
      </c>
      <c r="AI181" s="58" t="s">
        <v>837</v>
      </c>
      <c r="AJ181" s="5" t="s">
        <v>834</v>
      </c>
      <c r="AK181" s="5" t="s">
        <v>1424</v>
      </c>
      <c r="AL181" s="5" t="s">
        <v>837</v>
      </c>
      <c r="AM181" s="5" t="s">
        <v>834</v>
      </c>
      <c r="AN181" s="5" t="s">
        <v>3395</v>
      </c>
      <c r="AO181" s="5" t="s">
        <v>837</v>
      </c>
      <c r="AP181" s="5" t="s">
        <v>834</v>
      </c>
      <c r="AQ181" s="5" t="s">
        <v>7501</v>
      </c>
      <c r="AR181" s="5" t="s">
        <v>837</v>
      </c>
      <c r="AS181" s="58" t="s">
        <v>834</v>
      </c>
      <c r="AT181" s="58" t="s">
        <v>812</v>
      </c>
      <c r="AU181" s="58" t="s">
        <v>837</v>
      </c>
      <c r="AV181" s="5" t="s">
        <v>834</v>
      </c>
      <c r="AW181" s="5" t="s">
        <v>3202</v>
      </c>
      <c r="AX181" s="5" t="s">
        <v>837</v>
      </c>
      <c r="AY181" s="27" t="s">
        <v>3893</v>
      </c>
      <c r="AZ181" s="5" t="s">
        <v>3764</v>
      </c>
      <c r="BA181" s="5">
        <v>404</v>
      </c>
      <c r="BB181" s="5" t="s">
        <v>834</v>
      </c>
      <c r="BC181" s="5" t="s">
        <v>3126</v>
      </c>
      <c r="BD181" s="5" t="s">
        <v>837</v>
      </c>
      <c r="BE181" s="5" t="s">
        <v>834</v>
      </c>
      <c r="BF181" s="5" t="s">
        <v>3130</v>
      </c>
      <c r="BG181" s="5" t="s">
        <v>837</v>
      </c>
      <c r="BH181" s="5" t="s">
        <v>834</v>
      </c>
      <c r="BI181" s="5" t="s">
        <v>3608</v>
      </c>
      <c r="BJ181" s="5" t="s">
        <v>837</v>
      </c>
      <c r="BK181" s="5" t="s">
        <v>834</v>
      </c>
      <c r="BL181" s="5" t="s">
        <v>3403</v>
      </c>
      <c r="BM181" s="5" t="s">
        <v>837</v>
      </c>
      <c r="BN181" s="5" t="s">
        <v>834</v>
      </c>
      <c r="BO181" s="5" t="s">
        <v>3539</v>
      </c>
      <c r="BP181" s="5" t="s">
        <v>837</v>
      </c>
      <c r="BQ181" s="5" t="s">
        <v>834</v>
      </c>
      <c r="BR181" s="5" t="s">
        <v>3983</v>
      </c>
      <c r="BS181" s="5" t="s">
        <v>837</v>
      </c>
      <c r="BT181" s="5" t="s">
        <v>834</v>
      </c>
      <c r="BU181" s="5" t="s">
        <v>7505</v>
      </c>
      <c r="BV181" s="5" t="s">
        <v>837</v>
      </c>
      <c r="BW181" s="5" t="s">
        <v>834</v>
      </c>
      <c r="BX181" s="5" t="s">
        <v>1020</v>
      </c>
      <c r="BY181" s="5" t="s">
        <v>837</v>
      </c>
      <c r="BZ181" s="5" t="s">
        <v>834</v>
      </c>
      <c r="CA181" s="5" t="s">
        <v>2873</v>
      </c>
      <c r="CB181" s="5" t="s">
        <v>837</v>
      </c>
      <c r="CC181" s="58" t="s">
        <v>834</v>
      </c>
      <c r="CD181" s="58" t="s">
        <v>814</v>
      </c>
      <c r="CE181" s="58" t="s">
        <v>837</v>
      </c>
      <c r="CF181" s="58" t="s">
        <v>834</v>
      </c>
      <c r="CG181" s="27" t="s">
        <v>817</v>
      </c>
      <c r="CH181" s="58" t="s">
        <v>837</v>
      </c>
      <c r="CI181" s="58" t="s">
        <v>834</v>
      </c>
      <c r="CJ181" s="58" t="s">
        <v>3813</v>
      </c>
      <c r="CK181" s="58" t="s">
        <v>837</v>
      </c>
      <c r="CL181" s="58" t="s">
        <v>834</v>
      </c>
      <c r="CM181" s="58" t="s">
        <v>3196</v>
      </c>
      <c r="CN181" s="58" t="s">
        <v>837</v>
      </c>
      <c r="CO181" s="58" t="s">
        <v>834</v>
      </c>
      <c r="CP181" s="58" t="s">
        <v>3361</v>
      </c>
      <c r="CQ181" s="58" t="s">
        <v>837</v>
      </c>
      <c r="CR181" s="58" t="s">
        <v>834</v>
      </c>
      <c r="CS181" s="58" t="s">
        <v>4541</v>
      </c>
      <c r="CT181" s="58" t="s">
        <v>837</v>
      </c>
      <c r="CU181" s="58" t="s">
        <v>834</v>
      </c>
      <c r="CV181" s="58" t="s">
        <v>4186</v>
      </c>
      <c r="CW181" s="58" t="s">
        <v>837</v>
      </c>
      <c r="CX181" s="58" t="s">
        <v>834</v>
      </c>
      <c r="CY181" s="58" t="s">
        <v>1301</v>
      </c>
      <c r="CZ181" s="58" t="s">
        <v>837</v>
      </c>
      <c r="DA181" s="58" t="s">
        <v>834</v>
      </c>
      <c r="DB181" s="58" t="s">
        <v>1406</v>
      </c>
      <c r="DC181" s="58" t="s">
        <v>837</v>
      </c>
      <c r="DD181" s="58" t="s">
        <v>834</v>
      </c>
      <c r="DE181" s="58" t="s">
        <v>4196</v>
      </c>
      <c r="DF181" s="58" t="s">
        <v>837</v>
      </c>
      <c r="DG181" s="58" t="s">
        <v>834</v>
      </c>
      <c r="DH181" s="58" t="s">
        <v>3370</v>
      </c>
      <c r="DI181" s="58" t="s">
        <v>837</v>
      </c>
      <c r="DJ181" s="58" t="s">
        <v>834</v>
      </c>
      <c r="DK181" s="58" t="s">
        <v>564</v>
      </c>
      <c r="DL181" s="58" t="s">
        <v>837</v>
      </c>
      <c r="DM181" s="58" t="s">
        <v>834</v>
      </c>
      <c r="DN181" s="58" t="s">
        <v>4014</v>
      </c>
      <c r="DO181" s="58" t="s">
        <v>837</v>
      </c>
      <c r="DP181" s="58" t="s">
        <v>834</v>
      </c>
      <c r="DQ181" s="58" t="s">
        <v>5990</v>
      </c>
      <c r="DR181" s="58" t="s">
        <v>837</v>
      </c>
      <c r="DS181" s="58" t="s">
        <v>834</v>
      </c>
      <c r="DT181" s="58" t="s">
        <v>552</v>
      </c>
      <c r="DU181" s="58" t="s">
        <v>837</v>
      </c>
      <c r="DV181" s="58" t="s">
        <v>834</v>
      </c>
      <c r="DW181" s="58" t="s">
        <v>558</v>
      </c>
      <c r="DX181" s="58" t="s">
        <v>837</v>
      </c>
      <c r="DY181" s="27" t="s">
        <v>3894</v>
      </c>
      <c r="DZ181" s="5" t="s">
        <v>1401</v>
      </c>
      <c r="EA181" s="5">
        <v>340</v>
      </c>
      <c r="EB181" s="27" t="s">
        <v>3895</v>
      </c>
      <c r="EC181" s="5" t="s">
        <v>1401</v>
      </c>
      <c r="ED181" s="5">
        <v>133</v>
      </c>
      <c r="EE181" s="27" t="s">
        <v>4048</v>
      </c>
      <c r="EF181" s="5" t="s">
        <v>1401</v>
      </c>
      <c r="EG181" s="5">
        <v>42</v>
      </c>
      <c r="EH181" s="27" t="s">
        <v>4049</v>
      </c>
      <c r="EI181" s="5" t="s">
        <v>1401</v>
      </c>
      <c r="EJ181" s="5">
        <v>30</v>
      </c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</row>
    <row r="182" spans="1:264">
      <c r="A182" s="4">
        <v>181</v>
      </c>
      <c r="B182" s="24" t="s">
        <v>1110</v>
      </c>
      <c r="C182" s="57">
        <v>39496</v>
      </c>
      <c r="D182" s="4" t="s">
        <v>1347</v>
      </c>
      <c r="E182" s="33">
        <v>263128</v>
      </c>
      <c r="F182" s="53">
        <v>163166</v>
      </c>
      <c r="G182" s="54">
        <f t="shared" si="34"/>
        <v>0.62010124350126172</v>
      </c>
      <c r="H182" s="14">
        <f t="shared" si="32"/>
        <v>1.1313631516369832E-2</v>
      </c>
      <c r="I182" s="29" t="str">
        <f t="shared" si="37"/>
        <v>PML</v>
      </c>
      <c r="J182" s="29">
        <f t="shared" si="38"/>
        <v>0.36035080837919664</v>
      </c>
      <c r="K182" s="29" t="str">
        <f t="shared" si="35"/>
        <v>PML-N</v>
      </c>
      <c r="L182" s="29">
        <f t="shared" si="30"/>
        <v>0.34903717686282681</v>
      </c>
      <c r="M182" s="29" t="str">
        <f t="shared" si="36"/>
        <v>PPPP</v>
      </c>
      <c r="N182" s="29">
        <f t="shared" si="31"/>
        <v>0.28283465918144712</v>
      </c>
      <c r="O182" s="27" t="s">
        <v>816</v>
      </c>
      <c r="P182" s="27" t="s">
        <v>806</v>
      </c>
      <c r="Q182" s="27" t="s">
        <v>838</v>
      </c>
      <c r="R182" s="27" t="s">
        <v>4052</v>
      </c>
      <c r="S182" s="5" t="s">
        <v>1185</v>
      </c>
      <c r="T182" s="5">
        <v>396</v>
      </c>
      <c r="U182" s="5" t="s">
        <v>695</v>
      </c>
      <c r="V182" s="5" t="s">
        <v>811</v>
      </c>
      <c r="W182" s="5" t="s">
        <v>838</v>
      </c>
      <c r="X182" s="5" t="s">
        <v>1112</v>
      </c>
      <c r="Y182" s="5" t="s">
        <v>909</v>
      </c>
      <c r="Z182" s="27">
        <v>58797</v>
      </c>
      <c r="AA182" s="5" t="s">
        <v>1113</v>
      </c>
      <c r="AB182" s="5" t="s">
        <v>1194</v>
      </c>
      <c r="AC182" s="27">
        <v>56951</v>
      </c>
      <c r="AD182" s="27" t="s">
        <v>4050</v>
      </c>
      <c r="AE182" s="5" t="s">
        <v>1003</v>
      </c>
      <c r="AF182" s="5">
        <v>46149</v>
      </c>
      <c r="AG182" s="58" t="s">
        <v>834</v>
      </c>
      <c r="AH182" s="58" t="s">
        <v>810</v>
      </c>
      <c r="AI182" s="58" t="s">
        <v>837</v>
      </c>
      <c r="AJ182" s="5" t="s">
        <v>834</v>
      </c>
      <c r="AK182" s="5" t="s">
        <v>1424</v>
      </c>
      <c r="AL182" s="5" t="s">
        <v>837</v>
      </c>
      <c r="AM182" s="5" t="s">
        <v>834</v>
      </c>
      <c r="AN182" s="5" t="s">
        <v>3395</v>
      </c>
      <c r="AO182" s="5" t="s">
        <v>837</v>
      </c>
      <c r="AP182" s="5" t="s">
        <v>834</v>
      </c>
      <c r="AQ182" s="5" t="s">
        <v>7501</v>
      </c>
      <c r="AR182" s="5" t="s">
        <v>837</v>
      </c>
      <c r="AS182" s="58" t="s">
        <v>834</v>
      </c>
      <c r="AT182" s="58" t="s">
        <v>812</v>
      </c>
      <c r="AU182" s="58" t="s">
        <v>837</v>
      </c>
      <c r="AV182" s="5" t="s">
        <v>834</v>
      </c>
      <c r="AW182" s="5" t="s">
        <v>3202</v>
      </c>
      <c r="AX182" s="5" t="s">
        <v>837</v>
      </c>
      <c r="AY182" s="5" t="s">
        <v>834</v>
      </c>
      <c r="AZ182" s="5" t="s">
        <v>3764</v>
      </c>
      <c r="BA182" s="5" t="s">
        <v>837</v>
      </c>
      <c r="BB182" s="5" t="s">
        <v>834</v>
      </c>
      <c r="BC182" s="5" t="s">
        <v>3126</v>
      </c>
      <c r="BD182" s="5" t="s">
        <v>837</v>
      </c>
      <c r="BE182" s="5" t="s">
        <v>834</v>
      </c>
      <c r="BF182" s="5" t="s">
        <v>3130</v>
      </c>
      <c r="BG182" s="5" t="s">
        <v>837</v>
      </c>
      <c r="BH182" s="5" t="s">
        <v>834</v>
      </c>
      <c r="BI182" s="5" t="s">
        <v>3608</v>
      </c>
      <c r="BJ182" s="5" t="s">
        <v>837</v>
      </c>
      <c r="BK182" s="5" t="s">
        <v>834</v>
      </c>
      <c r="BL182" s="5" t="s">
        <v>3403</v>
      </c>
      <c r="BM182" s="5" t="s">
        <v>837</v>
      </c>
      <c r="BN182" s="27" t="s">
        <v>4051</v>
      </c>
      <c r="BO182" s="5" t="s">
        <v>3539</v>
      </c>
      <c r="BP182" s="5">
        <v>566</v>
      </c>
      <c r="BQ182" s="5" t="s">
        <v>834</v>
      </c>
      <c r="BR182" s="5" t="s">
        <v>3983</v>
      </c>
      <c r="BS182" s="5" t="s">
        <v>837</v>
      </c>
      <c r="BT182" s="5" t="s">
        <v>834</v>
      </c>
      <c r="BU182" s="5" t="s">
        <v>7505</v>
      </c>
      <c r="BV182" s="5" t="s">
        <v>837</v>
      </c>
      <c r="BW182" s="5" t="s">
        <v>834</v>
      </c>
      <c r="BX182" s="5" t="s">
        <v>1020</v>
      </c>
      <c r="BY182" s="5" t="s">
        <v>837</v>
      </c>
      <c r="BZ182" s="5" t="s">
        <v>834</v>
      </c>
      <c r="CA182" s="5" t="s">
        <v>2873</v>
      </c>
      <c r="CB182" s="5" t="s">
        <v>837</v>
      </c>
      <c r="CC182" s="58" t="s">
        <v>834</v>
      </c>
      <c r="CD182" s="58" t="s">
        <v>814</v>
      </c>
      <c r="CE182" s="58" t="s">
        <v>837</v>
      </c>
      <c r="CF182" s="58" t="s">
        <v>834</v>
      </c>
      <c r="CG182" s="27" t="s">
        <v>817</v>
      </c>
      <c r="CH182" s="58" t="s">
        <v>837</v>
      </c>
      <c r="CI182" s="58" t="s">
        <v>834</v>
      </c>
      <c r="CJ182" s="58" t="s">
        <v>3813</v>
      </c>
      <c r="CK182" s="58" t="s">
        <v>837</v>
      </c>
      <c r="CL182" s="58" t="s">
        <v>834</v>
      </c>
      <c r="CM182" s="58" t="s">
        <v>3196</v>
      </c>
      <c r="CN182" s="58" t="s">
        <v>837</v>
      </c>
      <c r="CO182" s="58" t="s">
        <v>834</v>
      </c>
      <c r="CP182" s="58" t="s">
        <v>3361</v>
      </c>
      <c r="CQ182" s="58" t="s">
        <v>837</v>
      </c>
      <c r="CR182" s="58" t="s">
        <v>834</v>
      </c>
      <c r="CS182" s="58" t="s">
        <v>4541</v>
      </c>
      <c r="CT182" s="58" t="s">
        <v>837</v>
      </c>
      <c r="CU182" s="58" t="s">
        <v>834</v>
      </c>
      <c r="CV182" s="58" t="s">
        <v>4186</v>
      </c>
      <c r="CW182" s="58" t="s">
        <v>837</v>
      </c>
      <c r="CX182" s="58" t="s">
        <v>834</v>
      </c>
      <c r="CY182" s="58" t="s">
        <v>1301</v>
      </c>
      <c r="CZ182" s="58" t="s">
        <v>837</v>
      </c>
      <c r="DA182" s="58" t="s">
        <v>834</v>
      </c>
      <c r="DB182" s="58" t="s">
        <v>1406</v>
      </c>
      <c r="DC182" s="58" t="s">
        <v>837</v>
      </c>
      <c r="DD182" s="58" t="s">
        <v>834</v>
      </c>
      <c r="DE182" s="58" t="s">
        <v>4196</v>
      </c>
      <c r="DF182" s="58" t="s">
        <v>837</v>
      </c>
      <c r="DG182" s="58" t="s">
        <v>834</v>
      </c>
      <c r="DH182" s="58" t="s">
        <v>3370</v>
      </c>
      <c r="DI182" s="58" t="s">
        <v>837</v>
      </c>
      <c r="DJ182" s="58" t="s">
        <v>834</v>
      </c>
      <c r="DK182" s="58" t="s">
        <v>564</v>
      </c>
      <c r="DL182" s="58" t="s">
        <v>837</v>
      </c>
      <c r="DM182" s="58" t="s">
        <v>834</v>
      </c>
      <c r="DN182" s="58" t="s">
        <v>4014</v>
      </c>
      <c r="DO182" s="58" t="s">
        <v>837</v>
      </c>
      <c r="DP182" s="58" t="s">
        <v>834</v>
      </c>
      <c r="DQ182" s="58" t="s">
        <v>5990</v>
      </c>
      <c r="DR182" s="58" t="s">
        <v>837</v>
      </c>
      <c r="DS182" s="58" t="s">
        <v>834</v>
      </c>
      <c r="DT182" s="58" t="s">
        <v>552</v>
      </c>
      <c r="DU182" s="58" t="s">
        <v>837</v>
      </c>
      <c r="DV182" s="58" t="s">
        <v>834</v>
      </c>
      <c r="DW182" s="58" t="s">
        <v>558</v>
      </c>
      <c r="DX182" s="58" t="s">
        <v>837</v>
      </c>
      <c r="DY182" s="27" t="s">
        <v>4053</v>
      </c>
      <c r="DZ182" s="5" t="s">
        <v>1401</v>
      </c>
      <c r="EA182" s="5">
        <v>307</v>
      </c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</row>
    <row r="183" spans="1:264">
      <c r="A183" s="4">
        <v>182</v>
      </c>
      <c r="B183" s="24" t="s">
        <v>1110</v>
      </c>
      <c r="C183" s="57">
        <v>39496</v>
      </c>
      <c r="D183" s="4" t="s">
        <v>1114</v>
      </c>
      <c r="E183" s="33">
        <v>295598</v>
      </c>
      <c r="F183" s="53">
        <v>169346</v>
      </c>
      <c r="G183" s="54">
        <f t="shared" si="34"/>
        <v>0.57289291537831788</v>
      </c>
      <c r="H183" s="14">
        <f t="shared" si="32"/>
        <v>0.14055247835791812</v>
      </c>
      <c r="I183" s="29" t="str">
        <f t="shared" si="37"/>
        <v>PML-N</v>
      </c>
      <c r="J183" s="29">
        <f t="shared" si="38"/>
        <v>0.44825387077344608</v>
      </c>
      <c r="K183" s="29" t="str">
        <f t="shared" si="35"/>
        <v>PML</v>
      </c>
      <c r="L183" s="29">
        <f t="shared" si="30"/>
        <v>0.30770139241552796</v>
      </c>
      <c r="M183" s="29" t="str">
        <f t="shared" si="36"/>
        <v>PPPP</v>
      </c>
      <c r="N183" s="29">
        <f t="shared" si="31"/>
        <v>0.24404473681102595</v>
      </c>
      <c r="O183" s="27" t="s">
        <v>816</v>
      </c>
      <c r="P183" s="27" t="s">
        <v>806</v>
      </c>
      <c r="Q183" s="27" t="s">
        <v>838</v>
      </c>
      <c r="R183" s="5" t="s">
        <v>834</v>
      </c>
      <c r="S183" s="5" t="s">
        <v>1185</v>
      </c>
      <c r="T183" s="5" t="s">
        <v>837</v>
      </c>
      <c r="U183" s="5" t="s">
        <v>695</v>
      </c>
      <c r="V183" s="5" t="s">
        <v>811</v>
      </c>
      <c r="W183" s="5" t="s">
        <v>838</v>
      </c>
      <c r="X183" s="5" t="s">
        <v>1116</v>
      </c>
      <c r="Y183" s="5" t="s">
        <v>909</v>
      </c>
      <c r="Z183" s="27">
        <v>52108</v>
      </c>
      <c r="AA183" s="5" t="s">
        <v>1115</v>
      </c>
      <c r="AB183" s="5" t="s">
        <v>1194</v>
      </c>
      <c r="AC183" s="27">
        <v>75910</v>
      </c>
      <c r="AD183" s="27" t="s">
        <v>4054</v>
      </c>
      <c r="AE183" s="5" t="s">
        <v>1003</v>
      </c>
      <c r="AF183" s="5">
        <v>41328</v>
      </c>
      <c r="AG183" s="58" t="s">
        <v>834</v>
      </c>
      <c r="AH183" s="58" t="s">
        <v>810</v>
      </c>
      <c r="AI183" s="58" t="s">
        <v>837</v>
      </c>
      <c r="AJ183" s="5" t="s">
        <v>834</v>
      </c>
      <c r="AK183" s="5" t="s">
        <v>1424</v>
      </c>
      <c r="AL183" s="5" t="s">
        <v>837</v>
      </c>
      <c r="AM183" s="5" t="s">
        <v>834</v>
      </c>
      <c r="AN183" s="5" t="s">
        <v>3395</v>
      </c>
      <c r="AO183" s="5" t="s">
        <v>837</v>
      </c>
      <c r="AP183" s="5" t="s">
        <v>834</v>
      </c>
      <c r="AQ183" s="5" t="s">
        <v>7501</v>
      </c>
      <c r="AR183" s="5" t="s">
        <v>837</v>
      </c>
      <c r="AS183" s="58" t="s">
        <v>834</v>
      </c>
      <c r="AT183" s="58" t="s">
        <v>812</v>
      </c>
      <c r="AU183" s="58" t="s">
        <v>837</v>
      </c>
      <c r="AV183" s="5" t="s">
        <v>834</v>
      </c>
      <c r="AW183" s="5" t="s">
        <v>3202</v>
      </c>
      <c r="AX183" s="5" t="s">
        <v>837</v>
      </c>
      <c r="AY183" s="5" t="s">
        <v>834</v>
      </c>
      <c r="AZ183" s="5" t="s">
        <v>3764</v>
      </c>
      <c r="BA183" s="5" t="s">
        <v>837</v>
      </c>
      <c r="BB183" s="5" t="s">
        <v>834</v>
      </c>
      <c r="BC183" s="5" t="s">
        <v>3126</v>
      </c>
      <c r="BD183" s="5" t="s">
        <v>837</v>
      </c>
      <c r="BE183" s="5" t="s">
        <v>834</v>
      </c>
      <c r="BF183" s="5" t="s">
        <v>3130</v>
      </c>
      <c r="BG183" s="5" t="s">
        <v>837</v>
      </c>
      <c r="BH183" s="5" t="s">
        <v>834</v>
      </c>
      <c r="BI183" s="5" t="s">
        <v>3608</v>
      </c>
      <c r="BJ183" s="5" t="s">
        <v>837</v>
      </c>
      <c r="BK183" s="5" t="s">
        <v>834</v>
      </c>
      <c r="BL183" s="5" t="s">
        <v>3403</v>
      </c>
      <c r="BM183" s="5" t="s">
        <v>837</v>
      </c>
      <c r="BN183" s="5" t="s">
        <v>834</v>
      </c>
      <c r="BO183" s="5" t="s">
        <v>3539</v>
      </c>
      <c r="BP183" s="5" t="s">
        <v>837</v>
      </c>
      <c r="BQ183" s="5" t="s">
        <v>834</v>
      </c>
      <c r="BR183" s="5" t="s">
        <v>3983</v>
      </c>
      <c r="BS183" s="5" t="s">
        <v>837</v>
      </c>
      <c r="BT183" s="5" t="s">
        <v>834</v>
      </c>
      <c r="BU183" s="5" t="s">
        <v>7505</v>
      </c>
      <c r="BV183" s="5" t="s">
        <v>837</v>
      </c>
      <c r="BW183" s="5" t="s">
        <v>834</v>
      </c>
      <c r="BX183" s="5" t="s">
        <v>1020</v>
      </c>
      <c r="BY183" s="5" t="s">
        <v>837</v>
      </c>
      <c r="BZ183" s="5" t="s">
        <v>834</v>
      </c>
      <c r="CA183" s="5" t="s">
        <v>2873</v>
      </c>
      <c r="CB183" s="5" t="s">
        <v>837</v>
      </c>
      <c r="CC183" s="58" t="s">
        <v>834</v>
      </c>
      <c r="CD183" s="58" t="s">
        <v>814</v>
      </c>
      <c r="CE183" s="58" t="s">
        <v>837</v>
      </c>
      <c r="CF183" s="58" t="s">
        <v>834</v>
      </c>
      <c r="CG183" s="27" t="s">
        <v>817</v>
      </c>
      <c r="CH183" s="58" t="s">
        <v>837</v>
      </c>
      <c r="CI183" s="58" t="s">
        <v>834</v>
      </c>
      <c r="CJ183" s="58" t="s">
        <v>3813</v>
      </c>
      <c r="CK183" s="58" t="s">
        <v>837</v>
      </c>
      <c r="CL183" s="58" t="s">
        <v>834</v>
      </c>
      <c r="CM183" s="58" t="s">
        <v>3196</v>
      </c>
      <c r="CN183" s="58" t="s">
        <v>837</v>
      </c>
      <c r="CO183" s="58" t="s">
        <v>834</v>
      </c>
      <c r="CP183" s="58" t="s">
        <v>3361</v>
      </c>
      <c r="CQ183" s="58" t="s">
        <v>837</v>
      </c>
      <c r="CR183" s="58" t="s">
        <v>834</v>
      </c>
      <c r="CS183" s="58" t="s">
        <v>4541</v>
      </c>
      <c r="CT183" s="58" t="s">
        <v>837</v>
      </c>
      <c r="CU183" s="58" t="s">
        <v>834</v>
      </c>
      <c r="CV183" s="58" t="s">
        <v>4186</v>
      </c>
      <c r="CW183" s="58" t="s">
        <v>837</v>
      </c>
      <c r="CX183" s="58" t="s">
        <v>834</v>
      </c>
      <c r="CY183" s="58" t="s">
        <v>1301</v>
      </c>
      <c r="CZ183" s="58" t="s">
        <v>837</v>
      </c>
      <c r="DA183" s="58" t="s">
        <v>834</v>
      </c>
      <c r="DB183" s="58" t="s">
        <v>1406</v>
      </c>
      <c r="DC183" s="58" t="s">
        <v>837</v>
      </c>
      <c r="DD183" s="58" t="s">
        <v>834</v>
      </c>
      <c r="DE183" s="58" t="s">
        <v>4196</v>
      </c>
      <c r="DF183" s="58" t="s">
        <v>837</v>
      </c>
      <c r="DG183" s="58" t="s">
        <v>834</v>
      </c>
      <c r="DH183" s="58" t="s">
        <v>3370</v>
      </c>
      <c r="DI183" s="58" t="s">
        <v>837</v>
      </c>
      <c r="DJ183" s="58" t="s">
        <v>834</v>
      </c>
      <c r="DK183" s="58" t="s">
        <v>564</v>
      </c>
      <c r="DL183" s="58" t="s">
        <v>837</v>
      </c>
      <c r="DM183" s="58" t="s">
        <v>834</v>
      </c>
      <c r="DN183" s="58" t="s">
        <v>4014</v>
      </c>
      <c r="DO183" s="58" t="s">
        <v>837</v>
      </c>
      <c r="DP183" s="58" t="s">
        <v>834</v>
      </c>
      <c r="DQ183" s="58" t="s">
        <v>5990</v>
      </c>
      <c r="DR183" s="58" t="s">
        <v>837</v>
      </c>
      <c r="DS183" s="58" t="s">
        <v>834</v>
      </c>
      <c r="DT183" s="58" t="s">
        <v>552</v>
      </c>
      <c r="DU183" s="58" t="s">
        <v>837</v>
      </c>
      <c r="DV183" s="58" t="s">
        <v>834</v>
      </c>
      <c r="DW183" s="58" t="s">
        <v>558</v>
      </c>
      <c r="DX183" s="58" t="s">
        <v>837</v>
      </c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</row>
    <row r="184" spans="1:264">
      <c r="A184" s="4">
        <v>183</v>
      </c>
      <c r="B184" s="24" t="s">
        <v>1110</v>
      </c>
      <c r="C184" s="57">
        <v>39496</v>
      </c>
      <c r="D184" s="4" t="s">
        <v>1117</v>
      </c>
      <c r="E184" s="33">
        <v>314932</v>
      </c>
      <c r="F184" s="53">
        <v>114145</v>
      </c>
      <c r="G184" s="54">
        <f t="shared" si="34"/>
        <v>0.36244332109788779</v>
      </c>
      <c r="H184" s="14">
        <f t="shared" si="32"/>
        <v>0.27815497831705288</v>
      </c>
      <c r="I184" s="29" t="str">
        <f t="shared" si="37"/>
        <v>PPPP</v>
      </c>
      <c r="J184" s="29">
        <f t="shared" si="38"/>
        <v>0.62546760699110782</v>
      </c>
      <c r="K184" s="29" t="str">
        <f t="shared" si="35"/>
        <v>PML</v>
      </c>
      <c r="L184" s="29">
        <f t="shared" si="30"/>
        <v>0.34731262867405494</v>
      </c>
      <c r="M184" s="29" t="str">
        <f t="shared" si="36"/>
        <v>IND</v>
      </c>
      <c r="N184" s="29">
        <f t="shared" si="31"/>
        <v>1.5094835516229357E-2</v>
      </c>
      <c r="O184" s="27" t="s">
        <v>816</v>
      </c>
      <c r="P184" s="27" t="s">
        <v>806</v>
      </c>
      <c r="Q184" s="27" t="s">
        <v>838</v>
      </c>
      <c r="R184" s="27" t="s">
        <v>4057</v>
      </c>
      <c r="S184" s="5" t="s">
        <v>1185</v>
      </c>
      <c r="T184" s="5">
        <v>459</v>
      </c>
      <c r="U184" s="5" t="s">
        <v>695</v>
      </c>
      <c r="V184" s="5" t="s">
        <v>811</v>
      </c>
      <c r="W184" s="5" t="s">
        <v>838</v>
      </c>
      <c r="X184" s="5" t="s">
        <v>1145</v>
      </c>
      <c r="Y184" s="5" t="s">
        <v>909</v>
      </c>
      <c r="Z184" s="27">
        <v>39644</v>
      </c>
      <c r="AA184" s="5" t="s">
        <v>834</v>
      </c>
      <c r="AB184" s="5" t="s">
        <v>1194</v>
      </c>
      <c r="AC184" s="5" t="s">
        <v>837</v>
      </c>
      <c r="AD184" s="5" t="s">
        <v>1118</v>
      </c>
      <c r="AE184" s="5" t="s">
        <v>1003</v>
      </c>
      <c r="AF184" s="27">
        <v>71394</v>
      </c>
      <c r="AG184" s="58" t="s">
        <v>834</v>
      </c>
      <c r="AH184" s="58" t="s">
        <v>810</v>
      </c>
      <c r="AI184" s="58" t="s">
        <v>837</v>
      </c>
      <c r="AJ184" s="5" t="s">
        <v>834</v>
      </c>
      <c r="AK184" s="5" t="s">
        <v>1424</v>
      </c>
      <c r="AL184" s="5" t="s">
        <v>837</v>
      </c>
      <c r="AM184" s="5" t="s">
        <v>834</v>
      </c>
      <c r="AN184" s="5" t="s">
        <v>3395</v>
      </c>
      <c r="AO184" s="5" t="s">
        <v>837</v>
      </c>
      <c r="AP184" s="5" t="s">
        <v>834</v>
      </c>
      <c r="AQ184" s="5" t="s">
        <v>7501</v>
      </c>
      <c r="AR184" s="5" t="s">
        <v>837</v>
      </c>
      <c r="AS184" s="58" t="s">
        <v>834</v>
      </c>
      <c r="AT184" s="58" t="s">
        <v>812</v>
      </c>
      <c r="AU184" s="58" t="s">
        <v>837</v>
      </c>
      <c r="AV184" s="5" t="s">
        <v>834</v>
      </c>
      <c r="AW184" s="5" t="s">
        <v>3202</v>
      </c>
      <c r="AX184" s="5" t="s">
        <v>837</v>
      </c>
      <c r="AY184" s="5" t="s">
        <v>834</v>
      </c>
      <c r="AZ184" s="5" t="s">
        <v>3764</v>
      </c>
      <c r="BA184" s="5" t="s">
        <v>837</v>
      </c>
      <c r="BB184" s="5" t="s">
        <v>834</v>
      </c>
      <c r="BC184" s="5" t="s">
        <v>3126</v>
      </c>
      <c r="BD184" s="5" t="s">
        <v>837</v>
      </c>
      <c r="BE184" s="5" t="s">
        <v>834</v>
      </c>
      <c r="BF184" s="5" t="s">
        <v>3130</v>
      </c>
      <c r="BG184" s="5" t="s">
        <v>837</v>
      </c>
      <c r="BH184" s="5" t="s">
        <v>834</v>
      </c>
      <c r="BI184" s="5" t="s">
        <v>3608</v>
      </c>
      <c r="BJ184" s="5" t="s">
        <v>837</v>
      </c>
      <c r="BK184" s="5" t="s">
        <v>834</v>
      </c>
      <c r="BL184" s="5" t="s">
        <v>3403</v>
      </c>
      <c r="BM184" s="5" t="s">
        <v>837</v>
      </c>
      <c r="BN184" s="5" t="s">
        <v>834</v>
      </c>
      <c r="BO184" s="5" t="s">
        <v>3539</v>
      </c>
      <c r="BP184" s="5" t="s">
        <v>837</v>
      </c>
      <c r="BQ184" s="5" t="s">
        <v>834</v>
      </c>
      <c r="BR184" s="5" t="s">
        <v>3983</v>
      </c>
      <c r="BS184" s="5" t="s">
        <v>837</v>
      </c>
      <c r="BT184" s="5" t="s">
        <v>834</v>
      </c>
      <c r="BU184" s="5" t="s">
        <v>7505</v>
      </c>
      <c r="BV184" s="5" t="s">
        <v>837</v>
      </c>
      <c r="BW184" s="5" t="s">
        <v>834</v>
      </c>
      <c r="BX184" s="5" t="s">
        <v>1020</v>
      </c>
      <c r="BY184" s="5" t="s">
        <v>837</v>
      </c>
      <c r="BZ184" s="5" t="s">
        <v>834</v>
      </c>
      <c r="CA184" s="5" t="s">
        <v>2873</v>
      </c>
      <c r="CB184" s="5" t="s">
        <v>837</v>
      </c>
      <c r="CC184" s="58" t="s">
        <v>834</v>
      </c>
      <c r="CD184" s="58" t="s">
        <v>814</v>
      </c>
      <c r="CE184" s="58" t="s">
        <v>837</v>
      </c>
      <c r="CF184" s="58" t="s">
        <v>834</v>
      </c>
      <c r="CG184" s="27" t="s">
        <v>817</v>
      </c>
      <c r="CH184" s="58" t="s">
        <v>837</v>
      </c>
      <c r="CI184" s="58" t="s">
        <v>834</v>
      </c>
      <c r="CJ184" s="58" t="s">
        <v>3813</v>
      </c>
      <c r="CK184" s="58" t="s">
        <v>837</v>
      </c>
      <c r="CL184" s="58" t="s">
        <v>834</v>
      </c>
      <c r="CM184" s="58" t="s">
        <v>3196</v>
      </c>
      <c r="CN184" s="58" t="s">
        <v>837</v>
      </c>
      <c r="CO184" s="58" t="s">
        <v>834</v>
      </c>
      <c r="CP184" s="58" t="s">
        <v>3361</v>
      </c>
      <c r="CQ184" s="58" t="s">
        <v>837</v>
      </c>
      <c r="CR184" s="58" t="s">
        <v>834</v>
      </c>
      <c r="CS184" s="58" t="s">
        <v>4541</v>
      </c>
      <c r="CT184" s="58" t="s">
        <v>837</v>
      </c>
      <c r="CU184" s="58" t="s">
        <v>834</v>
      </c>
      <c r="CV184" s="58" t="s">
        <v>4186</v>
      </c>
      <c r="CW184" s="58" t="s">
        <v>837</v>
      </c>
      <c r="CX184" s="58" t="s">
        <v>834</v>
      </c>
      <c r="CY184" s="58" t="s">
        <v>1301</v>
      </c>
      <c r="CZ184" s="58" t="s">
        <v>837</v>
      </c>
      <c r="DA184" s="58" t="s">
        <v>834</v>
      </c>
      <c r="DB184" s="58" t="s">
        <v>1406</v>
      </c>
      <c r="DC184" s="58" t="s">
        <v>837</v>
      </c>
      <c r="DD184" s="58" t="s">
        <v>834</v>
      </c>
      <c r="DE184" s="58" t="s">
        <v>4196</v>
      </c>
      <c r="DF184" s="58" t="s">
        <v>837</v>
      </c>
      <c r="DG184" s="58" t="s">
        <v>834</v>
      </c>
      <c r="DH184" s="58" t="s">
        <v>3370</v>
      </c>
      <c r="DI184" s="58" t="s">
        <v>837</v>
      </c>
      <c r="DJ184" s="58" t="s">
        <v>834</v>
      </c>
      <c r="DK184" s="58" t="s">
        <v>564</v>
      </c>
      <c r="DL184" s="58" t="s">
        <v>837</v>
      </c>
      <c r="DM184" s="58" t="s">
        <v>834</v>
      </c>
      <c r="DN184" s="58" t="s">
        <v>4014</v>
      </c>
      <c r="DO184" s="58" t="s">
        <v>837</v>
      </c>
      <c r="DP184" s="58" t="s">
        <v>834</v>
      </c>
      <c r="DQ184" s="58" t="s">
        <v>5990</v>
      </c>
      <c r="DR184" s="58" t="s">
        <v>837</v>
      </c>
      <c r="DS184" s="58" t="s">
        <v>834</v>
      </c>
      <c r="DT184" s="58" t="s">
        <v>552</v>
      </c>
      <c r="DU184" s="58" t="s">
        <v>837</v>
      </c>
      <c r="DV184" s="58" t="s">
        <v>834</v>
      </c>
      <c r="DW184" s="58" t="s">
        <v>558</v>
      </c>
      <c r="DX184" s="58" t="s">
        <v>837</v>
      </c>
      <c r="DY184" s="27" t="s">
        <v>4055</v>
      </c>
      <c r="DZ184" s="5" t="s">
        <v>1401</v>
      </c>
      <c r="EA184" s="27">
        <v>1723</v>
      </c>
      <c r="EB184" s="27" t="s">
        <v>4056</v>
      </c>
      <c r="EC184" s="5" t="s">
        <v>1401</v>
      </c>
      <c r="ED184" s="5">
        <v>925</v>
      </c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</row>
    <row r="185" spans="1:264">
      <c r="A185" s="4">
        <v>184</v>
      </c>
      <c r="B185" s="24" t="s">
        <v>1110</v>
      </c>
      <c r="C185" s="57">
        <v>39496</v>
      </c>
      <c r="D185" s="4" t="s">
        <v>1146</v>
      </c>
      <c r="E185" s="33">
        <v>321581</v>
      </c>
      <c r="F185" s="53">
        <v>132631</v>
      </c>
      <c r="G185" s="54">
        <f t="shared" ref="G185:G207" si="39">F185/E185</f>
        <v>0.41243419231857603</v>
      </c>
      <c r="H185" s="14">
        <f t="shared" si="32"/>
        <v>0.15735386146526831</v>
      </c>
      <c r="I185" s="29" t="str">
        <f t="shared" si="37"/>
        <v>IND</v>
      </c>
      <c r="J185" s="29">
        <f t="shared" si="38"/>
        <v>0.44693171279715904</v>
      </c>
      <c r="K185" s="29" t="str">
        <f t="shared" ref="K185:K207" si="40">INDEX(O185:JD185,MATCH(LARGE(O185:JD185,2),O185:JD185,0)-1)</f>
        <v>PML</v>
      </c>
      <c r="L185" s="29">
        <f t="shared" si="30"/>
        <v>0.28957785133189073</v>
      </c>
      <c r="M185" s="29" t="str">
        <f t="shared" ref="M185:M207" si="41">INDEX(O185:JD185,MATCH(LARGE(O185:JD185,3),O185:JD185,0)-1)</f>
        <v>PPPP</v>
      </c>
      <c r="N185" s="29">
        <f t="shared" si="31"/>
        <v>0.16700469724272607</v>
      </c>
      <c r="O185" s="27" t="s">
        <v>816</v>
      </c>
      <c r="P185" s="27" t="s">
        <v>806</v>
      </c>
      <c r="Q185" s="27" t="s">
        <v>838</v>
      </c>
      <c r="R185" s="5" t="s">
        <v>4057</v>
      </c>
      <c r="S185" s="5" t="s">
        <v>1185</v>
      </c>
      <c r="T185" s="5">
        <v>654</v>
      </c>
      <c r="U185" s="5" t="s">
        <v>695</v>
      </c>
      <c r="V185" s="5" t="s">
        <v>811</v>
      </c>
      <c r="W185" s="5" t="s">
        <v>838</v>
      </c>
      <c r="X185" s="27" t="s">
        <v>487</v>
      </c>
      <c r="Y185" s="5" t="s">
        <v>909</v>
      </c>
      <c r="Z185" s="5">
        <v>38407</v>
      </c>
      <c r="AA185" s="5" t="s">
        <v>488</v>
      </c>
      <c r="AB185" s="5" t="s">
        <v>1194</v>
      </c>
      <c r="AC185" s="27">
        <v>3188</v>
      </c>
      <c r="AD185" s="5" t="s">
        <v>489</v>
      </c>
      <c r="AE185" s="5" t="s">
        <v>1003</v>
      </c>
      <c r="AF185" s="27">
        <v>22150</v>
      </c>
      <c r="AG185" s="58" t="s">
        <v>834</v>
      </c>
      <c r="AH185" s="58" t="s">
        <v>810</v>
      </c>
      <c r="AI185" s="58" t="s">
        <v>837</v>
      </c>
      <c r="AJ185" s="5" t="s">
        <v>834</v>
      </c>
      <c r="AK185" s="5" t="s">
        <v>1424</v>
      </c>
      <c r="AL185" s="5" t="s">
        <v>837</v>
      </c>
      <c r="AM185" s="5" t="s">
        <v>834</v>
      </c>
      <c r="AN185" s="5" t="s">
        <v>3395</v>
      </c>
      <c r="AO185" s="5" t="s">
        <v>837</v>
      </c>
      <c r="AP185" s="5" t="s">
        <v>834</v>
      </c>
      <c r="AQ185" s="5" t="s">
        <v>7501</v>
      </c>
      <c r="AR185" s="5" t="s">
        <v>837</v>
      </c>
      <c r="AS185" s="58" t="s">
        <v>834</v>
      </c>
      <c r="AT185" s="58" t="s">
        <v>812</v>
      </c>
      <c r="AU185" s="58" t="s">
        <v>837</v>
      </c>
      <c r="AV185" s="5" t="s">
        <v>834</v>
      </c>
      <c r="AW185" s="5" t="s">
        <v>3202</v>
      </c>
      <c r="AX185" s="5" t="s">
        <v>837</v>
      </c>
      <c r="AY185" s="5" t="s">
        <v>834</v>
      </c>
      <c r="AZ185" s="5" t="s">
        <v>3764</v>
      </c>
      <c r="BA185" s="5" t="s">
        <v>837</v>
      </c>
      <c r="BB185" s="5" t="s">
        <v>834</v>
      </c>
      <c r="BC185" s="5" t="s">
        <v>3126</v>
      </c>
      <c r="BD185" s="5" t="s">
        <v>837</v>
      </c>
      <c r="BE185" s="5" t="s">
        <v>834</v>
      </c>
      <c r="BF185" s="5" t="s">
        <v>3130</v>
      </c>
      <c r="BG185" s="5" t="s">
        <v>837</v>
      </c>
      <c r="BH185" s="5" t="s">
        <v>834</v>
      </c>
      <c r="BI185" s="5" t="s">
        <v>3608</v>
      </c>
      <c r="BJ185" s="5" t="s">
        <v>837</v>
      </c>
      <c r="BK185" s="5" t="s">
        <v>834</v>
      </c>
      <c r="BL185" s="5" t="s">
        <v>3403</v>
      </c>
      <c r="BM185" s="5" t="s">
        <v>837</v>
      </c>
      <c r="BN185" s="5" t="s">
        <v>834</v>
      </c>
      <c r="BO185" s="5" t="s">
        <v>3539</v>
      </c>
      <c r="BP185" s="5" t="s">
        <v>837</v>
      </c>
      <c r="BQ185" s="5" t="s">
        <v>834</v>
      </c>
      <c r="BR185" s="5" t="s">
        <v>3983</v>
      </c>
      <c r="BS185" s="5" t="s">
        <v>837</v>
      </c>
      <c r="BT185" s="5" t="s">
        <v>834</v>
      </c>
      <c r="BU185" s="5" t="s">
        <v>7505</v>
      </c>
      <c r="BV185" s="5" t="s">
        <v>837</v>
      </c>
      <c r="BW185" s="5" t="s">
        <v>834</v>
      </c>
      <c r="BX185" s="5" t="s">
        <v>1020</v>
      </c>
      <c r="BY185" s="5" t="s">
        <v>837</v>
      </c>
      <c r="BZ185" s="5" t="s">
        <v>834</v>
      </c>
      <c r="CA185" s="5" t="s">
        <v>2873</v>
      </c>
      <c r="CB185" s="5" t="s">
        <v>837</v>
      </c>
      <c r="CC185" s="58" t="s">
        <v>834</v>
      </c>
      <c r="CD185" s="58" t="s">
        <v>814</v>
      </c>
      <c r="CE185" s="58" t="s">
        <v>837</v>
      </c>
      <c r="CF185" s="58" t="s">
        <v>834</v>
      </c>
      <c r="CG185" s="27" t="s">
        <v>817</v>
      </c>
      <c r="CH185" s="58" t="s">
        <v>837</v>
      </c>
      <c r="CI185" s="58" t="s">
        <v>834</v>
      </c>
      <c r="CJ185" s="58" t="s">
        <v>3813</v>
      </c>
      <c r="CK185" s="58" t="s">
        <v>837</v>
      </c>
      <c r="CL185" s="58" t="s">
        <v>834</v>
      </c>
      <c r="CM185" s="58" t="s">
        <v>3196</v>
      </c>
      <c r="CN185" s="58" t="s">
        <v>837</v>
      </c>
      <c r="CO185" s="58" t="s">
        <v>834</v>
      </c>
      <c r="CP185" s="58" t="s">
        <v>3361</v>
      </c>
      <c r="CQ185" s="58" t="s">
        <v>837</v>
      </c>
      <c r="CR185" s="58" t="s">
        <v>834</v>
      </c>
      <c r="CS185" s="58" t="s">
        <v>4541</v>
      </c>
      <c r="CT185" s="58" t="s">
        <v>837</v>
      </c>
      <c r="CU185" s="58" t="s">
        <v>834</v>
      </c>
      <c r="CV185" s="58" t="s">
        <v>4186</v>
      </c>
      <c r="CW185" s="58" t="s">
        <v>837</v>
      </c>
      <c r="CX185" s="58" t="s">
        <v>834</v>
      </c>
      <c r="CY185" s="58" t="s">
        <v>1301</v>
      </c>
      <c r="CZ185" s="58" t="s">
        <v>837</v>
      </c>
      <c r="DA185" s="58" t="s">
        <v>834</v>
      </c>
      <c r="DB185" s="58" t="s">
        <v>1406</v>
      </c>
      <c r="DC185" s="58" t="s">
        <v>837</v>
      </c>
      <c r="DD185" s="58" t="s">
        <v>834</v>
      </c>
      <c r="DE185" s="58" t="s">
        <v>4196</v>
      </c>
      <c r="DF185" s="58" t="s">
        <v>837</v>
      </c>
      <c r="DG185" s="58" t="s">
        <v>834</v>
      </c>
      <c r="DH185" s="58" t="s">
        <v>3370</v>
      </c>
      <c r="DI185" s="58" t="s">
        <v>837</v>
      </c>
      <c r="DJ185" s="58" t="s">
        <v>834</v>
      </c>
      <c r="DK185" s="58" t="s">
        <v>564</v>
      </c>
      <c r="DL185" s="58" t="s">
        <v>837</v>
      </c>
      <c r="DM185" s="58" t="s">
        <v>834</v>
      </c>
      <c r="DN185" s="58" t="s">
        <v>4014</v>
      </c>
      <c r="DO185" s="58" t="s">
        <v>837</v>
      </c>
      <c r="DP185" s="58" t="s">
        <v>834</v>
      </c>
      <c r="DQ185" s="58" t="s">
        <v>5990</v>
      </c>
      <c r="DR185" s="58" t="s">
        <v>837</v>
      </c>
      <c r="DS185" s="58" t="s">
        <v>834</v>
      </c>
      <c r="DT185" s="58" t="s">
        <v>552</v>
      </c>
      <c r="DU185" s="58" t="s">
        <v>837</v>
      </c>
      <c r="DV185" s="58" t="s">
        <v>834</v>
      </c>
      <c r="DW185" s="58" t="s">
        <v>558</v>
      </c>
      <c r="DX185" s="58" t="s">
        <v>837</v>
      </c>
      <c r="DY185" s="27" t="s">
        <v>490</v>
      </c>
      <c r="DZ185" s="5" t="s">
        <v>1401</v>
      </c>
      <c r="EA185" s="5">
        <v>59277</v>
      </c>
      <c r="EB185" s="27" t="s">
        <v>2576</v>
      </c>
      <c r="EC185" s="5" t="s">
        <v>1401</v>
      </c>
      <c r="ED185" s="5">
        <v>6974</v>
      </c>
      <c r="EE185" s="27" t="s">
        <v>3923</v>
      </c>
      <c r="EF185" s="5" t="s">
        <v>1401</v>
      </c>
      <c r="EG185" s="5">
        <v>1034</v>
      </c>
      <c r="EH185" s="27" t="s">
        <v>7410</v>
      </c>
      <c r="EI185" s="5" t="s">
        <v>1401</v>
      </c>
      <c r="EJ185" s="5">
        <v>440</v>
      </c>
      <c r="EK185" s="5" t="s">
        <v>491</v>
      </c>
      <c r="EL185" s="5" t="s">
        <v>1401</v>
      </c>
      <c r="EM185" s="5">
        <v>365</v>
      </c>
      <c r="EN185" s="27" t="s">
        <v>492</v>
      </c>
      <c r="EO185" s="5" t="s">
        <v>1401</v>
      </c>
      <c r="EP185" s="5">
        <v>142</v>
      </c>
      <c r="EQ185" s="27"/>
      <c r="ER185" s="5"/>
      <c r="ES185" s="5"/>
      <c r="ET185" s="27"/>
      <c r="EU185" s="5"/>
      <c r="EV185" s="5"/>
      <c r="EW185" s="27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</row>
    <row r="186" spans="1:264">
      <c r="A186" s="5">
        <v>185</v>
      </c>
      <c r="B186" s="24" t="s">
        <v>1110</v>
      </c>
      <c r="C186" s="57">
        <v>39496</v>
      </c>
      <c r="D186" s="4" t="s">
        <v>1148</v>
      </c>
      <c r="E186" s="33">
        <v>364465</v>
      </c>
      <c r="F186" s="53">
        <v>121413</v>
      </c>
      <c r="G186" s="54">
        <f t="shared" si="39"/>
        <v>0.33312663767439948</v>
      </c>
      <c r="H186" s="14">
        <f t="shared" si="32"/>
        <v>5.7629743108233877E-2</v>
      </c>
      <c r="I186" s="29" t="str">
        <f t="shared" si="37"/>
        <v>PML-N</v>
      </c>
      <c r="J186" s="29">
        <f t="shared" si="38"/>
        <v>0.44751385765939394</v>
      </c>
      <c r="K186" s="29" t="str">
        <f t="shared" si="40"/>
        <v>PPPP</v>
      </c>
      <c r="L186" s="29">
        <f t="shared" ref="L186:L207" si="42">LARGE(P186:JF186,2)/(F186)</f>
        <v>0.38988411455116007</v>
      </c>
      <c r="M186" s="29" t="str">
        <f t="shared" si="41"/>
        <v>PML</v>
      </c>
      <c r="N186" s="29">
        <f t="shared" ref="N186:N207" si="43">LARGE(P186:JF186,3)/(F186)</f>
        <v>0.15502458550567072</v>
      </c>
      <c r="O186" s="27" t="s">
        <v>816</v>
      </c>
      <c r="P186" s="27" t="s">
        <v>806</v>
      </c>
      <c r="Q186" s="27" t="s">
        <v>838</v>
      </c>
      <c r="R186" s="5" t="s">
        <v>834</v>
      </c>
      <c r="S186" s="5" t="s">
        <v>1185</v>
      </c>
      <c r="T186" s="5" t="s">
        <v>837</v>
      </c>
      <c r="U186" s="5" t="s">
        <v>695</v>
      </c>
      <c r="V186" s="5" t="s">
        <v>811</v>
      </c>
      <c r="W186" s="5" t="s">
        <v>838</v>
      </c>
      <c r="X186" s="27" t="s">
        <v>3922</v>
      </c>
      <c r="Y186" s="5" t="s">
        <v>909</v>
      </c>
      <c r="Z186" s="5">
        <v>18822</v>
      </c>
      <c r="AA186" s="5" t="s">
        <v>1147</v>
      </c>
      <c r="AB186" s="5" t="s">
        <v>1194</v>
      </c>
      <c r="AC186" s="27">
        <v>54334</v>
      </c>
      <c r="AD186" s="5" t="s">
        <v>1149</v>
      </c>
      <c r="AE186" s="5" t="s">
        <v>1003</v>
      </c>
      <c r="AF186" s="27">
        <v>47337</v>
      </c>
      <c r="AG186" s="58" t="s">
        <v>834</v>
      </c>
      <c r="AH186" s="58" t="s">
        <v>810</v>
      </c>
      <c r="AI186" s="58" t="s">
        <v>837</v>
      </c>
      <c r="AJ186" s="5" t="s">
        <v>834</v>
      </c>
      <c r="AK186" s="5" t="s">
        <v>1424</v>
      </c>
      <c r="AL186" s="5" t="s">
        <v>837</v>
      </c>
      <c r="AM186" s="5" t="s">
        <v>834</v>
      </c>
      <c r="AN186" s="5" t="s">
        <v>3395</v>
      </c>
      <c r="AO186" s="5" t="s">
        <v>837</v>
      </c>
      <c r="AP186" s="5" t="s">
        <v>834</v>
      </c>
      <c r="AQ186" s="5" t="s">
        <v>7501</v>
      </c>
      <c r="AR186" s="5" t="s">
        <v>837</v>
      </c>
      <c r="AS186" s="58" t="s">
        <v>834</v>
      </c>
      <c r="AT186" s="58" t="s">
        <v>812</v>
      </c>
      <c r="AU186" s="58" t="s">
        <v>837</v>
      </c>
      <c r="AV186" s="5" t="s">
        <v>834</v>
      </c>
      <c r="AW186" s="5" t="s">
        <v>3202</v>
      </c>
      <c r="AX186" s="5" t="s">
        <v>837</v>
      </c>
      <c r="AY186" s="5" t="s">
        <v>834</v>
      </c>
      <c r="AZ186" s="5" t="s">
        <v>3764</v>
      </c>
      <c r="BA186" s="5" t="s">
        <v>837</v>
      </c>
      <c r="BB186" s="5" t="s">
        <v>834</v>
      </c>
      <c r="BC186" s="5" t="s">
        <v>3126</v>
      </c>
      <c r="BD186" s="5" t="s">
        <v>837</v>
      </c>
      <c r="BE186" s="5" t="s">
        <v>834</v>
      </c>
      <c r="BF186" s="5" t="s">
        <v>3130</v>
      </c>
      <c r="BG186" s="5" t="s">
        <v>837</v>
      </c>
      <c r="BH186" s="5" t="s">
        <v>834</v>
      </c>
      <c r="BI186" s="5" t="s">
        <v>3608</v>
      </c>
      <c r="BJ186" s="5" t="s">
        <v>837</v>
      </c>
      <c r="BK186" s="5" t="s">
        <v>834</v>
      </c>
      <c r="BL186" s="5" t="s">
        <v>3403</v>
      </c>
      <c r="BM186" s="5" t="s">
        <v>837</v>
      </c>
      <c r="BN186" s="5" t="s">
        <v>834</v>
      </c>
      <c r="BO186" s="5" t="s">
        <v>3539</v>
      </c>
      <c r="BP186" s="5" t="s">
        <v>837</v>
      </c>
      <c r="BQ186" s="5" t="s">
        <v>834</v>
      </c>
      <c r="BR186" s="5" t="s">
        <v>3983</v>
      </c>
      <c r="BS186" s="5" t="s">
        <v>837</v>
      </c>
      <c r="BT186" s="5" t="s">
        <v>834</v>
      </c>
      <c r="BU186" s="5" t="s">
        <v>7505</v>
      </c>
      <c r="BV186" s="5" t="s">
        <v>837</v>
      </c>
      <c r="BW186" s="5" t="s">
        <v>834</v>
      </c>
      <c r="BX186" s="5" t="s">
        <v>1020</v>
      </c>
      <c r="BY186" s="5" t="s">
        <v>837</v>
      </c>
      <c r="BZ186" s="5" t="s">
        <v>834</v>
      </c>
      <c r="CA186" s="5" t="s">
        <v>2873</v>
      </c>
      <c r="CB186" s="5" t="s">
        <v>837</v>
      </c>
      <c r="CC186" s="58" t="s">
        <v>834</v>
      </c>
      <c r="CD186" s="58" t="s">
        <v>814</v>
      </c>
      <c r="CE186" s="58" t="s">
        <v>837</v>
      </c>
      <c r="CF186" s="58" t="s">
        <v>834</v>
      </c>
      <c r="CG186" s="27" t="s">
        <v>817</v>
      </c>
      <c r="CH186" s="58" t="s">
        <v>837</v>
      </c>
      <c r="CI186" s="58" t="s">
        <v>834</v>
      </c>
      <c r="CJ186" s="58" t="s">
        <v>3813</v>
      </c>
      <c r="CK186" s="58" t="s">
        <v>837</v>
      </c>
      <c r="CL186" s="58" t="s">
        <v>834</v>
      </c>
      <c r="CM186" s="58" t="s">
        <v>3196</v>
      </c>
      <c r="CN186" s="58" t="s">
        <v>837</v>
      </c>
      <c r="CO186" s="58" t="s">
        <v>834</v>
      </c>
      <c r="CP186" s="58" t="s">
        <v>3361</v>
      </c>
      <c r="CQ186" s="58" t="s">
        <v>837</v>
      </c>
      <c r="CR186" s="58" t="s">
        <v>834</v>
      </c>
      <c r="CS186" s="58" t="s">
        <v>4541</v>
      </c>
      <c r="CT186" s="58" t="s">
        <v>837</v>
      </c>
      <c r="CU186" s="58" t="s">
        <v>834</v>
      </c>
      <c r="CV186" s="58" t="s">
        <v>4186</v>
      </c>
      <c r="CW186" s="58" t="s">
        <v>837</v>
      </c>
      <c r="CX186" s="58" t="s">
        <v>834</v>
      </c>
      <c r="CY186" s="58" t="s">
        <v>1301</v>
      </c>
      <c r="CZ186" s="58" t="s">
        <v>837</v>
      </c>
      <c r="DA186" s="58" t="s">
        <v>834</v>
      </c>
      <c r="DB186" s="58" t="s">
        <v>1406</v>
      </c>
      <c r="DC186" s="58" t="s">
        <v>837</v>
      </c>
      <c r="DD186" s="58" t="s">
        <v>834</v>
      </c>
      <c r="DE186" s="58" t="s">
        <v>4196</v>
      </c>
      <c r="DF186" s="58" t="s">
        <v>837</v>
      </c>
      <c r="DG186" s="58" t="s">
        <v>834</v>
      </c>
      <c r="DH186" s="58" t="s">
        <v>3370</v>
      </c>
      <c r="DI186" s="58" t="s">
        <v>837</v>
      </c>
      <c r="DJ186" s="58" t="s">
        <v>834</v>
      </c>
      <c r="DK186" s="58" t="s">
        <v>564</v>
      </c>
      <c r="DL186" s="58" t="s">
        <v>837</v>
      </c>
      <c r="DM186" s="58" t="s">
        <v>834</v>
      </c>
      <c r="DN186" s="58" t="s">
        <v>4014</v>
      </c>
      <c r="DO186" s="58" t="s">
        <v>837</v>
      </c>
      <c r="DP186" s="58" t="s">
        <v>834</v>
      </c>
      <c r="DQ186" s="58" t="s">
        <v>5990</v>
      </c>
      <c r="DR186" s="58" t="s">
        <v>837</v>
      </c>
      <c r="DS186" s="58" t="s">
        <v>834</v>
      </c>
      <c r="DT186" s="58" t="s">
        <v>552</v>
      </c>
      <c r="DU186" s="58" t="s">
        <v>837</v>
      </c>
      <c r="DV186" s="58" t="s">
        <v>834</v>
      </c>
      <c r="DW186" s="58" t="s">
        <v>558</v>
      </c>
      <c r="DX186" s="58" t="s">
        <v>837</v>
      </c>
      <c r="DY186" s="27" t="s">
        <v>3923</v>
      </c>
      <c r="DZ186" s="5" t="s">
        <v>1401</v>
      </c>
      <c r="EA186" s="5">
        <v>499</v>
      </c>
      <c r="EB186" s="27" t="s">
        <v>3924</v>
      </c>
      <c r="EC186" s="5" t="s">
        <v>1401</v>
      </c>
      <c r="ED186" s="5">
        <v>301</v>
      </c>
      <c r="EE186" s="27" t="s">
        <v>3925</v>
      </c>
      <c r="EF186" s="5" t="s">
        <v>1401</v>
      </c>
      <c r="EG186" s="5">
        <v>73</v>
      </c>
      <c r="EH186" s="27" t="s">
        <v>3911</v>
      </c>
      <c r="EI186" s="27" t="s">
        <v>1401</v>
      </c>
      <c r="EJ186" s="27">
        <v>47</v>
      </c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</row>
    <row r="187" spans="1:264">
      <c r="A187" s="4">
        <v>186</v>
      </c>
      <c r="B187" s="24" t="s">
        <v>1110</v>
      </c>
      <c r="C187" s="57">
        <v>39496</v>
      </c>
      <c r="D187" s="4" t="s">
        <v>1150</v>
      </c>
      <c r="E187" s="33">
        <v>345653</v>
      </c>
      <c r="F187" s="53">
        <v>156295</v>
      </c>
      <c r="G187" s="54">
        <f t="shared" si="39"/>
        <v>0.45217313317112828</v>
      </c>
      <c r="H187" s="14">
        <f t="shared" si="32"/>
        <v>0.10421958475958924</v>
      </c>
      <c r="I187" s="29" t="str">
        <f t="shared" si="37"/>
        <v>PML</v>
      </c>
      <c r="J187" s="29">
        <f t="shared" si="38"/>
        <v>0.42712178892478964</v>
      </c>
      <c r="K187" s="29" t="str">
        <f t="shared" si="40"/>
        <v>IND</v>
      </c>
      <c r="L187" s="29">
        <f t="shared" si="42"/>
        <v>0.32290220416520043</v>
      </c>
      <c r="M187" s="29" t="str">
        <f t="shared" si="41"/>
        <v>PML-N</v>
      </c>
      <c r="N187" s="29">
        <f t="shared" si="43"/>
        <v>0.13514827729613871</v>
      </c>
      <c r="O187" s="27" t="s">
        <v>816</v>
      </c>
      <c r="P187" s="27" t="s">
        <v>806</v>
      </c>
      <c r="Q187" s="27" t="s">
        <v>838</v>
      </c>
      <c r="R187" s="5" t="s">
        <v>834</v>
      </c>
      <c r="S187" s="5" t="s">
        <v>1185</v>
      </c>
      <c r="T187" s="5" t="s">
        <v>837</v>
      </c>
      <c r="U187" s="5" t="s">
        <v>695</v>
      </c>
      <c r="V187" s="5" t="s">
        <v>811</v>
      </c>
      <c r="W187" s="5" t="s">
        <v>838</v>
      </c>
      <c r="X187" s="5" t="s">
        <v>1151</v>
      </c>
      <c r="Y187" s="5" t="s">
        <v>909</v>
      </c>
      <c r="Z187" s="27">
        <v>66757</v>
      </c>
      <c r="AA187" s="27" t="s">
        <v>3912</v>
      </c>
      <c r="AB187" s="5" t="s">
        <v>1194</v>
      </c>
      <c r="AC187" s="5">
        <v>21123</v>
      </c>
      <c r="AD187" s="27" t="s">
        <v>3913</v>
      </c>
      <c r="AE187" s="5" t="s">
        <v>1003</v>
      </c>
      <c r="AF187" s="5">
        <v>17947</v>
      </c>
      <c r="AG187" s="58" t="s">
        <v>834</v>
      </c>
      <c r="AH187" s="58" t="s">
        <v>810</v>
      </c>
      <c r="AI187" s="58" t="s">
        <v>837</v>
      </c>
      <c r="AJ187" s="5" t="s">
        <v>834</v>
      </c>
      <c r="AK187" s="5" t="s">
        <v>1424</v>
      </c>
      <c r="AL187" s="5" t="s">
        <v>837</v>
      </c>
      <c r="AM187" s="5" t="s">
        <v>834</v>
      </c>
      <c r="AN187" s="5" t="s">
        <v>3395</v>
      </c>
      <c r="AO187" s="5" t="s">
        <v>837</v>
      </c>
      <c r="AP187" s="5" t="s">
        <v>834</v>
      </c>
      <c r="AQ187" s="5" t="s">
        <v>7501</v>
      </c>
      <c r="AR187" s="5" t="s">
        <v>837</v>
      </c>
      <c r="AS187" s="58" t="s">
        <v>834</v>
      </c>
      <c r="AT187" s="58" t="s">
        <v>812</v>
      </c>
      <c r="AU187" s="58" t="s">
        <v>837</v>
      </c>
      <c r="AV187" s="5" t="s">
        <v>834</v>
      </c>
      <c r="AW187" s="5" t="s">
        <v>3202</v>
      </c>
      <c r="AX187" s="5" t="s">
        <v>837</v>
      </c>
      <c r="AY187" s="5" t="s">
        <v>834</v>
      </c>
      <c r="AZ187" s="5" t="s">
        <v>3764</v>
      </c>
      <c r="BA187" s="5" t="s">
        <v>837</v>
      </c>
      <c r="BB187" s="5" t="s">
        <v>834</v>
      </c>
      <c r="BC187" s="5" t="s">
        <v>3126</v>
      </c>
      <c r="BD187" s="5" t="s">
        <v>837</v>
      </c>
      <c r="BE187" s="5" t="s">
        <v>834</v>
      </c>
      <c r="BF187" s="5" t="s">
        <v>3130</v>
      </c>
      <c r="BG187" s="5" t="s">
        <v>837</v>
      </c>
      <c r="BH187" s="5" t="s">
        <v>834</v>
      </c>
      <c r="BI187" s="5" t="s">
        <v>3608</v>
      </c>
      <c r="BJ187" s="5" t="s">
        <v>837</v>
      </c>
      <c r="BK187" s="5" t="s">
        <v>834</v>
      </c>
      <c r="BL187" s="5" t="s">
        <v>3403</v>
      </c>
      <c r="BM187" s="5" t="s">
        <v>837</v>
      </c>
      <c r="BN187" s="5" t="s">
        <v>834</v>
      </c>
      <c r="BO187" s="5" t="s">
        <v>3539</v>
      </c>
      <c r="BP187" s="5" t="s">
        <v>837</v>
      </c>
      <c r="BQ187" s="5" t="s">
        <v>834</v>
      </c>
      <c r="BR187" s="5" t="s">
        <v>3983</v>
      </c>
      <c r="BS187" s="5" t="s">
        <v>837</v>
      </c>
      <c r="BT187" s="5" t="s">
        <v>834</v>
      </c>
      <c r="BU187" s="5" t="s">
        <v>7505</v>
      </c>
      <c r="BV187" s="5" t="s">
        <v>837</v>
      </c>
      <c r="BW187" s="5" t="s">
        <v>834</v>
      </c>
      <c r="BX187" s="5" t="s">
        <v>1020</v>
      </c>
      <c r="BY187" s="5" t="s">
        <v>837</v>
      </c>
      <c r="BZ187" s="5" t="s">
        <v>834</v>
      </c>
      <c r="CA187" s="5" t="s">
        <v>2873</v>
      </c>
      <c r="CB187" s="5" t="s">
        <v>837</v>
      </c>
      <c r="CC187" s="58" t="s">
        <v>834</v>
      </c>
      <c r="CD187" s="58" t="s">
        <v>814</v>
      </c>
      <c r="CE187" s="58" t="s">
        <v>837</v>
      </c>
      <c r="CF187" s="58" t="s">
        <v>834</v>
      </c>
      <c r="CG187" s="27" t="s">
        <v>817</v>
      </c>
      <c r="CH187" s="58" t="s">
        <v>837</v>
      </c>
      <c r="CI187" s="58" t="s">
        <v>834</v>
      </c>
      <c r="CJ187" s="58" t="s">
        <v>3813</v>
      </c>
      <c r="CK187" s="58" t="s">
        <v>837</v>
      </c>
      <c r="CL187" s="58" t="s">
        <v>834</v>
      </c>
      <c r="CM187" s="58" t="s">
        <v>3196</v>
      </c>
      <c r="CN187" s="58" t="s">
        <v>837</v>
      </c>
      <c r="CO187" s="58" t="s">
        <v>834</v>
      </c>
      <c r="CP187" s="58" t="s">
        <v>3361</v>
      </c>
      <c r="CQ187" s="58" t="s">
        <v>837</v>
      </c>
      <c r="CR187" s="58" t="s">
        <v>834</v>
      </c>
      <c r="CS187" s="58" t="s">
        <v>4541</v>
      </c>
      <c r="CT187" s="58" t="s">
        <v>837</v>
      </c>
      <c r="CU187" s="58" t="s">
        <v>834</v>
      </c>
      <c r="CV187" s="58" t="s">
        <v>4186</v>
      </c>
      <c r="CW187" s="58" t="s">
        <v>837</v>
      </c>
      <c r="CX187" s="58" t="s">
        <v>834</v>
      </c>
      <c r="CY187" s="58" t="s">
        <v>1301</v>
      </c>
      <c r="CZ187" s="58" t="s">
        <v>837</v>
      </c>
      <c r="DA187" s="58" t="s">
        <v>834</v>
      </c>
      <c r="DB187" s="58" t="s">
        <v>1406</v>
      </c>
      <c r="DC187" s="58" t="s">
        <v>837</v>
      </c>
      <c r="DD187" s="58" t="s">
        <v>834</v>
      </c>
      <c r="DE187" s="58" t="s">
        <v>4196</v>
      </c>
      <c r="DF187" s="58" t="s">
        <v>837</v>
      </c>
      <c r="DG187" s="58" t="s">
        <v>834</v>
      </c>
      <c r="DH187" s="58" t="s">
        <v>3370</v>
      </c>
      <c r="DI187" s="58" t="s">
        <v>837</v>
      </c>
      <c r="DJ187" s="58" t="s">
        <v>834</v>
      </c>
      <c r="DK187" s="58" t="s">
        <v>564</v>
      </c>
      <c r="DL187" s="58" t="s">
        <v>837</v>
      </c>
      <c r="DM187" s="58" t="s">
        <v>834</v>
      </c>
      <c r="DN187" s="58" t="s">
        <v>4014</v>
      </c>
      <c r="DO187" s="58" t="s">
        <v>837</v>
      </c>
      <c r="DP187" s="58" t="s">
        <v>834</v>
      </c>
      <c r="DQ187" s="58" t="s">
        <v>5990</v>
      </c>
      <c r="DR187" s="58" t="s">
        <v>837</v>
      </c>
      <c r="DS187" s="58" t="s">
        <v>834</v>
      </c>
      <c r="DT187" s="58" t="s">
        <v>552</v>
      </c>
      <c r="DU187" s="58" t="s">
        <v>837</v>
      </c>
      <c r="DV187" s="58" t="s">
        <v>834</v>
      </c>
      <c r="DW187" s="58" t="s">
        <v>558</v>
      </c>
      <c r="DX187" s="58" t="s">
        <v>837</v>
      </c>
      <c r="DY187" s="5" t="s">
        <v>1152</v>
      </c>
      <c r="DZ187" s="5" t="s">
        <v>1401</v>
      </c>
      <c r="EA187" s="27">
        <v>50468</v>
      </c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</row>
    <row r="188" spans="1:264">
      <c r="A188" s="4">
        <v>187</v>
      </c>
      <c r="B188" s="24" t="s">
        <v>1110</v>
      </c>
      <c r="C188" s="57">
        <v>39496</v>
      </c>
      <c r="D188" s="4" t="s">
        <v>1153</v>
      </c>
      <c r="E188" s="33">
        <v>317589</v>
      </c>
      <c r="F188" s="53">
        <v>144746</v>
      </c>
      <c r="G188" s="54">
        <f t="shared" si="39"/>
        <v>0.4557651555941799</v>
      </c>
      <c r="H188" s="14">
        <f t="shared" si="32"/>
        <v>0.12284277285728103</v>
      </c>
      <c r="I188" s="29" t="str">
        <f t="shared" si="37"/>
        <v>PML-N</v>
      </c>
      <c r="J188" s="29">
        <f t="shared" si="38"/>
        <v>0.53790778328934818</v>
      </c>
      <c r="K188" s="29" t="str">
        <f t="shared" si="40"/>
        <v>PML</v>
      </c>
      <c r="L188" s="29">
        <f t="shared" si="42"/>
        <v>0.41506501043206723</v>
      </c>
      <c r="M188" s="29" t="str">
        <f t="shared" si="41"/>
        <v>PPPP</v>
      </c>
      <c r="N188" s="29">
        <f t="shared" si="43"/>
        <v>4.2225691901676042E-2</v>
      </c>
      <c r="O188" s="27" t="s">
        <v>816</v>
      </c>
      <c r="P188" s="27" t="s">
        <v>806</v>
      </c>
      <c r="Q188" s="27" t="s">
        <v>838</v>
      </c>
      <c r="R188" s="5" t="s">
        <v>834</v>
      </c>
      <c r="S188" s="5" t="s">
        <v>1185</v>
      </c>
      <c r="T188" s="5" t="s">
        <v>837</v>
      </c>
      <c r="U188" s="5" t="s">
        <v>695</v>
      </c>
      <c r="V188" s="5" t="s">
        <v>811</v>
      </c>
      <c r="W188" s="5" t="s">
        <v>838</v>
      </c>
      <c r="X188" s="5" t="s">
        <v>1155</v>
      </c>
      <c r="Y188" s="5" t="s">
        <v>909</v>
      </c>
      <c r="Z188" s="27">
        <v>60079</v>
      </c>
      <c r="AA188" s="5" t="s">
        <v>1154</v>
      </c>
      <c r="AB188" s="5" t="s">
        <v>1194</v>
      </c>
      <c r="AC188" s="27">
        <v>77860</v>
      </c>
      <c r="AD188" s="27" t="s">
        <v>3914</v>
      </c>
      <c r="AE188" s="5" t="s">
        <v>1003</v>
      </c>
      <c r="AF188" s="5">
        <v>6112</v>
      </c>
      <c r="AG188" s="58" t="s">
        <v>834</v>
      </c>
      <c r="AH188" s="58" t="s">
        <v>810</v>
      </c>
      <c r="AI188" s="58" t="s">
        <v>837</v>
      </c>
      <c r="AJ188" s="5" t="s">
        <v>834</v>
      </c>
      <c r="AK188" s="5" t="s">
        <v>1424</v>
      </c>
      <c r="AL188" s="5" t="s">
        <v>837</v>
      </c>
      <c r="AM188" s="5" t="s">
        <v>834</v>
      </c>
      <c r="AN188" s="5" t="s">
        <v>3395</v>
      </c>
      <c r="AO188" s="5" t="s">
        <v>837</v>
      </c>
      <c r="AP188" s="5" t="s">
        <v>834</v>
      </c>
      <c r="AQ188" s="5" t="s">
        <v>7501</v>
      </c>
      <c r="AR188" s="5" t="s">
        <v>837</v>
      </c>
      <c r="AS188" s="58" t="s">
        <v>834</v>
      </c>
      <c r="AT188" s="58" t="s">
        <v>812</v>
      </c>
      <c r="AU188" s="58" t="s">
        <v>837</v>
      </c>
      <c r="AV188" s="5" t="s">
        <v>834</v>
      </c>
      <c r="AW188" s="5" t="s">
        <v>3202</v>
      </c>
      <c r="AX188" s="5" t="s">
        <v>837</v>
      </c>
      <c r="AY188" s="5" t="s">
        <v>834</v>
      </c>
      <c r="AZ188" s="5" t="s">
        <v>3764</v>
      </c>
      <c r="BA188" s="5" t="s">
        <v>837</v>
      </c>
      <c r="BB188" s="5" t="s">
        <v>834</v>
      </c>
      <c r="BC188" s="5" t="s">
        <v>3126</v>
      </c>
      <c r="BD188" s="5" t="s">
        <v>837</v>
      </c>
      <c r="BE188" s="5" t="s">
        <v>834</v>
      </c>
      <c r="BF188" s="5" t="s">
        <v>3130</v>
      </c>
      <c r="BG188" s="5" t="s">
        <v>837</v>
      </c>
      <c r="BH188" s="5" t="s">
        <v>834</v>
      </c>
      <c r="BI188" s="5" t="s">
        <v>3608</v>
      </c>
      <c r="BJ188" s="5" t="s">
        <v>837</v>
      </c>
      <c r="BK188" s="5" t="s">
        <v>834</v>
      </c>
      <c r="BL188" s="5" t="s">
        <v>3403</v>
      </c>
      <c r="BM188" s="5" t="s">
        <v>837</v>
      </c>
      <c r="BN188" s="5" t="s">
        <v>834</v>
      </c>
      <c r="BO188" s="5" t="s">
        <v>3539</v>
      </c>
      <c r="BP188" s="5" t="s">
        <v>837</v>
      </c>
      <c r="BQ188" s="5" t="s">
        <v>834</v>
      </c>
      <c r="BR188" s="5" t="s">
        <v>3983</v>
      </c>
      <c r="BS188" s="5" t="s">
        <v>837</v>
      </c>
      <c r="BT188" s="5" t="s">
        <v>834</v>
      </c>
      <c r="BU188" s="5" t="s">
        <v>7505</v>
      </c>
      <c r="BV188" s="5" t="s">
        <v>837</v>
      </c>
      <c r="BW188" s="5" t="s">
        <v>834</v>
      </c>
      <c r="BX188" s="5" t="s">
        <v>1020</v>
      </c>
      <c r="BY188" s="5" t="s">
        <v>837</v>
      </c>
      <c r="BZ188" s="5" t="s">
        <v>834</v>
      </c>
      <c r="CA188" s="5" t="s">
        <v>2873</v>
      </c>
      <c r="CB188" s="5" t="s">
        <v>837</v>
      </c>
      <c r="CC188" s="58" t="s">
        <v>834</v>
      </c>
      <c r="CD188" s="58" t="s">
        <v>814</v>
      </c>
      <c r="CE188" s="58" t="s">
        <v>837</v>
      </c>
      <c r="CF188" s="58" t="s">
        <v>834</v>
      </c>
      <c r="CG188" s="27" t="s">
        <v>817</v>
      </c>
      <c r="CH188" s="58" t="s">
        <v>837</v>
      </c>
      <c r="CI188" s="58" t="s">
        <v>834</v>
      </c>
      <c r="CJ188" s="58" t="s">
        <v>3813</v>
      </c>
      <c r="CK188" s="58" t="s">
        <v>837</v>
      </c>
      <c r="CL188" s="58" t="s">
        <v>834</v>
      </c>
      <c r="CM188" s="58" t="s">
        <v>3196</v>
      </c>
      <c r="CN188" s="58" t="s">
        <v>837</v>
      </c>
      <c r="CO188" s="58" t="s">
        <v>834</v>
      </c>
      <c r="CP188" s="58" t="s">
        <v>3361</v>
      </c>
      <c r="CQ188" s="58" t="s">
        <v>837</v>
      </c>
      <c r="CR188" s="58" t="s">
        <v>834</v>
      </c>
      <c r="CS188" s="58" t="s">
        <v>4541</v>
      </c>
      <c r="CT188" s="58" t="s">
        <v>837</v>
      </c>
      <c r="CU188" s="58" t="s">
        <v>834</v>
      </c>
      <c r="CV188" s="58" t="s">
        <v>4186</v>
      </c>
      <c r="CW188" s="58" t="s">
        <v>837</v>
      </c>
      <c r="CX188" s="58" t="s">
        <v>834</v>
      </c>
      <c r="CY188" s="58" t="s">
        <v>1301</v>
      </c>
      <c r="CZ188" s="58" t="s">
        <v>837</v>
      </c>
      <c r="DA188" s="58" t="s">
        <v>834</v>
      </c>
      <c r="DB188" s="58" t="s">
        <v>1406</v>
      </c>
      <c r="DC188" s="58" t="s">
        <v>837</v>
      </c>
      <c r="DD188" s="58" t="s">
        <v>834</v>
      </c>
      <c r="DE188" s="58" t="s">
        <v>4196</v>
      </c>
      <c r="DF188" s="58" t="s">
        <v>837</v>
      </c>
      <c r="DG188" s="58" t="s">
        <v>834</v>
      </c>
      <c r="DH188" s="58" t="s">
        <v>3370</v>
      </c>
      <c r="DI188" s="58" t="s">
        <v>837</v>
      </c>
      <c r="DJ188" s="58" t="s">
        <v>834</v>
      </c>
      <c r="DK188" s="58" t="s">
        <v>564</v>
      </c>
      <c r="DL188" s="58" t="s">
        <v>837</v>
      </c>
      <c r="DM188" s="58" t="s">
        <v>834</v>
      </c>
      <c r="DN188" s="58" t="s">
        <v>4014</v>
      </c>
      <c r="DO188" s="58" t="s">
        <v>837</v>
      </c>
      <c r="DP188" s="58" t="s">
        <v>834</v>
      </c>
      <c r="DQ188" s="58" t="s">
        <v>5990</v>
      </c>
      <c r="DR188" s="58" t="s">
        <v>837</v>
      </c>
      <c r="DS188" s="58" t="s">
        <v>834</v>
      </c>
      <c r="DT188" s="58" t="s">
        <v>552</v>
      </c>
      <c r="DU188" s="58" t="s">
        <v>837</v>
      </c>
      <c r="DV188" s="58" t="s">
        <v>834</v>
      </c>
      <c r="DW188" s="58" t="s">
        <v>558</v>
      </c>
      <c r="DX188" s="58" t="s">
        <v>837</v>
      </c>
      <c r="DY188" s="27" t="s">
        <v>3915</v>
      </c>
      <c r="DZ188" s="5" t="s">
        <v>1401</v>
      </c>
      <c r="EA188" s="5">
        <v>695</v>
      </c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</row>
    <row r="189" spans="1:264">
      <c r="A189" s="4">
        <v>188</v>
      </c>
      <c r="B189" s="24" t="s">
        <v>1110</v>
      </c>
      <c r="C189" s="57">
        <v>39496</v>
      </c>
      <c r="D189" s="4" t="s">
        <v>1156</v>
      </c>
      <c r="E189" s="33">
        <v>269766</v>
      </c>
      <c r="F189" s="53">
        <v>142799</v>
      </c>
      <c r="G189" s="54">
        <f t="shared" si="39"/>
        <v>0.52934394994180145</v>
      </c>
      <c r="H189" s="14">
        <f t="shared" si="32"/>
        <v>5.6863143299322821E-2</v>
      </c>
      <c r="I189" s="29" t="str">
        <f t="shared" si="37"/>
        <v>PML</v>
      </c>
      <c r="J189" s="29">
        <f t="shared" si="38"/>
        <v>0.37101800432776139</v>
      </c>
      <c r="K189" s="29" t="str">
        <f t="shared" si="40"/>
        <v>PPPP</v>
      </c>
      <c r="L189" s="29">
        <f t="shared" si="42"/>
        <v>0.31415486102843859</v>
      </c>
      <c r="M189" s="29" t="str">
        <f t="shared" si="41"/>
        <v>IND</v>
      </c>
      <c r="N189" s="29">
        <f t="shared" si="43"/>
        <v>0.28145155078116796</v>
      </c>
      <c r="O189" s="27" t="s">
        <v>816</v>
      </c>
      <c r="P189" s="27" t="s">
        <v>806</v>
      </c>
      <c r="Q189" s="27" t="s">
        <v>838</v>
      </c>
      <c r="R189" s="5" t="s">
        <v>834</v>
      </c>
      <c r="S189" s="5" t="s">
        <v>1185</v>
      </c>
      <c r="T189" s="5" t="s">
        <v>837</v>
      </c>
      <c r="U189" s="5" t="s">
        <v>695</v>
      </c>
      <c r="V189" s="5" t="s">
        <v>811</v>
      </c>
      <c r="W189" s="5" t="s">
        <v>838</v>
      </c>
      <c r="X189" s="5" t="s">
        <v>1157</v>
      </c>
      <c r="Y189" s="5" t="s">
        <v>909</v>
      </c>
      <c r="Z189" s="27">
        <v>52981</v>
      </c>
      <c r="AA189" s="27" t="s">
        <v>3520</v>
      </c>
      <c r="AB189" s="5" t="s">
        <v>1194</v>
      </c>
      <c r="AC189" s="5">
        <v>4538</v>
      </c>
      <c r="AD189" s="5" t="s">
        <v>1372</v>
      </c>
      <c r="AE189" s="5" t="s">
        <v>1003</v>
      </c>
      <c r="AF189" s="27">
        <v>44861</v>
      </c>
      <c r="AG189" s="58" t="s">
        <v>834</v>
      </c>
      <c r="AH189" s="58" t="s">
        <v>810</v>
      </c>
      <c r="AI189" s="58" t="s">
        <v>837</v>
      </c>
      <c r="AJ189" s="5" t="s">
        <v>834</v>
      </c>
      <c r="AK189" s="5" t="s">
        <v>1424</v>
      </c>
      <c r="AL189" s="5" t="s">
        <v>837</v>
      </c>
      <c r="AM189" s="5" t="s">
        <v>834</v>
      </c>
      <c r="AN189" s="5" t="s">
        <v>3395</v>
      </c>
      <c r="AO189" s="5" t="s">
        <v>837</v>
      </c>
      <c r="AP189" s="5" t="s">
        <v>834</v>
      </c>
      <c r="AQ189" s="5" t="s">
        <v>7501</v>
      </c>
      <c r="AR189" s="5" t="s">
        <v>837</v>
      </c>
      <c r="AS189" s="58" t="s">
        <v>834</v>
      </c>
      <c r="AT189" s="58" t="s">
        <v>812</v>
      </c>
      <c r="AU189" s="58" t="s">
        <v>837</v>
      </c>
      <c r="AV189" s="5" t="s">
        <v>834</v>
      </c>
      <c r="AW189" s="5" t="s">
        <v>3202</v>
      </c>
      <c r="AX189" s="5" t="s">
        <v>837</v>
      </c>
      <c r="AY189" s="5" t="s">
        <v>834</v>
      </c>
      <c r="AZ189" s="5" t="s">
        <v>3764</v>
      </c>
      <c r="BA189" s="5" t="s">
        <v>837</v>
      </c>
      <c r="BB189" s="5" t="s">
        <v>834</v>
      </c>
      <c r="BC189" s="5" t="s">
        <v>3126</v>
      </c>
      <c r="BD189" s="5" t="s">
        <v>837</v>
      </c>
      <c r="BE189" s="5" t="s">
        <v>834</v>
      </c>
      <c r="BF189" s="5" t="s">
        <v>3130</v>
      </c>
      <c r="BG189" s="5" t="s">
        <v>837</v>
      </c>
      <c r="BH189" s="5" t="s">
        <v>834</v>
      </c>
      <c r="BI189" s="5" t="s">
        <v>3608</v>
      </c>
      <c r="BJ189" s="5" t="s">
        <v>837</v>
      </c>
      <c r="BK189" s="5" t="s">
        <v>834</v>
      </c>
      <c r="BL189" s="5" t="s">
        <v>3403</v>
      </c>
      <c r="BM189" s="5" t="s">
        <v>837</v>
      </c>
      <c r="BN189" s="5" t="s">
        <v>834</v>
      </c>
      <c r="BO189" s="5" t="s">
        <v>3539</v>
      </c>
      <c r="BP189" s="5" t="s">
        <v>837</v>
      </c>
      <c r="BQ189" s="5" t="s">
        <v>834</v>
      </c>
      <c r="BR189" s="5" t="s">
        <v>3983</v>
      </c>
      <c r="BS189" s="5" t="s">
        <v>837</v>
      </c>
      <c r="BT189" s="5" t="s">
        <v>834</v>
      </c>
      <c r="BU189" s="5" t="s">
        <v>7505</v>
      </c>
      <c r="BV189" s="5" t="s">
        <v>837</v>
      </c>
      <c r="BW189" s="5" t="s">
        <v>834</v>
      </c>
      <c r="BX189" s="5" t="s">
        <v>1020</v>
      </c>
      <c r="BY189" s="5" t="s">
        <v>837</v>
      </c>
      <c r="BZ189" s="5" t="s">
        <v>834</v>
      </c>
      <c r="CA189" s="5" t="s">
        <v>2873</v>
      </c>
      <c r="CB189" s="5" t="s">
        <v>837</v>
      </c>
      <c r="CC189" s="58" t="s">
        <v>834</v>
      </c>
      <c r="CD189" s="58" t="s">
        <v>814</v>
      </c>
      <c r="CE189" s="58" t="s">
        <v>837</v>
      </c>
      <c r="CF189" s="58" t="s">
        <v>834</v>
      </c>
      <c r="CG189" s="27" t="s">
        <v>817</v>
      </c>
      <c r="CH189" s="58" t="s">
        <v>837</v>
      </c>
      <c r="CI189" s="58" t="s">
        <v>834</v>
      </c>
      <c r="CJ189" s="58" t="s">
        <v>3813</v>
      </c>
      <c r="CK189" s="58" t="s">
        <v>837</v>
      </c>
      <c r="CL189" s="58" t="s">
        <v>834</v>
      </c>
      <c r="CM189" s="58" t="s">
        <v>3196</v>
      </c>
      <c r="CN189" s="58" t="s">
        <v>837</v>
      </c>
      <c r="CO189" s="58" t="s">
        <v>834</v>
      </c>
      <c r="CP189" s="58" t="s">
        <v>3361</v>
      </c>
      <c r="CQ189" s="58" t="s">
        <v>837</v>
      </c>
      <c r="CR189" s="58" t="s">
        <v>834</v>
      </c>
      <c r="CS189" s="58" t="s">
        <v>4541</v>
      </c>
      <c r="CT189" s="58" t="s">
        <v>837</v>
      </c>
      <c r="CU189" s="58" t="s">
        <v>834</v>
      </c>
      <c r="CV189" s="58" t="s">
        <v>4186</v>
      </c>
      <c r="CW189" s="58" t="s">
        <v>837</v>
      </c>
      <c r="CX189" s="58" t="s">
        <v>834</v>
      </c>
      <c r="CY189" s="58" t="s">
        <v>1301</v>
      </c>
      <c r="CZ189" s="58" t="s">
        <v>837</v>
      </c>
      <c r="DA189" s="58" t="s">
        <v>834</v>
      </c>
      <c r="DB189" s="58" t="s">
        <v>1406</v>
      </c>
      <c r="DC189" s="58" t="s">
        <v>837</v>
      </c>
      <c r="DD189" s="58" t="s">
        <v>834</v>
      </c>
      <c r="DE189" s="58" t="s">
        <v>4196</v>
      </c>
      <c r="DF189" s="58" t="s">
        <v>837</v>
      </c>
      <c r="DG189" s="58" t="s">
        <v>834</v>
      </c>
      <c r="DH189" s="58" t="s">
        <v>3370</v>
      </c>
      <c r="DI189" s="58" t="s">
        <v>837</v>
      </c>
      <c r="DJ189" s="58" t="s">
        <v>834</v>
      </c>
      <c r="DK189" s="58" t="s">
        <v>564</v>
      </c>
      <c r="DL189" s="58" t="s">
        <v>837</v>
      </c>
      <c r="DM189" s="58" t="s">
        <v>834</v>
      </c>
      <c r="DN189" s="58" t="s">
        <v>4014</v>
      </c>
      <c r="DO189" s="58" t="s">
        <v>837</v>
      </c>
      <c r="DP189" s="58" t="s">
        <v>834</v>
      </c>
      <c r="DQ189" s="58" t="s">
        <v>5990</v>
      </c>
      <c r="DR189" s="58" t="s">
        <v>837</v>
      </c>
      <c r="DS189" s="58" t="s">
        <v>834</v>
      </c>
      <c r="DT189" s="58" t="s">
        <v>552</v>
      </c>
      <c r="DU189" s="58" t="s">
        <v>837</v>
      </c>
      <c r="DV189" s="58" t="s">
        <v>834</v>
      </c>
      <c r="DW189" s="58" t="s">
        <v>558</v>
      </c>
      <c r="DX189" s="58" t="s">
        <v>837</v>
      </c>
      <c r="DY189" s="27" t="s">
        <v>3519</v>
      </c>
      <c r="DZ189" s="5" t="s">
        <v>1401</v>
      </c>
      <c r="EA189" s="5">
        <v>40191</v>
      </c>
      <c r="EB189" s="27" t="s">
        <v>3636</v>
      </c>
      <c r="EC189" s="5" t="s">
        <v>1401</v>
      </c>
      <c r="ED189" s="5">
        <v>228</v>
      </c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</row>
    <row r="190" spans="1:264">
      <c r="A190" s="4">
        <v>189</v>
      </c>
      <c r="B190" s="24" t="s">
        <v>1110</v>
      </c>
      <c r="C190" s="57">
        <v>39496</v>
      </c>
      <c r="D190" s="4" t="s">
        <v>1373</v>
      </c>
      <c r="E190" s="33">
        <v>323939</v>
      </c>
      <c r="F190" s="53">
        <v>129080</v>
      </c>
      <c r="G190" s="54">
        <f t="shared" si="39"/>
        <v>0.39847008233031528</v>
      </c>
      <c r="H190" s="14">
        <f t="shared" si="32"/>
        <v>9.6529284164859008E-2</v>
      </c>
      <c r="I190" s="29" t="str">
        <f t="shared" si="37"/>
        <v>PPPP</v>
      </c>
      <c r="J190" s="29">
        <f t="shared" si="38"/>
        <v>0.38486210102262164</v>
      </c>
      <c r="K190" s="29" t="str">
        <f t="shared" si="40"/>
        <v>PML-N</v>
      </c>
      <c r="L190" s="29">
        <f t="shared" si="42"/>
        <v>0.28833281685776263</v>
      </c>
      <c r="M190" s="29" t="str">
        <f t="shared" si="41"/>
        <v>PML</v>
      </c>
      <c r="N190" s="29">
        <f t="shared" si="43"/>
        <v>0.27724666873256892</v>
      </c>
      <c r="O190" s="27" t="s">
        <v>816</v>
      </c>
      <c r="P190" s="27" t="s">
        <v>806</v>
      </c>
      <c r="Q190" s="27" t="s">
        <v>838</v>
      </c>
      <c r="R190" s="27" t="s">
        <v>3522</v>
      </c>
      <c r="S190" s="5" t="s">
        <v>1185</v>
      </c>
      <c r="T190" s="5">
        <v>4626</v>
      </c>
      <c r="U190" s="27" t="s">
        <v>3523</v>
      </c>
      <c r="V190" s="5" t="s">
        <v>1765</v>
      </c>
      <c r="W190" s="5">
        <v>1423</v>
      </c>
      <c r="X190" s="27" t="s">
        <v>3521</v>
      </c>
      <c r="Y190" s="5" t="s">
        <v>909</v>
      </c>
      <c r="Z190" s="5">
        <v>35787</v>
      </c>
      <c r="AA190" s="5" t="s">
        <v>1415</v>
      </c>
      <c r="AB190" s="5" t="s">
        <v>1194</v>
      </c>
      <c r="AC190" s="27">
        <v>37218</v>
      </c>
      <c r="AD190" s="5" t="s">
        <v>1414</v>
      </c>
      <c r="AE190" s="5" t="s">
        <v>1003</v>
      </c>
      <c r="AF190" s="27">
        <v>49678</v>
      </c>
      <c r="AG190" s="58" t="s">
        <v>834</v>
      </c>
      <c r="AH190" s="58" t="s">
        <v>810</v>
      </c>
      <c r="AI190" s="58" t="s">
        <v>837</v>
      </c>
      <c r="AJ190" s="5" t="s">
        <v>834</v>
      </c>
      <c r="AK190" s="5" t="s">
        <v>1424</v>
      </c>
      <c r="AL190" s="5" t="s">
        <v>837</v>
      </c>
      <c r="AM190" s="5" t="s">
        <v>834</v>
      </c>
      <c r="AN190" s="5" t="s">
        <v>3395</v>
      </c>
      <c r="AO190" s="5" t="s">
        <v>837</v>
      </c>
      <c r="AP190" s="5" t="s">
        <v>834</v>
      </c>
      <c r="AQ190" s="5" t="s">
        <v>7501</v>
      </c>
      <c r="AR190" s="5" t="s">
        <v>837</v>
      </c>
      <c r="AS190" s="58" t="s">
        <v>834</v>
      </c>
      <c r="AT190" s="58" t="s">
        <v>812</v>
      </c>
      <c r="AU190" s="58" t="s">
        <v>837</v>
      </c>
      <c r="AV190" s="5" t="s">
        <v>834</v>
      </c>
      <c r="AW190" s="5" t="s">
        <v>3202</v>
      </c>
      <c r="AX190" s="5" t="s">
        <v>837</v>
      </c>
      <c r="AY190" s="5" t="s">
        <v>834</v>
      </c>
      <c r="AZ190" s="5" t="s">
        <v>3764</v>
      </c>
      <c r="BA190" s="5" t="s">
        <v>837</v>
      </c>
      <c r="BB190" s="5" t="s">
        <v>834</v>
      </c>
      <c r="BC190" s="5" t="s">
        <v>3126</v>
      </c>
      <c r="BD190" s="5" t="s">
        <v>837</v>
      </c>
      <c r="BE190" s="5" t="s">
        <v>834</v>
      </c>
      <c r="BF190" s="5" t="s">
        <v>3130</v>
      </c>
      <c r="BG190" s="5" t="s">
        <v>837</v>
      </c>
      <c r="BH190" s="5" t="s">
        <v>834</v>
      </c>
      <c r="BI190" s="5" t="s">
        <v>3608</v>
      </c>
      <c r="BJ190" s="5" t="s">
        <v>837</v>
      </c>
      <c r="BK190" s="5" t="s">
        <v>834</v>
      </c>
      <c r="BL190" s="5" t="s">
        <v>3403</v>
      </c>
      <c r="BM190" s="5" t="s">
        <v>837</v>
      </c>
      <c r="BN190" s="5" t="s">
        <v>834</v>
      </c>
      <c r="BO190" s="5" t="s">
        <v>3539</v>
      </c>
      <c r="BP190" s="5" t="s">
        <v>837</v>
      </c>
      <c r="BQ190" s="5" t="s">
        <v>834</v>
      </c>
      <c r="BR190" s="5" t="s">
        <v>3983</v>
      </c>
      <c r="BS190" s="5" t="s">
        <v>837</v>
      </c>
      <c r="BT190" s="5" t="s">
        <v>834</v>
      </c>
      <c r="BU190" s="5" t="s">
        <v>7505</v>
      </c>
      <c r="BV190" s="5" t="s">
        <v>837</v>
      </c>
      <c r="BW190" s="5" t="s">
        <v>834</v>
      </c>
      <c r="BX190" s="5" t="s">
        <v>1020</v>
      </c>
      <c r="BY190" s="5" t="s">
        <v>837</v>
      </c>
      <c r="BZ190" s="5" t="s">
        <v>834</v>
      </c>
      <c r="CA190" s="5" t="s">
        <v>2873</v>
      </c>
      <c r="CB190" s="5" t="s">
        <v>837</v>
      </c>
      <c r="CC190" s="58" t="s">
        <v>834</v>
      </c>
      <c r="CD190" s="58" t="s">
        <v>814</v>
      </c>
      <c r="CE190" s="58" t="s">
        <v>837</v>
      </c>
      <c r="CF190" s="58" t="s">
        <v>834</v>
      </c>
      <c r="CG190" s="27" t="s">
        <v>817</v>
      </c>
      <c r="CH190" s="58" t="s">
        <v>837</v>
      </c>
      <c r="CI190" s="58" t="s">
        <v>834</v>
      </c>
      <c r="CJ190" s="58" t="s">
        <v>3813</v>
      </c>
      <c r="CK190" s="58" t="s">
        <v>837</v>
      </c>
      <c r="CL190" s="58" t="s">
        <v>834</v>
      </c>
      <c r="CM190" s="58" t="s">
        <v>3196</v>
      </c>
      <c r="CN190" s="58" t="s">
        <v>837</v>
      </c>
      <c r="CO190" s="58" t="s">
        <v>834</v>
      </c>
      <c r="CP190" s="58" t="s">
        <v>3361</v>
      </c>
      <c r="CQ190" s="58" t="s">
        <v>837</v>
      </c>
      <c r="CR190" s="58" t="s">
        <v>834</v>
      </c>
      <c r="CS190" s="58" t="s">
        <v>4541</v>
      </c>
      <c r="CT190" s="58" t="s">
        <v>837</v>
      </c>
      <c r="CU190" s="58" t="s">
        <v>834</v>
      </c>
      <c r="CV190" s="58" t="s">
        <v>4186</v>
      </c>
      <c r="CW190" s="58" t="s">
        <v>837</v>
      </c>
      <c r="CX190" s="58" t="s">
        <v>834</v>
      </c>
      <c r="CY190" s="58" t="s">
        <v>1301</v>
      </c>
      <c r="CZ190" s="58" t="s">
        <v>837</v>
      </c>
      <c r="DA190" s="58" t="s">
        <v>834</v>
      </c>
      <c r="DB190" s="58" t="s">
        <v>1406</v>
      </c>
      <c r="DC190" s="58" t="s">
        <v>837</v>
      </c>
      <c r="DD190" s="58" t="s">
        <v>834</v>
      </c>
      <c r="DE190" s="58" t="s">
        <v>4196</v>
      </c>
      <c r="DF190" s="58" t="s">
        <v>837</v>
      </c>
      <c r="DG190" s="58" t="s">
        <v>834</v>
      </c>
      <c r="DH190" s="58" t="s">
        <v>3370</v>
      </c>
      <c r="DI190" s="58" t="s">
        <v>837</v>
      </c>
      <c r="DJ190" s="58" t="s">
        <v>834</v>
      </c>
      <c r="DK190" s="58" t="s">
        <v>564</v>
      </c>
      <c r="DL190" s="58" t="s">
        <v>837</v>
      </c>
      <c r="DM190" s="58" t="s">
        <v>834</v>
      </c>
      <c r="DN190" s="58" t="s">
        <v>4014</v>
      </c>
      <c r="DO190" s="58" t="s">
        <v>837</v>
      </c>
      <c r="DP190" s="58" t="s">
        <v>834</v>
      </c>
      <c r="DQ190" s="58" t="s">
        <v>5990</v>
      </c>
      <c r="DR190" s="58" t="s">
        <v>837</v>
      </c>
      <c r="DS190" s="58" t="s">
        <v>834</v>
      </c>
      <c r="DT190" s="58" t="s">
        <v>552</v>
      </c>
      <c r="DU190" s="58" t="s">
        <v>837</v>
      </c>
      <c r="DV190" s="58" t="s">
        <v>834</v>
      </c>
      <c r="DW190" s="58" t="s">
        <v>558</v>
      </c>
      <c r="DX190" s="58" t="s">
        <v>837</v>
      </c>
      <c r="DY190" s="27" t="s">
        <v>3524</v>
      </c>
      <c r="DZ190" s="5" t="s">
        <v>1401</v>
      </c>
      <c r="EA190" s="5">
        <v>198</v>
      </c>
      <c r="EB190" s="27" t="s">
        <v>3636</v>
      </c>
      <c r="EC190" s="5" t="s">
        <v>1401</v>
      </c>
      <c r="ED190" s="5">
        <v>77</v>
      </c>
      <c r="EE190" s="27" t="s">
        <v>3691</v>
      </c>
      <c r="EF190" s="5" t="s">
        <v>1401</v>
      </c>
      <c r="EG190" s="5">
        <v>73</v>
      </c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</row>
    <row r="191" spans="1:264">
      <c r="A191" s="4">
        <v>190</v>
      </c>
      <c r="B191" s="24" t="s">
        <v>1110</v>
      </c>
      <c r="C191" s="57">
        <v>39496</v>
      </c>
      <c r="D191" s="4" t="s">
        <v>1412</v>
      </c>
      <c r="E191" s="33">
        <v>316829</v>
      </c>
      <c r="F191" s="53">
        <v>151037</v>
      </c>
      <c r="G191" s="54">
        <f t="shared" si="39"/>
        <v>0.47671456842650134</v>
      </c>
      <c r="H191" s="14">
        <f t="shared" si="32"/>
        <v>5.0206240854889859E-2</v>
      </c>
      <c r="I191" s="29" t="str">
        <f t="shared" si="37"/>
        <v>PPPP</v>
      </c>
      <c r="J191" s="29">
        <f t="shared" si="38"/>
        <v>0.51420512854466127</v>
      </c>
      <c r="K191" s="29" t="str">
        <f t="shared" si="40"/>
        <v>PML</v>
      </c>
      <c r="L191" s="29">
        <f t="shared" si="42"/>
        <v>0.46399888768977138</v>
      </c>
      <c r="M191" s="29" t="str">
        <f t="shared" si="41"/>
        <v>PML-N</v>
      </c>
      <c r="N191" s="29">
        <f t="shared" si="43"/>
        <v>1.8538503810324621E-2</v>
      </c>
      <c r="O191" s="27" t="s">
        <v>816</v>
      </c>
      <c r="P191" s="27" t="s">
        <v>806</v>
      </c>
      <c r="Q191" s="27" t="s">
        <v>838</v>
      </c>
      <c r="R191" s="5" t="s">
        <v>834</v>
      </c>
      <c r="S191" s="5" t="s">
        <v>1185</v>
      </c>
      <c r="T191" s="5" t="s">
        <v>837</v>
      </c>
      <c r="U191" s="27" t="s">
        <v>3740</v>
      </c>
      <c r="V191" s="5" t="s">
        <v>1765</v>
      </c>
      <c r="W191" s="5">
        <v>383</v>
      </c>
      <c r="X191" s="5" t="s">
        <v>1613</v>
      </c>
      <c r="Y191" s="5" t="s">
        <v>909</v>
      </c>
      <c r="Z191" s="27">
        <v>70081</v>
      </c>
      <c r="AA191" s="27" t="s">
        <v>3692</v>
      </c>
      <c r="AB191" s="5" t="s">
        <v>1194</v>
      </c>
      <c r="AC191" s="5">
        <v>2800</v>
      </c>
      <c r="AD191" s="5" t="s">
        <v>1413</v>
      </c>
      <c r="AE191" s="5" t="s">
        <v>1003</v>
      </c>
      <c r="AF191" s="27">
        <v>77664</v>
      </c>
      <c r="AG191" s="58" t="s">
        <v>834</v>
      </c>
      <c r="AH191" s="58" t="s">
        <v>810</v>
      </c>
      <c r="AI191" s="58" t="s">
        <v>837</v>
      </c>
      <c r="AJ191" s="5" t="s">
        <v>834</v>
      </c>
      <c r="AK191" s="5" t="s">
        <v>1424</v>
      </c>
      <c r="AL191" s="5" t="s">
        <v>837</v>
      </c>
      <c r="AM191" s="5" t="s">
        <v>834</v>
      </c>
      <c r="AN191" s="5" t="s">
        <v>3395</v>
      </c>
      <c r="AO191" s="5" t="s">
        <v>837</v>
      </c>
      <c r="AP191" s="5" t="s">
        <v>834</v>
      </c>
      <c r="AQ191" s="5" t="s">
        <v>7501</v>
      </c>
      <c r="AR191" s="5" t="s">
        <v>837</v>
      </c>
      <c r="AS191" s="58" t="s">
        <v>834</v>
      </c>
      <c r="AT191" s="58" t="s">
        <v>812</v>
      </c>
      <c r="AU191" s="58" t="s">
        <v>837</v>
      </c>
      <c r="AV191" s="5" t="s">
        <v>834</v>
      </c>
      <c r="AW191" s="5" t="s">
        <v>3202</v>
      </c>
      <c r="AX191" s="5" t="s">
        <v>837</v>
      </c>
      <c r="AY191" s="5" t="s">
        <v>834</v>
      </c>
      <c r="AZ191" s="5" t="s">
        <v>3764</v>
      </c>
      <c r="BA191" s="5" t="s">
        <v>837</v>
      </c>
      <c r="BB191" s="5" t="s">
        <v>834</v>
      </c>
      <c r="BC191" s="5" t="s">
        <v>3126</v>
      </c>
      <c r="BD191" s="5" t="s">
        <v>837</v>
      </c>
      <c r="BE191" s="5" t="s">
        <v>834</v>
      </c>
      <c r="BF191" s="5" t="s">
        <v>3130</v>
      </c>
      <c r="BG191" s="5" t="s">
        <v>837</v>
      </c>
      <c r="BH191" s="5" t="s">
        <v>834</v>
      </c>
      <c r="BI191" s="5" t="s">
        <v>3608</v>
      </c>
      <c r="BJ191" s="5" t="s">
        <v>837</v>
      </c>
      <c r="BK191" s="5" t="s">
        <v>834</v>
      </c>
      <c r="BL191" s="5" t="s">
        <v>3403</v>
      </c>
      <c r="BM191" s="5" t="s">
        <v>837</v>
      </c>
      <c r="BN191" s="5" t="s">
        <v>834</v>
      </c>
      <c r="BO191" s="5" t="s">
        <v>3539</v>
      </c>
      <c r="BP191" s="5" t="s">
        <v>837</v>
      </c>
      <c r="BQ191" s="5" t="s">
        <v>834</v>
      </c>
      <c r="BR191" s="5" t="s">
        <v>3983</v>
      </c>
      <c r="BS191" s="5" t="s">
        <v>837</v>
      </c>
      <c r="BT191" s="5" t="s">
        <v>834</v>
      </c>
      <c r="BU191" s="5" t="s">
        <v>7505</v>
      </c>
      <c r="BV191" s="5" t="s">
        <v>837</v>
      </c>
      <c r="BW191" s="5" t="s">
        <v>834</v>
      </c>
      <c r="BX191" s="5" t="s">
        <v>1020</v>
      </c>
      <c r="BY191" s="5" t="s">
        <v>837</v>
      </c>
      <c r="BZ191" s="5" t="s">
        <v>834</v>
      </c>
      <c r="CA191" s="5" t="s">
        <v>2873</v>
      </c>
      <c r="CB191" s="5" t="s">
        <v>837</v>
      </c>
      <c r="CC191" s="58" t="s">
        <v>834</v>
      </c>
      <c r="CD191" s="58" t="s">
        <v>814</v>
      </c>
      <c r="CE191" s="58" t="s">
        <v>837</v>
      </c>
      <c r="CF191" s="58" t="s">
        <v>834</v>
      </c>
      <c r="CG191" s="27" t="s">
        <v>817</v>
      </c>
      <c r="CH191" s="58" t="s">
        <v>837</v>
      </c>
      <c r="CI191" s="58" t="s">
        <v>834</v>
      </c>
      <c r="CJ191" s="58" t="s">
        <v>3813</v>
      </c>
      <c r="CK191" s="58" t="s">
        <v>837</v>
      </c>
      <c r="CL191" s="58" t="s">
        <v>834</v>
      </c>
      <c r="CM191" s="58" t="s">
        <v>3196</v>
      </c>
      <c r="CN191" s="58" t="s">
        <v>837</v>
      </c>
      <c r="CO191" s="58" t="s">
        <v>834</v>
      </c>
      <c r="CP191" s="58" t="s">
        <v>3361</v>
      </c>
      <c r="CQ191" s="58" t="s">
        <v>837</v>
      </c>
      <c r="CR191" s="58" t="s">
        <v>834</v>
      </c>
      <c r="CS191" s="58" t="s">
        <v>4541</v>
      </c>
      <c r="CT191" s="58" t="s">
        <v>837</v>
      </c>
      <c r="CU191" s="58" t="s">
        <v>834</v>
      </c>
      <c r="CV191" s="58" t="s">
        <v>4186</v>
      </c>
      <c r="CW191" s="58" t="s">
        <v>837</v>
      </c>
      <c r="CX191" s="58" t="s">
        <v>834</v>
      </c>
      <c r="CY191" s="58" t="s">
        <v>1301</v>
      </c>
      <c r="CZ191" s="58" t="s">
        <v>837</v>
      </c>
      <c r="DA191" s="58" t="s">
        <v>834</v>
      </c>
      <c r="DB191" s="58" t="s">
        <v>1406</v>
      </c>
      <c r="DC191" s="58" t="s">
        <v>837</v>
      </c>
      <c r="DD191" s="58" t="s">
        <v>834</v>
      </c>
      <c r="DE191" s="58" t="s">
        <v>4196</v>
      </c>
      <c r="DF191" s="58" t="s">
        <v>837</v>
      </c>
      <c r="DG191" s="58" t="s">
        <v>834</v>
      </c>
      <c r="DH191" s="58" t="s">
        <v>3370</v>
      </c>
      <c r="DI191" s="58" t="s">
        <v>837</v>
      </c>
      <c r="DJ191" s="58" t="s">
        <v>834</v>
      </c>
      <c r="DK191" s="58" t="s">
        <v>564</v>
      </c>
      <c r="DL191" s="58" t="s">
        <v>837</v>
      </c>
      <c r="DM191" s="58" t="s">
        <v>834</v>
      </c>
      <c r="DN191" s="58" t="s">
        <v>4014</v>
      </c>
      <c r="DO191" s="58" t="s">
        <v>837</v>
      </c>
      <c r="DP191" s="58" t="s">
        <v>834</v>
      </c>
      <c r="DQ191" s="58" t="s">
        <v>5990</v>
      </c>
      <c r="DR191" s="58" t="s">
        <v>837</v>
      </c>
      <c r="DS191" s="58" t="s">
        <v>834</v>
      </c>
      <c r="DT191" s="58" t="s">
        <v>552</v>
      </c>
      <c r="DU191" s="58" t="s">
        <v>837</v>
      </c>
      <c r="DV191" s="58" t="s">
        <v>834</v>
      </c>
      <c r="DW191" s="58" t="s">
        <v>558</v>
      </c>
      <c r="DX191" s="58" t="s">
        <v>837</v>
      </c>
      <c r="DY191" s="27" t="s">
        <v>3741</v>
      </c>
      <c r="DZ191" s="5" t="s">
        <v>1401</v>
      </c>
      <c r="EA191" s="5">
        <v>109</v>
      </c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</row>
    <row r="192" spans="1:264">
      <c r="A192" s="4">
        <v>191</v>
      </c>
      <c r="B192" s="24" t="s">
        <v>1110</v>
      </c>
      <c r="C192" s="57">
        <v>39496</v>
      </c>
      <c r="D192" s="4" t="s">
        <v>1614</v>
      </c>
      <c r="E192" s="33">
        <v>362672</v>
      </c>
      <c r="F192" s="53">
        <v>168500</v>
      </c>
      <c r="G192" s="54">
        <f t="shared" si="39"/>
        <v>0.46460713813032162</v>
      </c>
      <c r="H192" s="14">
        <f t="shared" si="32"/>
        <v>2.7418397626112759E-2</v>
      </c>
      <c r="I192" s="29" t="str">
        <f t="shared" si="37"/>
        <v>PPPP</v>
      </c>
      <c r="J192" s="29">
        <f t="shared" si="38"/>
        <v>0.49794065281899108</v>
      </c>
      <c r="K192" s="29" t="str">
        <f t="shared" si="40"/>
        <v>PML</v>
      </c>
      <c r="L192" s="29">
        <f t="shared" si="42"/>
        <v>0.47052225519287832</v>
      </c>
      <c r="M192" s="29" t="str">
        <f t="shared" si="41"/>
        <v>PML-N</v>
      </c>
      <c r="N192" s="29">
        <f t="shared" si="43"/>
        <v>2.0403560830860534E-2</v>
      </c>
      <c r="O192" s="27" t="s">
        <v>816</v>
      </c>
      <c r="P192" s="27" t="s">
        <v>806</v>
      </c>
      <c r="Q192" s="27" t="s">
        <v>838</v>
      </c>
      <c r="R192" s="5" t="s">
        <v>834</v>
      </c>
      <c r="S192" s="5" t="s">
        <v>1185</v>
      </c>
      <c r="T192" s="5" t="s">
        <v>837</v>
      </c>
      <c r="U192" s="27" t="s">
        <v>3789</v>
      </c>
      <c r="V192" s="5" t="s">
        <v>1765</v>
      </c>
      <c r="W192" s="5">
        <v>734</v>
      </c>
      <c r="X192" s="5" t="s">
        <v>1616</v>
      </c>
      <c r="Y192" s="5" t="s">
        <v>909</v>
      </c>
      <c r="Z192" s="27">
        <v>79283</v>
      </c>
      <c r="AA192" s="27" t="s">
        <v>3739</v>
      </c>
      <c r="AB192" s="5" t="s">
        <v>1194</v>
      </c>
      <c r="AC192" s="27">
        <v>3438</v>
      </c>
      <c r="AD192" s="5" t="s">
        <v>1615</v>
      </c>
      <c r="AE192" s="5" t="s">
        <v>1003</v>
      </c>
      <c r="AF192" s="27">
        <v>83903</v>
      </c>
      <c r="AG192" s="58" t="s">
        <v>834</v>
      </c>
      <c r="AH192" s="58" t="s">
        <v>810</v>
      </c>
      <c r="AI192" s="58" t="s">
        <v>837</v>
      </c>
      <c r="AJ192" s="5" t="s">
        <v>834</v>
      </c>
      <c r="AK192" s="5" t="s">
        <v>1424</v>
      </c>
      <c r="AL192" s="5" t="s">
        <v>837</v>
      </c>
      <c r="AM192" s="5" t="s">
        <v>834</v>
      </c>
      <c r="AN192" s="5" t="s">
        <v>3395</v>
      </c>
      <c r="AO192" s="5" t="s">
        <v>837</v>
      </c>
      <c r="AP192" s="5" t="s">
        <v>834</v>
      </c>
      <c r="AQ192" s="5" t="s">
        <v>7501</v>
      </c>
      <c r="AR192" s="5" t="s">
        <v>837</v>
      </c>
      <c r="AS192" s="58" t="s">
        <v>834</v>
      </c>
      <c r="AT192" s="58" t="s">
        <v>812</v>
      </c>
      <c r="AU192" s="58" t="s">
        <v>837</v>
      </c>
      <c r="AV192" s="5" t="s">
        <v>834</v>
      </c>
      <c r="AW192" s="5" t="s">
        <v>3202</v>
      </c>
      <c r="AX192" s="5" t="s">
        <v>837</v>
      </c>
      <c r="AY192" s="5" t="s">
        <v>834</v>
      </c>
      <c r="AZ192" s="5" t="s">
        <v>3764</v>
      </c>
      <c r="BA192" s="5" t="s">
        <v>837</v>
      </c>
      <c r="BB192" s="5" t="s">
        <v>834</v>
      </c>
      <c r="BC192" s="5" t="s">
        <v>3126</v>
      </c>
      <c r="BD192" s="5" t="s">
        <v>837</v>
      </c>
      <c r="BE192" s="5" t="s">
        <v>834</v>
      </c>
      <c r="BF192" s="5" t="s">
        <v>3130</v>
      </c>
      <c r="BG192" s="5" t="s">
        <v>837</v>
      </c>
      <c r="BH192" s="5" t="s">
        <v>834</v>
      </c>
      <c r="BI192" s="5" t="s">
        <v>3608</v>
      </c>
      <c r="BJ192" s="5" t="s">
        <v>837</v>
      </c>
      <c r="BK192" s="5" t="s">
        <v>834</v>
      </c>
      <c r="BL192" s="5" t="s">
        <v>3403</v>
      </c>
      <c r="BM192" s="5" t="s">
        <v>837</v>
      </c>
      <c r="BN192" s="5" t="s">
        <v>834</v>
      </c>
      <c r="BO192" s="5" t="s">
        <v>3539</v>
      </c>
      <c r="BP192" s="5" t="s">
        <v>837</v>
      </c>
      <c r="BQ192" s="5" t="s">
        <v>834</v>
      </c>
      <c r="BR192" s="5" t="s">
        <v>3983</v>
      </c>
      <c r="BS192" s="5" t="s">
        <v>837</v>
      </c>
      <c r="BT192" s="5" t="s">
        <v>834</v>
      </c>
      <c r="BU192" s="5" t="s">
        <v>7505</v>
      </c>
      <c r="BV192" s="5" t="s">
        <v>837</v>
      </c>
      <c r="BW192" s="5" t="s">
        <v>834</v>
      </c>
      <c r="BX192" s="5" t="s">
        <v>1020</v>
      </c>
      <c r="BY192" s="5" t="s">
        <v>837</v>
      </c>
      <c r="BZ192" s="5" t="s">
        <v>834</v>
      </c>
      <c r="CA192" s="5" t="s">
        <v>2873</v>
      </c>
      <c r="CB192" s="5" t="s">
        <v>837</v>
      </c>
      <c r="CC192" s="58" t="s">
        <v>834</v>
      </c>
      <c r="CD192" s="58" t="s">
        <v>814</v>
      </c>
      <c r="CE192" s="58" t="s">
        <v>837</v>
      </c>
      <c r="CF192" s="58" t="s">
        <v>834</v>
      </c>
      <c r="CG192" s="27" t="s">
        <v>817</v>
      </c>
      <c r="CH192" s="58" t="s">
        <v>837</v>
      </c>
      <c r="CI192" s="58" t="s">
        <v>834</v>
      </c>
      <c r="CJ192" s="58" t="s">
        <v>3813</v>
      </c>
      <c r="CK192" s="58" t="s">
        <v>837</v>
      </c>
      <c r="CL192" s="58" t="s">
        <v>834</v>
      </c>
      <c r="CM192" s="58" t="s">
        <v>3196</v>
      </c>
      <c r="CN192" s="58" t="s">
        <v>837</v>
      </c>
      <c r="CO192" s="58" t="s">
        <v>834</v>
      </c>
      <c r="CP192" s="58" t="s">
        <v>3361</v>
      </c>
      <c r="CQ192" s="58" t="s">
        <v>837</v>
      </c>
      <c r="CR192" s="58" t="s">
        <v>834</v>
      </c>
      <c r="CS192" s="58" t="s">
        <v>4541</v>
      </c>
      <c r="CT192" s="58" t="s">
        <v>837</v>
      </c>
      <c r="CU192" s="58" t="s">
        <v>834</v>
      </c>
      <c r="CV192" s="58" t="s">
        <v>4186</v>
      </c>
      <c r="CW192" s="58" t="s">
        <v>837</v>
      </c>
      <c r="CX192" s="58" t="s">
        <v>834</v>
      </c>
      <c r="CY192" s="58" t="s">
        <v>1301</v>
      </c>
      <c r="CZ192" s="58" t="s">
        <v>837</v>
      </c>
      <c r="DA192" s="58" t="s">
        <v>834</v>
      </c>
      <c r="DB192" s="58" t="s">
        <v>1406</v>
      </c>
      <c r="DC192" s="58" t="s">
        <v>837</v>
      </c>
      <c r="DD192" s="58" t="s">
        <v>834</v>
      </c>
      <c r="DE192" s="58" t="s">
        <v>4196</v>
      </c>
      <c r="DF192" s="58" t="s">
        <v>837</v>
      </c>
      <c r="DG192" s="58" t="s">
        <v>834</v>
      </c>
      <c r="DH192" s="58" t="s">
        <v>3370</v>
      </c>
      <c r="DI192" s="58" t="s">
        <v>837</v>
      </c>
      <c r="DJ192" s="58" t="s">
        <v>834</v>
      </c>
      <c r="DK192" s="58" t="s">
        <v>564</v>
      </c>
      <c r="DL192" s="58" t="s">
        <v>837</v>
      </c>
      <c r="DM192" s="58" t="s">
        <v>834</v>
      </c>
      <c r="DN192" s="58" t="s">
        <v>4014</v>
      </c>
      <c r="DO192" s="58" t="s">
        <v>837</v>
      </c>
      <c r="DP192" s="58" t="s">
        <v>834</v>
      </c>
      <c r="DQ192" s="58" t="s">
        <v>5990</v>
      </c>
      <c r="DR192" s="58" t="s">
        <v>837</v>
      </c>
      <c r="DS192" s="58" t="s">
        <v>834</v>
      </c>
      <c r="DT192" s="58" t="s">
        <v>552</v>
      </c>
      <c r="DU192" s="58" t="s">
        <v>837</v>
      </c>
      <c r="DV192" s="58" t="s">
        <v>834</v>
      </c>
      <c r="DW192" s="58" t="s">
        <v>558</v>
      </c>
      <c r="DX192" s="58" t="s">
        <v>837</v>
      </c>
      <c r="DY192" s="27" t="s">
        <v>3790</v>
      </c>
      <c r="DZ192" s="5" t="s">
        <v>1401</v>
      </c>
      <c r="EA192" s="5">
        <v>979</v>
      </c>
      <c r="EB192" s="27" t="s">
        <v>3791</v>
      </c>
      <c r="EC192" s="5" t="s">
        <v>1401</v>
      </c>
      <c r="ED192" s="5">
        <v>163</v>
      </c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</row>
    <row r="193" spans="1:264">
      <c r="A193" s="4">
        <v>192</v>
      </c>
      <c r="B193" s="24" t="s">
        <v>1110</v>
      </c>
      <c r="C193" s="57">
        <v>39496</v>
      </c>
      <c r="D193" s="4" t="s">
        <v>1619</v>
      </c>
      <c r="E193" s="33">
        <v>400697</v>
      </c>
      <c r="F193" s="53">
        <v>155267</v>
      </c>
      <c r="G193" s="54">
        <f t="shared" si="39"/>
        <v>0.38749229467652613</v>
      </c>
      <c r="H193" s="14">
        <f t="shared" si="32"/>
        <v>0.12762531639047575</v>
      </c>
      <c r="I193" s="29" t="str">
        <f t="shared" si="37"/>
        <v>PPPP</v>
      </c>
      <c r="J193" s="29">
        <f t="shared" si="38"/>
        <v>0.42117771322946923</v>
      </c>
      <c r="K193" s="29" t="str">
        <f t="shared" si="40"/>
        <v>PML</v>
      </c>
      <c r="L193" s="29">
        <f t="shared" si="42"/>
        <v>0.29355239683899348</v>
      </c>
      <c r="M193" s="29" t="str">
        <f t="shared" si="41"/>
        <v>PML-F</v>
      </c>
      <c r="N193" s="29">
        <f t="shared" si="43"/>
        <v>0.25846445155763942</v>
      </c>
      <c r="O193" s="27" t="s">
        <v>816</v>
      </c>
      <c r="P193" s="27" t="s">
        <v>806</v>
      </c>
      <c r="Q193" s="27" t="s">
        <v>838</v>
      </c>
      <c r="R193" s="5" t="s">
        <v>834</v>
      </c>
      <c r="S193" s="5" t="s">
        <v>1185</v>
      </c>
      <c r="T193" s="5" t="s">
        <v>837</v>
      </c>
      <c r="U193" s="5" t="s">
        <v>695</v>
      </c>
      <c r="V193" s="5" t="s">
        <v>811</v>
      </c>
      <c r="W193" s="5" t="s">
        <v>838</v>
      </c>
      <c r="X193" s="5" t="s">
        <v>1618</v>
      </c>
      <c r="Y193" s="5" t="s">
        <v>909</v>
      </c>
      <c r="Z193" s="27">
        <v>45579</v>
      </c>
      <c r="AA193" s="27" t="s">
        <v>3793</v>
      </c>
      <c r="AB193" s="5" t="s">
        <v>1194</v>
      </c>
      <c r="AC193" s="5">
        <v>3051</v>
      </c>
      <c r="AD193" s="5" t="s">
        <v>1617</v>
      </c>
      <c r="AE193" s="5" t="s">
        <v>1003</v>
      </c>
      <c r="AF193" s="27">
        <v>65395</v>
      </c>
      <c r="AG193" s="58" t="s">
        <v>834</v>
      </c>
      <c r="AH193" s="58" t="s">
        <v>810</v>
      </c>
      <c r="AI193" s="58" t="s">
        <v>837</v>
      </c>
      <c r="AJ193" s="27" t="s">
        <v>3792</v>
      </c>
      <c r="AK193" s="5" t="s">
        <v>1424</v>
      </c>
      <c r="AL193" s="5">
        <v>40131</v>
      </c>
      <c r="AM193" s="5" t="s">
        <v>834</v>
      </c>
      <c r="AN193" s="5" t="s">
        <v>3395</v>
      </c>
      <c r="AO193" s="5" t="s">
        <v>837</v>
      </c>
      <c r="AP193" s="5" t="s">
        <v>834</v>
      </c>
      <c r="AQ193" s="5" t="s">
        <v>7501</v>
      </c>
      <c r="AR193" s="5" t="s">
        <v>837</v>
      </c>
      <c r="AS193" s="58" t="s">
        <v>834</v>
      </c>
      <c r="AT193" s="58" t="s">
        <v>812</v>
      </c>
      <c r="AU193" s="58" t="s">
        <v>837</v>
      </c>
      <c r="AV193" s="5" t="s">
        <v>834</v>
      </c>
      <c r="AW193" s="5" t="s">
        <v>3202</v>
      </c>
      <c r="AX193" s="5" t="s">
        <v>837</v>
      </c>
      <c r="AY193" s="5" t="s">
        <v>834</v>
      </c>
      <c r="AZ193" s="5" t="s">
        <v>3764</v>
      </c>
      <c r="BA193" s="5" t="s">
        <v>837</v>
      </c>
      <c r="BB193" s="5" t="s">
        <v>834</v>
      </c>
      <c r="BC193" s="5" t="s">
        <v>3126</v>
      </c>
      <c r="BD193" s="5" t="s">
        <v>837</v>
      </c>
      <c r="BE193" s="5" t="s">
        <v>834</v>
      </c>
      <c r="BF193" s="5" t="s">
        <v>3130</v>
      </c>
      <c r="BG193" s="5" t="s">
        <v>837</v>
      </c>
      <c r="BH193" s="5" t="s">
        <v>834</v>
      </c>
      <c r="BI193" s="5" t="s">
        <v>3608</v>
      </c>
      <c r="BJ193" s="5" t="s">
        <v>837</v>
      </c>
      <c r="BK193" s="5" t="s">
        <v>834</v>
      </c>
      <c r="BL193" s="5" t="s">
        <v>3403</v>
      </c>
      <c r="BM193" s="5" t="s">
        <v>837</v>
      </c>
      <c r="BN193" s="5" t="s">
        <v>834</v>
      </c>
      <c r="BO193" s="5" t="s">
        <v>3539</v>
      </c>
      <c r="BP193" s="5" t="s">
        <v>837</v>
      </c>
      <c r="BQ193" s="5" t="s">
        <v>834</v>
      </c>
      <c r="BR193" s="5" t="s">
        <v>3983</v>
      </c>
      <c r="BS193" s="5" t="s">
        <v>837</v>
      </c>
      <c r="BT193" s="5" t="s">
        <v>834</v>
      </c>
      <c r="BU193" s="5" t="s">
        <v>7505</v>
      </c>
      <c r="BV193" s="5" t="s">
        <v>837</v>
      </c>
      <c r="BW193" s="5" t="s">
        <v>834</v>
      </c>
      <c r="BX193" s="5" t="s">
        <v>1020</v>
      </c>
      <c r="BY193" s="5" t="s">
        <v>837</v>
      </c>
      <c r="BZ193" s="5" t="s">
        <v>834</v>
      </c>
      <c r="CA193" s="5" t="s">
        <v>2873</v>
      </c>
      <c r="CB193" s="5" t="s">
        <v>837</v>
      </c>
      <c r="CC193" s="58" t="s">
        <v>834</v>
      </c>
      <c r="CD193" s="58" t="s">
        <v>814</v>
      </c>
      <c r="CE193" s="58" t="s">
        <v>837</v>
      </c>
      <c r="CF193" s="58" t="s">
        <v>834</v>
      </c>
      <c r="CG193" s="27" t="s">
        <v>817</v>
      </c>
      <c r="CH193" s="58" t="s">
        <v>837</v>
      </c>
      <c r="CI193" s="58" t="s">
        <v>834</v>
      </c>
      <c r="CJ193" s="58" t="s">
        <v>3813</v>
      </c>
      <c r="CK193" s="58" t="s">
        <v>837</v>
      </c>
      <c r="CL193" s="58" t="s">
        <v>834</v>
      </c>
      <c r="CM193" s="58" t="s">
        <v>3196</v>
      </c>
      <c r="CN193" s="58" t="s">
        <v>837</v>
      </c>
      <c r="CO193" s="58" t="s">
        <v>834</v>
      </c>
      <c r="CP193" s="58" t="s">
        <v>3361</v>
      </c>
      <c r="CQ193" s="58" t="s">
        <v>837</v>
      </c>
      <c r="CR193" s="58" t="s">
        <v>834</v>
      </c>
      <c r="CS193" s="58" t="s">
        <v>4541</v>
      </c>
      <c r="CT193" s="58" t="s">
        <v>837</v>
      </c>
      <c r="CU193" s="58" t="s">
        <v>834</v>
      </c>
      <c r="CV193" s="58" t="s">
        <v>4186</v>
      </c>
      <c r="CW193" s="58" t="s">
        <v>837</v>
      </c>
      <c r="CX193" s="58" t="s">
        <v>834</v>
      </c>
      <c r="CY193" s="58" t="s">
        <v>1301</v>
      </c>
      <c r="CZ193" s="58" t="s">
        <v>837</v>
      </c>
      <c r="DA193" s="58" t="s">
        <v>834</v>
      </c>
      <c r="DB193" s="58" t="s">
        <v>1406</v>
      </c>
      <c r="DC193" s="58" t="s">
        <v>837</v>
      </c>
      <c r="DD193" s="58" t="s">
        <v>834</v>
      </c>
      <c r="DE193" s="58" t="s">
        <v>4196</v>
      </c>
      <c r="DF193" s="58" t="s">
        <v>837</v>
      </c>
      <c r="DG193" s="58" t="s">
        <v>834</v>
      </c>
      <c r="DH193" s="58" t="s">
        <v>3370</v>
      </c>
      <c r="DI193" s="58" t="s">
        <v>837</v>
      </c>
      <c r="DJ193" s="58" t="s">
        <v>834</v>
      </c>
      <c r="DK193" s="58" t="s">
        <v>564</v>
      </c>
      <c r="DL193" s="58" t="s">
        <v>837</v>
      </c>
      <c r="DM193" s="58" t="s">
        <v>834</v>
      </c>
      <c r="DN193" s="58" t="s">
        <v>4014</v>
      </c>
      <c r="DO193" s="58" t="s">
        <v>837</v>
      </c>
      <c r="DP193" s="58" t="s">
        <v>834</v>
      </c>
      <c r="DQ193" s="58" t="s">
        <v>5990</v>
      </c>
      <c r="DR193" s="58" t="s">
        <v>837</v>
      </c>
      <c r="DS193" s="58" t="s">
        <v>834</v>
      </c>
      <c r="DT193" s="58" t="s">
        <v>552</v>
      </c>
      <c r="DU193" s="58" t="s">
        <v>837</v>
      </c>
      <c r="DV193" s="58" t="s">
        <v>834</v>
      </c>
      <c r="DW193" s="58" t="s">
        <v>558</v>
      </c>
      <c r="DX193" s="58" t="s">
        <v>837</v>
      </c>
      <c r="DY193" s="27" t="s">
        <v>3794</v>
      </c>
      <c r="DZ193" s="5" t="s">
        <v>1401</v>
      </c>
      <c r="EA193" s="5">
        <v>767</v>
      </c>
      <c r="EB193" s="27" t="s">
        <v>2457</v>
      </c>
      <c r="EC193" s="5" t="s">
        <v>1401</v>
      </c>
      <c r="ED193" s="5">
        <v>388</v>
      </c>
      <c r="EE193" s="27" t="s">
        <v>3795</v>
      </c>
      <c r="EF193" s="5" t="s">
        <v>1401</v>
      </c>
      <c r="EG193" s="5">
        <v>178</v>
      </c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</row>
    <row r="194" spans="1:264">
      <c r="A194" s="4">
        <v>193</v>
      </c>
      <c r="B194" s="24" t="s">
        <v>1110</v>
      </c>
      <c r="C194" s="57">
        <v>39496</v>
      </c>
      <c r="D194" s="4" t="s">
        <v>1623</v>
      </c>
      <c r="E194" s="55">
        <v>356244</v>
      </c>
      <c r="F194" s="53">
        <v>134669</v>
      </c>
      <c r="G194" s="54">
        <f t="shared" si="39"/>
        <v>0.37802461234434825</v>
      </c>
      <c r="H194" s="14">
        <f t="shared" ref="H194:H257" si="44">((LARGE(O194:IQ194,1)-(LARGE(O194:IQ194,2)))/F194)</f>
        <v>0.16002940543109401</v>
      </c>
      <c r="I194" s="29" t="str">
        <f t="shared" si="37"/>
        <v>PPPP</v>
      </c>
      <c r="J194" s="29">
        <f t="shared" si="38"/>
        <v>0.43493305809057764</v>
      </c>
      <c r="K194" s="29" t="str">
        <f t="shared" si="40"/>
        <v>PML</v>
      </c>
      <c r="L194" s="29">
        <f t="shared" si="42"/>
        <v>0.27490365265948363</v>
      </c>
      <c r="M194" s="29" t="str">
        <f t="shared" si="41"/>
        <v>PML-N</v>
      </c>
      <c r="N194" s="29">
        <f t="shared" si="43"/>
        <v>0.18438541906452116</v>
      </c>
      <c r="O194" s="27" t="s">
        <v>816</v>
      </c>
      <c r="P194" s="27" t="s">
        <v>806</v>
      </c>
      <c r="Q194" s="27" t="s">
        <v>838</v>
      </c>
      <c r="R194" s="5" t="s">
        <v>834</v>
      </c>
      <c r="S194" s="5" t="s">
        <v>1185</v>
      </c>
      <c r="T194" s="5" t="s">
        <v>837</v>
      </c>
      <c r="U194" s="5" t="s">
        <v>695</v>
      </c>
      <c r="V194" s="5" t="s">
        <v>811</v>
      </c>
      <c r="W194" s="5" t="s">
        <v>838</v>
      </c>
      <c r="X194" s="5" t="s">
        <v>1625</v>
      </c>
      <c r="Y194" s="5" t="s">
        <v>909</v>
      </c>
      <c r="Z194" s="27">
        <v>37021</v>
      </c>
      <c r="AA194" s="27" t="s">
        <v>3796</v>
      </c>
      <c r="AB194" s="5" t="s">
        <v>1194</v>
      </c>
      <c r="AC194" s="5">
        <v>24831</v>
      </c>
      <c r="AD194" s="5" t="s">
        <v>1624</v>
      </c>
      <c r="AE194" s="5" t="s">
        <v>1003</v>
      </c>
      <c r="AF194" s="27">
        <v>58572</v>
      </c>
      <c r="AG194" s="58" t="s">
        <v>834</v>
      </c>
      <c r="AH194" s="58" t="s">
        <v>810</v>
      </c>
      <c r="AI194" s="58" t="s">
        <v>837</v>
      </c>
      <c r="AJ194" s="27" t="s">
        <v>3797</v>
      </c>
      <c r="AK194" s="5" t="s">
        <v>1424</v>
      </c>
      <c r="AL194" s="27">
        <v>11852</v>
      </c>
      <c r="AM194" s="5" t="s">
        <v>834</v>
      </c>
      <c r="AN194" s="5" t="s">
        <v>3395</v>
      </c>
      <c r="AO194" s="5" t="s">
        <v>837</v>
      </c>
      <c r="AP194" s="5" t="s">
        <v>834</v>
      </c>
      <c r="AQ194" s="5" t="s">
        <v>7501</v>
      </c>
      <c r="AR194" s="5" t="s">
        <v>837</v>
      </c>
      <c r="AS194" s="58" t="s">
        <v>834</v>
      </c>
      <c r="AT194" s="58" t="s">
        <v>812</v>
      </c>
      <c r="AU194" s="58" t="s">
        <v>837</v>
      </c>
      <c r="AV194" s="5" t="s">
        <v>834</v>
      </c>
      <c r="AW194" s="5" t="s">
        <v>3202</v>
      </c>
      <c r="AX194" s="5" t="s">
        <v>837</v>
      </c>
      <c r="AY194" s="5" t="s">
        <v>834</v>
      </c>
      <c r="AZ194" s="5" t="s">
        <v>3764</v>
      </c>
      <c r="BA194" s="5" t="s">
        <v>837</v>
      </c>
      <c r="BB194" s="5" t="s">
        <v>834</v>
      </c>
      <c r="BC194" s="5" t="s">
        <v>3126</v>
      </c>
      <c r="BD194" s="5" t="s">
        <v>837</v>
      </c>
      <c r="BE194" s="5" t="s">
        <v>834</v>
      </c>
      <c r="BF194" s="5" t="s">
        <v>3130</v>
      </c>
      <c r="BG194" s="5" t="s">
        <v>837</v>
      </c>
      <c r="BH194" s="5" t="s">
        <v>834</v>
      </c>
      <c r="BI194" s="5" t="s">
        <v>3608</v>
      </c>
      <c r="BJ194" s="5" t="s">
        <v>837</v>
      </c>
      <c r="BK194" s="5" t="s">
        <v>834</v>
      </c>
      <c r="BL194" s="5" t="s">
        <v>3403</v>
      </c>
      <c r="BM194" s="5" t="s">
        <v>837</v>
      </c>
      <c r="BN194" s="5" t="s">
        <v>834</v>
      </c>
      <c r="BO194" s="5" t="s">
        <v>3539</v>
      </c>
      <c r="BP194" s="5" t="s">
        <v>837</v>
      </c>
      <c r="BQ194" s="5" t="s">
        <v>834</v>
      </c>
      <c r="BR194" s="5" t="s">
        <v>3983</v>
      </c>
      <c r="BS194" s="5" t="s">
        <v>837</v>
      </c>
      <c r="BT194" s="5" t="s">
        <v>834</v>
      </c>
      <c r="BU194" s="5" t="s">
        <v>7505</v>
      </c>
      <c r="BV194" s="5" t="s">
        <v>837</v>
      </c>
      <c r="BW194" s="5" t="s">
        <v>834</v>
      </c>
      <c r="BX194" s="5" t="s">
        <v>1020</v>
      </c>
      <c r="BY194" s="5" t="s">
        <v>837</v>
      </c>
      <c r="BZ194" s="5" t="s">
        <v>834</v>
      </c>
      <c r="CA194" s="5" t="s">
        <v>2873</v>
      </c>
      <c r="CB194" s="5" t="s">
        <v>837</v>
      </c>
      <c r="CC194" s="58" t="s">
        <v>834</v>
      </c>
      <c r="CD194" s="58" t="s">
        <v>814</v>
      </c>
      <c r="CE194" s="58" t="s">
        <v>837</v>
      </c>
      <c r="CF194" s="58" t="s">
        <v>834</v>
      </c>
      <c r="CG194" s="27" t="s">
        <v>817</v>
      </c>
      <c r="CH194" s="58" t="s">
        <v>837</v>
      </c>
      <c r="CI194" s="58" t="s">
        <v>834</v>
      </c>
      <c r="CJ194" s="58" t="s">
        <v>3813</v>
      </c>
      <c r="CK194" s="58" t="s">
        <v>837</v>
      </c>
      <c r="CL194" s="58" t="s">
        <v>834</v>
      </c>
      <c r="CM194" s="58" t="s">
        <v>3196</v>
      </c>
      <c r="CN194" s="58" t="s">
        <v>837</v>
      </c>
      <c r="CO194" s="58" t="s">
        <v>834</v>
      </c>
      <c r="CP194" s="58" t="s">
        <v>3361</v>
      </c>
      <c r="CQ194" s="58" t="s">
        <v>837</v>
      </c>
      <c r="CR194" s="58" t="s">
        <v>834</v>
      </c>
      <c r="CS194" s="58" t="s">
        <v>4541</v>
      </c>
      <c r="CT194" s="58" t="s">
        <v>837</v>
      </c>
      <c r="CU194" s="58" t="s">
        <v>834</v>
      </c>
      <c r="CV194" s="58" t="s">
        <v>4186</v>
      </c>
      <c r="CW194" s="58" t="s">
        <v>837</v>
      </c>
      <c r="CX194" s="58" t="s">
        <v>834</v>
      </c>
      <c r="CY194" s="58" t="s">
        <v>1301</v>
      </c>
      <c r="CZ194" s="58" t="s">
        <v>837</v>
      </c>
      <c r="DA194" s="58" t="s">
        <v>834</v>
      </c>
      <c r="DB194" s="58" t="s">
        <v>1406</v>
      </c>
      <c r="DC194" s="58" t="s">
        <v>837</v>
      </c>
      <c r="DD194" s="58" t="s">
        <v>834</v>
      </c>
      <c r="DE194" s="58" t="s">
        <v>4196</v>
      </c>
      <c r="DF194" s="58" t="s">
        <v>837</v>
      </c>
      <c r="DG194" s="58" t="s">
        <v>834</v>
      </c>
      <c r="DH194" s="58" t="s">
        <v>3370</v>
      </c>
      <c r="DI194" s="58" t="s">
        <v>837</v>
      </c>
      <c r="DJ194" s="58" t="s">
        <v>834</v>
      </c>
      <c r="DK194" s="58" t="s">
        <v>564</v>
      </c>
      <c r="DL194" s="58" t="s">
        <v>837</v>
      </c>
      <c r="DM194" s="58" t="s">
        <v>834</v>
      </c>
      <c r="DN194" s="58" t="s">
        <v>4014</v>
      </c>
      <c r="DO194" s="58" t="s">
        <v>837</v>
      </c>
      <c r="DP194" s="58" t="s">
        <v>834</v>
      </c>
      <c r="DQ194" s="58" t="s">
        <v>5990</v>
      </c>
      <c r="DR194" s="58" t="s">
        <v>837</v>
      </c>
      <c r="DS194" s="58" t="s">
        <v>834</v>
      </c>
      <c r="DT194" s="58" t="s">
        <v>552</v>
      </c>
      <c r="DU194" s="58" t="s">
        <v>837</v>
      </c>
      <c r="DV194" s="58" t="s">
        <v>834</v>
      </c>
      <c r="DW194" s="58" t="s">
        <v>558</v>
      </c>
      <c r="DX194" s="58" t="s">
        <v>837</v>
      </c>
      <c r="DY194" s="27" t="s">
        <v>3799</v>
      </c>
      <c r="DZ194" s="5" t="s">
        <v>1401</v>
      </c>
      <c r="EA194" s="5">
        <v>903</v>
      </c>
      <c r="EB194" s="27" t="s">
        <v>3798</v>
      </c>
      <c r="EC194" s="5" t="s">
        <v>1401</v>
      </c>
      <c r="ED194" s="5">
        <v>877</v>
      </c>
      <c r="EE194" s="27" t="s">
        <v>3800</v>
      </c>
      <c r="EF194" s="5" t="s">
        <v>1401</v>
      </c>
      <c r="EG194" s="5">
        <v>361</v>
      </c>
      <c r="EH194" s="27" t="s">
        <v>3801</v>
      </c>
      <c r="EI194" s="5" t="s">
        <v>1401</v>
      </c>
      <c r="EJ194" s="5">
        <v>252</v>
      </c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</row>
    <row r="195" spans="1:264">
      <c r="A195" s="4">
        <v>194</v>
      </c>
      <c r="B195" s="24" t="s">
        <v>1110</v>
      </c>
      <c r="C195" s="57">
        <v>39496</v>
      </c>
      <c r="D195" s="4" t="s">
        <v>1420</v>
      </c>
      <c r="E195" s="33">
        <v>357267</v>
      </c>
      <c r="F195" s="53">
        <v>138162</v>
      </c>
      <c r="G195" s="54">
        <f t="shared" si="39"/>
        <v>0.38671917641427839</v>
      </c>
      <c r="H195" s="14">
        <f t="shared" si="44"/>
        <v>0.12498371476961827</v>
      </c>
      <c r="I195" s="29" t="str">
        <f t="shared" si="37"/>
        <v>PPPP</v>
      </c>
      <c r="J195" s="29">
        <f t="shared" si="38"/>
        <v>0.43217382493015444</v>
      </c>
      <c r="K195" s="29" t="str">
        <f t="shared" si="40"/>
        <v>PML</v>
      </c>
      <c r="L195" s="29">
        <f t="shared" si="42"/>
        <v>0.30719011016053616</v>
      </c>
      <c r="M195" s="29" t="str">
        <f t="shared" si="41"/>
        <v>PML-F</v>
      </c>
      <c r="N195" s="29">
        <f t="shared" si="43"/>
        <v>0.24686237894645416</v>
      </c>
      <c r="O195" s="27" t="s">
        <v>816</v>
      </c>
      <c r="P195" s="27" t="s">
        <v>806</v>
      </c>
      <c r="Q195" s="27" t="s">
        <v>838</v>
      </c>
      <c r="R195" s="5" t="s">
        <v>834</v>
      </c>
      <c r="S195" s="5" t="s">
        <v>1185</v>
      </c>
      <c r="T195" s="5" t="s">
        <v>837</v>
      </c>
      <c r="U195" s="5" t="s">
        <v>695</v>
      </c>
      <c r="V195" s="5" t="s">
        <v>811</v>
      </c>
      <c r="W195" s="5" t="s">
        <v>838</v>
      </c>
      <c r="X195" s="5" t="s">
        <v>1422</v>
      </c>
      <c r="Y195" s="5" t="s">
        <v>909</v>
      </c>
      <c r="Z195" s="27">
        <v>42442</v>
      </c>
      <c r="AA195" s="27" t="s">
        <v>3803</v>
      </c>
      <c r="AB195" s="5" t="s">
        <v>1194</v>
      </c>
      <c r="AC195" s="5">
        <v>1245</v>
      </c>
      <c r="AD195" s="5" t="s">
        <v>1421</v>
      </c>
      <c r="AE195" s="5" t="s">
        <v>1003</v>
      </c>
      <c r="AF195" s="27">
        <v>59710</v>
      </c>
      <c r="AG195" s="58" t="s">
        <v>834</v>
      </c>
      <c r="AH195" s="58" t="s">
        <v>810</v>
      </c>
      <c r="AI195" s="58" t="s">
        <v>837</v>
      </c>
      <c r="AJ195" s="27" t="s">
        <v>3802</v>
      </c>
      <c r="AK195" s="5" t="s">
        <v>1424</v>
      </c>
      <c r="AL195" s="27">
        <v>34107</v>
      </c>
      <c r="AM195" s="5" t="s">
        <v>834</v>
      </c>
      <c r="AN195" s="5" t="s">
        <v>3395</v>
      </c>
      <c r="AO195" s="5" t="s">
        <v>837</v>
      </c>
      <c r="AP195" s="5" t="s">
        <v>834</v>
      </c>
      <c r="AQ195" s="5" t="s">
        <v>7501</v>
      </c>
      <c r="AR195" s="5" t="s">
        <v>837</v>
      </c>
      <c r="AS195" s="58" t="s">
        <v>834</v>
      </c>
      <c r="AT195" s="58" t="s">
        <v>812</v>
      </c>
      <c r="AU195" s="58" t="s">
        <v>837</v>
      </c>
      <c r="AV195" s="5" t="s">
        <v>834</v>
      </c>
      <c r="AW195" s="5" t="s">
        <v>3202</v>
      </c>
      <c r="AX195" s="5" t="s">
        <v>837</v>
      </c>
      <c r="AY195" s="5" t="s">
        <v>834</v>
      </c>
      <c r="AZ195" s="5" t="s">
        <v>3764</v>
      </c>
      <c r="BA195" s="5" t="s">
        <v>837</v>
      </c>
      <c r="BB195" s="5" t="s">
        <v>834</v>
      </c>
      <c r="BC195" s="5" t="s">
        <v>3126</v>
      </c>
      <c r="BD195" s="5" t="s">
        <v>837</v>
      </c>
      <c r="BE195" s="5" t="s">
        <v>834</v>
      </c>
      <c r="BF195" s="5" t="s">
        <v>3130</v>
      </c>
      <c r="BG195" s="5" t="s">
        <v>837</v>
      </c>
      <c r="BH195" s="5" t="s">
        <v>834</v>
      </c>
      <c r="BI195" s="5" t="s">
        <v>3608</v>
      </c>
      <c r="BJ195" s="5" t="s">
        <v>837</v>
      </c>
      <c r="BK195" s="5" t="s">
        <v>834</v>
      </c>
      <c r="BL195" s="5" t="s">
        <v>3403</v>
      </c>
      <c r="BM195" s="5" t="s">
        <v>837</v>
      </c>
      <c r="BN195" s="5" t="s">
        <v>834</v>
      </c>
      <c r="BO195" s="5" t="s">
        <v>3539</v>
      </c>
      <c r="BP195" s="5" t="s">
        <v>837</v>
      </c>
      <c r="BQ195" s="5" t="s">
        <v>834</v>
      </c>
      <c r="BR195" s="5" t="s">
        <v>3983</v>
      </c>
      <c r="BS195" s="5" t="s">
        <v>837</v>
      </c>
      <c r="BT195" s="5" t="s">
        <v>834</v>
      </c>
      <c r="BU195" s="5" t="s">
        <v>7505</v>
      </c>
      <c r="BV195" s="5" t="s">
        <v>837</v>
      </c>
      <c r="BW195" s="5" t="s">
        <v>834</v>
      </c>
      <c r="BX195" s="5" t="s">
        <v>1020</v>
      </c>
      <c r="BY195" s="5" t="s">
        <v>837</v>
      </c>
      <c r="BZ195" s="5" t="s">
        <v>834</v>
      </c>
      <c r="CA195" s="5" t="s">
        <v>2873</v>
      </c>
      <c r="CB195" s="5" t="s">
        <v>837</v>
      </c>
      <c r="CC195" s="58" t="s">
        <v>834</v>
      </c>
      <c r="CD195" s="58" t="s">
        <v>814</v>
      </c>
      <c r="CE195" s="58" t="s">
        <v>837</v>
      </c>
      <c r="CF195" s="58" t="s">
        <v>834</v>
      </c>
      <c r="CG195" s="27" t="s">
        <v>817</v>
      </c>
      <c r="CH195" s="58" t="s">
        <v>837</v>
      </c>
      <c r="CI195" s="58" t="s">
        <v>834</v>
      </c>
      <c r="CJ195" s="58" t="s">
        <v>3813</v>
      </c>
      <c r="CK195" s="58" t="s">
        <v>837</v>
      </c>
      <c r="CL195" s="58" t="s">
        <v>834</v>
      </c>
      <c r="CM195" s="58" t="s">
        <v>3196</v>
      </c>
      <c r="CN195" s="58" t="s">
        <v>837</v>
      </c>
      <c r="CO195" s="58" t="s">
        <v>834</v>
      </c>
      <c r="CP195" s="58" t="s">
        <v>3361</v>
      </c>
      <c r="CQ195" s="58" t="s">
        <v>837</v>
      </c>
      <c r="CR195" s="58" t="s">
        <v>834</v>
      </c>
      <c r="CS195" s="58" t="s">
        <v>4541</v>
      </c>
      <c r="CT195" s="58" t="s">
        <v>837</v>
      </c>
      <c r="CU195" s="58" t="s">
        <v>834</v>
      </c>
      <c r="CV195" s="58" t="s">
        <v>4186</v>
      </c>
      <c r="CW195" s="58" t="s">
        <v>837</v>
      </c>
      <c r="CX195" s="58" t="s">
        <v>834</v>
      </c>
      <c r="CY195" s="58" t="s">
        <v>1301</v>
      </c>
      <c r="CZ195" s="58" t="s">
        <v>837</v>
      </c>
      <c r="DA195" s="58" t="s">
        <v>834</v>
      </c>
      <c r="DB195" s="58" t="s">
        <v>1406</v>
      </c>
      <c r="DC195" s="58" t="s">
        <v>837</v>
      </c>
      <c r="DD195" s="58" t="s">
        <v>834</v>
      </c>
      <c r="DE195" s="58" t="s">
        <v>4196</v>
      </c>
      <c r="DF195" s="58" t="s">
        <v>837</v>
      </c>
      <c r="DG195" s="58" t="s">
        <v>834</v>
      </c>
      <c r="DH195" s="58" t="s">
        <v>3370</v>
      </c>
      <c r="DI195" s="58" t="s">
        <v>837</v>
      </c>
      <c r="DJ195" s="58" t="s">
        <v>834</v>
      </c>
      <c r="DK195" s="58" t="s">
        <v>564</v>
      </c>
      <c r="DL195" s="58" t="s">
        <v>837</v>
      </c>
      <c r="DM195" s="58" t="s">
        <v>834</v>
      </c>
      <c r="DN195" s="58" t="s">
        <v>4014</v>
      </c>
      <c r="DO195" s="58" t="s">
        <v>837</v>
      </c>
      <c r="DP195" s="58" t="s">
        <v>834</v>
      </c>
      <c r="DQ195" s="58" t="s">
        <v>5990</v>
      </c>
      <c r="DR195" s="58" t="s">
        <v>837</v>
      </c>
      <c r="DS195" s="58" t="s">
        <v>834</v>
      </c>
      <c r="DT195" s="58" t="s">
        <v>552</v>
      </c>
      <c r="DU195" s="58" t="s">
        <v>837</v>
      </c>
      <c r="DV195" s="58" t="s">
        <v>834</v>
      </c>
      <c r="DW195" s="58" t="s">
        <v>558</v>
      </c>
      <c r="DX195" s="58" t="s">
        <v>837</v>
      </c>
      <c r="DY195" s="27" t="s">
        <v>3804</v>
      </c>
      <c r="DZ195" s="5" t="s">
        <v>1401</v>
      </c>
      <c r="EA195" s="5">
        <v>658</v>
      </c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</row>
    <row r="196" spans="1:264">
      <c r="A196" s="4">
        <v>195</v>
      </c>
      <c r="B196" s="24" t="s">
        <v>1110</v>
      </c>
      <c r="C196" s="57">
        <v>39496</v>
      </c>
      <c r="D196" s="4" t="s">
        <v>1423</v>
      </c>
      <c r="E196" s="33">
        <v>335006</v>
      </c>
      <c r="F196" s="53">
        <v>139831</v>
      </c>
      <c r="G196" s="54">
        <f t="shared" si="39"/>
        <v>0.417398494355325</v>
      </c>
      <c r="H196" s="14">
        <f t="shared" si="44"/>
        <v>0.27555406168875285</v>
      </c>
      <c r="I196" s="29" t="str">
        <f t="shared" si="37"/>
        <v>PML-F</v>
      </c>
      <c r="J196" s="29">
        <f t="shared" si="38"/>
        <v>0.60485157082478136</v>
      </c>
      <c r="K196" s="29" t="str">
        <f t="shared" si="40"/>
        <v>PPPP</v>
      </c>
      <c r="L196" s="29">
        <f t="shared" si="42"/>
        <v>0.32929750913602851</v>
      </c>
      <c r="M196" s="29" t="str">
        <f t="shared" si="41"/>
        <v>PML</v>
      </c>
      <c r="N196" s="29">
        <f t="shared" si="43"/>
        <v>4.4889902811250722E-2</v>
      </c>
      <c r="O196" s="27" t="s">
        <v>816</v>
      </c>
      <c r="P196" s="27" t="s">
        <v>806</v>
      </c>
      <c r="Q196" s="27" t="s">
        <v>838</v>
      </c>
      <c r="R196" s="5" t="s">
        <v>834</v>
      </c>
      <c r="S196" s="5" t="s">
        <v>1185</v>
      </c>
      <c r="T196" s="5" t="s">
        <v>837</v>
      </c>
      <c r="U196" s="5" t="s">
        <v>695</v>
      </c>
      <c r="V196" s="5" t="s">
        <v>811</v>
      </c>
      <c r="W196" s="5" t="s">
        <v>838</v>
      </c>
      <c r="X196" s="27" t="s">
        <v>7382</v>
      </c>
      <c r="Y196" s="5" t="s">
        <v>909</v>
      </c>
      <c r="Z196" s="5">
        <v>6277</v>
      </c>
      <c r="AA196" s="5" t="s">
        <v>834</v>
      </c>
      <c r="AB196" s="5" t="s">
        <v>1194</v>
      </c>
      <c r="AC196" s="5" t="s">
        <v>837</v>
      </c>
      <c r="AD196" s="29" t="s">
        <v>346</v>
      </c>
      <c r="AE196" s="29" t="s">
        <v>1003</v>
      </c>
      <c r="AF196" s="5">
        <v>46046</v>
      </c>
      <c r="AG196" s="58" t="s">
        <v>834</v>
      </c>
      <c r="AH196" s="58" t="s">
        <v>810</v>
      </c>
      <c r="AI196" s="58" t="s">
        <v>837</v>
      </c>
      <c r="AJ196" s="5" t="s">
        <v>347</v>
      </c>
      <c r="AK196" s="5" t="s">
        <v>1424</v>
      </c>
      <c r="AL196" s="27">
        <v>84577</v>
      </c>
      <c r="AM196" s="5" t="s">
        <v>834</v>
      </c>
      <c r="AN196" s="5" t="s">
        <v>3395</v>
      </c>
      <c r="AO196" s="5" t="s">
        <v>837</v>
      </c>
      <c r="AP196" s="5" t="s">
        <v>834</v>
      </c>
      <c r="AQ196" s="5" t="s">
        <v>7501</v>
      </c>
      <c r="AR196" s="5" t="s">
        <v>837</v>
      </c>
      <c r="AS196" s="58" t="s">
        <v>834</v>
      </c>
      <c r="AT196" s="58" t="s">
        <v>812</v>
      </c>
      <c r="AU196" s="58" t="s">
        <v>837</v>
      </c>
      <c r="AV196" s="5" t="s">
        <v>834</v>
      </c>
      <c r="AW196" s="5" t="s">
        <v>3202</v>
      </c>
      <c r="AX196" s="5" t="s">
        <v>837</v>
      </c>
      <c r="AY196" s="5" t="s">
        <v>834</v>
      </c>
      <c r="AZ196" s="5" t="s">
        <v>3764</v>
      </c>
      <c r="BA196" s="5" t="s">
        <v>837</v>
      </c>
      <c r="BB196" s="5" t="s">
        <v>834</v>
      </c>
      <c r="BC196" s="5" t="s">
        <v>3126</v>
      </c>
      <c r="BD196" s="5" t="s">
        <v>837</v>
      </c>
      <c r="BE196" s="5" t="s">
        <v>834</v>
      </c>
      <c r="BF196" s="5" t="s">
        <v>3130</v>
      </c>
      <c r="BG196" s="5" t="s">
        <v>837</v>
      </c>
      <c r="BH196" s="5" t="s">
        <v>834</v>
      </c>
      <c r="BI196" s="5" t="s">
        <v>3608</v>
      </c>
      <c r="BJ196" s="5" t="s">
        <v>837</v>
      </c>
      <c r="BK196" s="5" t="s">
        <v>834</v>
      </c>
      <c r="BL196" s="5" t="s">
        <v>3403</v>
      </c>
      <c r="BM196" s="5" t="s">
        <v>837</v>
      </c>
      <c r="BN196" s="5" t="s">
        <v>834</v>
      </c>
      <c r="BO196" s="5" t="s">
        <v>3539</v>
      </c>
      <c r="BP196" s="5" t="s">
        <v>837</v>
      </c>
      <c r="BQ196" s="5" t="s">
        <v>834</v>
      </c>
      <c r="BR196" s="5" t="s">
        <v>3983</v>
      </c>
      <c r="BS196" s="5" t="s">
        <v>837</v>
      </c>
      <c r="BT196" s="5" t="s">
        <v>834</v>
      </c>
      <c r="BU196" s="5" t="s">
        <v>7505</v>
      </c>
      <c r="BV196" s="5" t="s">
        <v>837</v>
      </c>
      <c r="BW196" s="5" t="s">
        <v>834</v>
      </c>
      <c r="BX196" s="5" t="s">
        <v>1020</v>
      </c>
      <c r="BY196" s="5" t="s">
        <v>837</v>
      </c>
      <c r="BZ196" s="5" t="s">
        <v>834</v>
      </c>
      <c r="CA196" s="5" t="s">
        <v>2873</v>
      </c>
      <c r="CB196" s="5" t="s">
        <v>837</v>
      </c>
      <c r="CC196" s="58" t="s">
        <v>834</v>
      </c>
      <c r="CD196" s="58" t="s">
        <v>814</v>
      </c>
      <c r="CE196" s="58" t="s">
        <v>837</v>
      </c>
      <c r="CF196" s="58" t="s">
        <v>834</v>
      </c>
      <c r="CG196" s="27" t="s">
        <v>817</v>
      </c>
      <c r="CH196" s="58" t="s">
        <v>837</v>
      </c>
      <c r="CI196" s="58" t="s">
        <v>834</v>
      </c>
      <c r="CJ196" s="58" t="s">
        <v>3813</v>
      </c>
      <c r="CK196" s="58" t="s">
        <v>837</v>
      </c>
      <c r="CL196" s="58" t="s">
        <v>834</v>
      </c>
      <c r="CM196" s="58" t="s">
        <v>3196</v>
      </c>
      <c r="CN196" s="58" t="s">
        <v>837</v>
      </c>
      <c r="CO196" s="58" t="s">
        <v>834</v>
      </c>
      <c r="CP196" s="58" t="s">
        <v>3361</v>
      </c>
      <c r="CQ196" s="58" t="s">
        <v>837</v>
      </c>
      <c r="CR196" s="58" t="s">
        <v>834</v>
      </c>
      <c r="CS196" s="58" t="s">
        <v>4541</v>
      </c>
      <c r="CT196" s="58" t="s">
        <v>837</v>
      </c>
      <c r="CU196" s="58" t="s">
        <v>834</v>
      </c>
      <c r="CV196" s="58" t="s">
        <v>4186</v>
      </c>
      <c r="CW196" s="58" t="s">
        <v>837</v>
      </c>
      <c r="CX196" s="58" t="s">
        <v>834</v>
      </c>
      <c r="CY196" s="58" t="s">
        <v>1301</v>
      </c>
      <c r="CZ196" s="58" t="s">
        <v>837</v>
      </c>
      <c r="DA196" s="58" t="s">
        <v>834</v>
      </c>
      <c r="DB196" s="58" t="s">
        <v>1406</v>
      </c>
      <c r="DC196" s="58" t="s">
        <v>837</v>
      </c>
      <c r="DD196" s="58" t="s">
        <v>834</v>
      </c>
      <c r="DE196" s="58" t="s">
        <v>4196</v>
      </c>
      <c r="DF196" s="58" t="s">
        <v>837</v>
      </c>
      <c r="DG196" s="58" t="s">
        <v>834</v>
      </c>
      <c r="DH196" s="58" t="s">
        <v>3370</v>
      </c>
      <c r="DI196" s="58" t="s">
        <v>837</v>
      </c>
      <c r="DJ196" s="58" t="s">
        <v>834</v>
      </c>
      <c r="DK196" s="58" t="s">
        <v>564</v>
      </c>
      <c r="DL196" s="58" t="s">
        <v>837</v>
      </c>
      <c r="DM196" s="58" t="s">
        <v>834</v>
      </c>
      <c r="DN196" s="58" t="s">
        <v>4014</v>
      </c>
      <c r="DO196" s="58" t="s">
        <v>837</v>
      </c>
      <c r="DP196" s="58" t="s">
        <v>834</v>
      </c>
      <c r="DQ196" s="58" t="s">
        <v>5990</v>
      </c>
      <c r="DR196" s="58" t="s">
        <v>837</v>
      </c>
      <c r="DS196" s="58" t="s">
        <v>834</v>
      </c>
      <c r="DT196" s="58" t="s">
        <v>552</v>
      </c>
      <c r="DU196" s="58" t="s">
        <v>837</v>
      </c>
      <c r="DV196" s="58" t="s">
        <v>834</v>
      </c>
      <c r="DW196" s="58" t="s">
        <v>558</v>
      </c>
      <c r="DX196" s="58" t="s">
        <v>837</v>
      </c>
      <c r="DY196" s="5" t="s">
        <v>395</v>
      </c>
      <c r="DZ196" s="5" t="s">
        <v>1401</v>
      </c>
      <c r="EA196" s="27">
        <v>1492</v>
      </c>
      <c r="EB196" s="27" t="s">
        <v>397</v>
      </c>
      <c r="EC196" s="5" t="s">
        <v>1401</v>
      </c>
      <c r="ED196" s="5">
        <v>1429</v>
      </c>
      <c r="EE196" s="27"/>
      <c r="EF196" s="5"/>
      <c r="EG196" s="5"/>
      <c r="EH196" s="27"/>
      <c r="EI196" s="5"/>
      <c r="EJ196" s="5"/>
      <c r="EK196" s="27"/>
      <c r="EL196" s="5"/>
      <c r="EM196" s="5"/>
      <c r="EN196" s="27"/>
      <c r="EO196" s="5"/>
      <c r="EP196" s="5"/>
      <c r="EQ196" s="27"/>
      <c r="ER196" s="5"/>
      <c r="ES196" s="5"/>
      <c r="ET196" s="27"/>
      <c r="EU196" s="5"/>
      <c r="EV196" s="5"/>
      <c r="EW196" s="27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</row>
    <row r="197" spans="1:264">
      <c r="A197" s="4">
        <v>196</v>
      </c>
      <c r="B197" s="24" t="s">
        <v>1110</v>
      </c>
      <c r="C197" s="57">
        <v>39496</v>
      </c>
      <c r="D197" s="4" t="s">
        <v>1632</v>
      </c>
      <c r="E197" s="33">
        <v>352887</v>
      </c>
      <c r="F197" s="53">
        <v>140670</v>
      </c>
      <c r="G197" s="54">
        <f t="shared" si="39"/>
        <v>0.39862618912002995</v>
      </c>
      <c r="H197" s="14">
        <f t="shared" si="44"/>
        <v>3.472666524489941E-2</v>
      </c>
      <c r="I197" s="29" t="str">
        <f t="shared" si="37"/>
        <v>PPPP</v>
      </c>
      <c r="J197" s="29">
        <f t="shared" si="38"/>
        <v>0.37029928200753537</v>
      </c>
      <c r="K197" s="29" t="str">
        <f t="shared" si="40"/>
        <v>IND</v>
      </c>
      <c r="L197" s="29">
        <f t="shared" si="42"/>
        <v>0.33557261676263594</v>
      </c>
      <c r="M197" s="29" t="str">
        <f t="shared" si="41"/>
        <v>PML-N</v>
      </c>
      <c r="N197" s="29">
        <f t="shared" si="43"/>
        <v>0.14435913840904244</v>
      </c>
      <c r="O197" s="27" t="s">
        <v>816</v>
      </c>
      <c r="P197" s="27" t="s">
        <v>806</v>
      </c>
      <c r="Q197" s="27" t="s">
        <v>838</v>
      </c>
      <c r="R197" s="27" t="s">
        <v>3970</v>
      </c>
      <c r="S197" s="5" t="s">
        <v>1185</v>
      </c>
      <c r="T197" s="5">
        <v>1134</v>
      </c>
      <c r="U197" s="27" t="s">
        <v>3971</v>
      </c>
      <c r="V197" s="5" t="s">
        <v>1765</v>
      </c>
      <c r="W197" s="5">
        <v>544</v>
      </c>
      <c r="X197" s="27" t="s">
        <v>3969</v>
      </c>
      <c r="Y197" s="5" t="s">
        <v>909</v>
      </c>
      <c r="Z197" s="27">
        <v>18375</v>
      </c>
      <c r="AA197" s="27" t="s">
        <v>3968</v>
      </c>
      <c r="AB197" s="5" t="s">
        <v>1194</v>
      </c>
      <c r="AC197" s="27">
        <v>20307</v>
      </c>
      <c r="AD197" s="5" t="s">
        <v>1668</v>
      </c>
      <c r="AE197" s="5" t="s">
        <v>1003</v>
      </c>
      <c r="AF197" s="27">
        <v>52090</v>
      </c>
      <c r="AG197" s="58" t="s">
        <v>834</v>
      </c>
      <c r="AH197" s="58" t="s">
        <v>810</v>
      </c>
      <c r="AI197" s="58" t="s">
        <v>837</v>
      </c>
      <c r="AJ197" s="5" t="s">
        <v>834</v>
      </c>
      <c r="AK197" s="5" t="s">
        <v>1424</v>
      </c>
      <c r="AL197" s="5" t="s">
        <v>837</v>
      </c>
      <c r="AM197" s="5" t="s">
        <v>834</v>
      </c>
      <c r="AN197" s="5" t="s">
        <v>3395</v>
      </c>
      <c r="AO197" s="5" t="s">
        <v>837</v>
      </c>
      <c r="AP197" s="5" t="s">
        <v>834</v>
      </c>
      <c r="AQ197" s="5" t="s">
        <v>7501</v>
      </c>
      <c r="AR197" s="5" t="s">
        <v>837</v>
      </c>
      <c r="AS197" s="58" t="s">
        <v>834</v>
      </c>
      <c r="AT197" s="58" t="s">
        <v>812</v>
      </c>
      <c r="AU197" s="58" t="s">
        <v>837</v>
      </c>
      <c r="AV197" s="5" t="s">
        <v>834</v>
      </c>
      <c r="AW197" s="5" t="s">
        <v>3202</v>
      </c>
      <c r="AX197" s="5" t="s">
        <v>837</v>
      </c>
      <c r="AY197" s="5" t="s">
        <v>834</v>
      </c>
      <c r="AZ197" s="5" t="s">
        <v>3764</v>
      </c>
      <c r="BA197" s="5" t="s">
        <v>837</v>
      </c>
      <c r="BB197" s="5" t="s">
        <v>834</v>
      </c>
      <c r="BC197" s="5" t="s">
        <v>3126</v>
      </c>
      <c r="BD197" s="5" t="s">
        <v>837</v>
      </c>
      <c r="BE197" s="5" t="s">
        <v>834</v>
      </c>
      <c r="BF197" s="5" t="s">
        <v>3130</v>
      </c>
      <c r="BG197" s="5" t="s">
        <v>837</v>
      </c>
      <c r="BH197" s="5" t="s">
        <v>834</v>
      </c>
      <c r="BI197" s="5" t="s">
        <v>3608</v>
      </c>
      <c r="BJ197" s="5" t="s">
        <v>837</v>
      </c>
      <c r="BK197" s="5" t="s">
        <v>834</v>
      </c>
      <c r="BL197" s="5" t="s">
        <v>3403</v>
      </c>
      <c r="BM197" s="5" t="s">
        <v>837</v>
      </c>
      <c r="BN197" s="5" t="s">
        <v>834</v>
      </c>
      <c r="BO197" s="5" t="s">
        <v>3539</v>
      </c>
      <c r="BP197" s="5" t="s">
        <v>837</v>
      </c>
      <c r="BQ197" s="5" t="s">
        <v>834</v>
      </c>
      <c r="BR197" s="5" t="s">
        <v>3983</v>
      </c>
      <c r="BS197" s="5" t="s">
        <v>837</v>
      </c>
      <c r="BT197" s="5" t="s">
        <v>834</v>
      </c>
      <c r="BU197" s="5" t="s">
        <v>7505</v>
      </c>
      <c r="BV197" s="5" t="s">
        <v>837</v>
      </c>
      <c r="BW197" s="5" t="s">
        <v>834</v>
      </c>
      <c r="BX197" s="5" t="s">
        <v>1020</v>
      </c>
      <c r="BY197" s="5" t="s">
        <v>837</v>
      </c>
      <c r="BZ197" s="5" t="s">
        <v>834</v>
      </c>
      <c r="CA197" s="5" t="s">
        <v>2873</v>
      </c>
      <c r="CB197" s="5" t="s">
        <v>837</v>
      </c>
      <c r="CC197" s="58" t="s">
        <v>834</v>
      </c>
      <c r="CD197" s="58" t="s">
        <v>814</v>
      </c>
      <c r="CE197" s="58" t="s">
        <v>837</v>
      </c>
      <c r="CF197" s="58" t="s">
        <v>834</v>
      </c>
      <c r="CG197" s="27" t="s">
        <v>817</v>
      </c>
      <c r="CH197" s="58" t="s">
        <v>837</v>
      </c>
      <c r="CI197" s="58" t="s">
        <v>834</v>
      </c>
      <c r="CJ197" s="58" t="s">
        <v>3813</v>
      </c>
      <c r="CK197" s="58" t="s">
        <v>837</v>
      </c>
      <c r="CL197" s="58" t="s">
        <v>834</v>
      </c>
      <c r="CM197" s="58" t="s">
        <v>3196</v>
      </c>
      <c r="CN197" s="58" t="s">
        <v>837</v>
      </c>
      <c r="CO197" s="58" t="s">
        <v>834</v>
      </c>
      <c r="CP197" s="58" t="s">
        <v>3361</v>
      </c>
      <c r="CQ197" s="58" t="s">
        <v>837</v>
      </c>
      <c r="CR197" s="58" t="s">
        <v>834</v>
      </c>
      <c r="CS197" s="58" t="s">
        <v>4541</v>
      </c>
      <c r="CT197" s="58" t="s">
        <v>837</v>
      </c>
      <c r="CU197" s="58" t="s">
        <v>834</v>
      </c>
      <c r="CV197" s="58" t="s">
        <v>4186</v>
      </c>
      <c r="CW197" s="58" t="s">
        <v>837</v>
      </c>
      <c r="CX197" s="58" t="s">
        <v>834</v>
      </c>
      <c r="CY197" s="58" t="s">
        <v>1301</v>
      </c>
      <c r="CZ197" s="58" t="s">
        <v>837</v>
      </c>
      <c r="DA197" s="58" t="s">
        <v>834</v>
      </c>
      <c r="DB197" s="58" t="s">
        <v>1406</v>
      </c>
      <c r="DC197" s="58" t="s">
        <v>837</v>
      </c>
      <c r="DD197" s="58" t="s">
        <v>834</v>
      </c>
      <c r="DE197" s="58" t="s">
        <v>4196</v>
      </c>
      <c r="DF197" s="58" t="s">
        <v>837</v>
      </c>
      <c r="DG197" s="58" t="s">
        <v>834</v>
      </c>
      <c r="DH197" s="58" t="s">
        <v>3370</v>
      </c>
      <c r="DI197" s="58" t="s">
        <v>837</v>
      </c>
      <c r="DJ197" s="58" t="s">
        <v>834</v>
      </c>
      <c r="DK197" s="58" t="s">
        <v>564</v>
      </c>
      <c r="DL197" s="58" t="s">
        <v>837</v>
      </c>
      <c r="DM197" s="58" t="s">
        <v>834</v>
      </c>
      <c r="DN197" s="58" t="s">
        <v>4014</v>
      </c>
      <c r="DO197" s="58" t="s">
        <v>837</v>
      </c>
      <c r="DP197" s="58" t="s">
        <v>834</v>
      </c>
      <c r="DQ197" s="58" t="s">
        <v>5990</v>
      </c>
      <c r="DR197" s="58" t="s">
        <v>837</v>
      </c>
      <c r="DS197" s="58" t="s">
        <v>834</v>
      </c>
      <c r="DT197" s="58" t="s">
        <v>552</v>
      </c>
      <c r="DU197" s="58" t="s">
        <v>837</v>
      </c>
      <c r="DV197" s="58" t="s">
        <v>834</v>
      </c>
      <c r="DW197" s="58" t="s">
        <v>558</v>
      </c>
      <c r="DX197" s="58" t="s">
        <v>837</v>
      </c>
      <c r="DY197" s="5" t="s">
        <v>1669</v>
      </c>
      <c r="DZ197" s="5" t="s">
        <v>1401</v>
      </c>
      <c r="EA197" s="27">
        <v>47205</v>
      </c>
      <c r="EB197" s="27" t="s">
        <v>3796</v>
      </c>
      <c r="EC197" s="5" t="s">
        <v>1401</v>
      </c>
      <c r="ED197" s="5">
        <v>363</v>
      </c>
      <c r="EE197" s="27" t="s">
        <v>3972</v>
      </c>
      <c r="EF197" s="5" t="s">
        <v>1401</v>
      </c>
      <c r="EG197" s="5">
        <v>254</v>
      </c>
      <c r="EH197" s="27" t="s">
        <v>4125</v>
      </c>
      <c r="EI197" s="5" t="s">
        <v>1401</v>
      </c>
      <c r="EJ197" s="5">
        <v>215</v>
      </c>
      <c r="EK197" s="27" t="s">
        <v>4127</v>
      </c>
      <c r="EL197" s="5" t="s">
        <v>1401</v>
      </c>
      <c r="EM197" s="5">
        <v>183</v>
      </c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</row>
    <row r="198" spans="1:264">
      <c r="A198" s="4">
        <v>197</v>
      </c>
      <c r="B198" s="24" t="s">
        <v>1110</v>
      </c>
      <c r="C198" s="57">
        <v>39496</v>
      </c>
      <c r="D198" s="4" t="s">
        <v>1670</v>
      </c>
      <c r="E198" s="33">
        <v>352085</v>
      </c>
      <c r="F198" s="53">
        <v>140934</v>
      </c>
      <c r="G198" s="54">
        <f t="shared" si="39"/>
        <v>0.40028402232415466</v>
      </c>
      <c r="H198" s="14">
        <f t="shared" si="44"/>
        <v>0.20280414946003095</v>
      </c>
      <c r="I198" s="29" t="str">
        <f t="shared" si="37"/>
        <v>PML-N</v>
      </c>
      <c r="J198" s="29">
        <f t="shared" si="38"/>
        <v>0.58584159961400373</v>
      </c>
      <c r="K198" s="29" t="str">
        <f t="shared" si="40"/>
        <v>PML</v>
      </c>
      <c r="L198" s="29">
        <f t="shared" si="42"/>
        <v>0.38303745015397278</v>
      </c>
      <c r="M198" s="29" t="str">
        <f t="shared" si="41"/>
        <v>IND</v>
      </c>
      <c r="N198" s="29">
        <f t="shared" si="43"/>
        <v>1.4765776888472618E-2</v>
      </c>
      <c r="O198" s="27" t="s">
        <v>816</v>
      </c>
      <c r="P198" s="27" t="s">
        <v>806</v>
      </c>
      <c r="Q198" s="27" t="s">
        <v>838</v>
      </c>
      <c r="R198" s="27" t="s">
        <v>4130</v>
      </c>
      <c r="S198" s="5" t="s">
        <v>1185</v>
      </c>
      <c r="T198" s="5">
        <v>157</v>
      </c>
      <c r="U198" s="27" t="s">
        <v>4129</v>
      </c>
      <c r="V198" s="5" t="s">
        <v>1765</v>
      </c>
      <c r="W198" s="5">
        <v>479</v>
      </c>
      <c r="X198" s="5" t="s">
        <v>1672</v>
      </c>
      <c r="Y198" s="5" t="s">
        <v>909</v>
      </c>
      <c r="Z198" s="27">
        <v>53983</v>
      </c>
      <c r="AA198" s="5" t="s">
        <v>1671</v>
      </c>
      <c r="AB198" s="5" t="s">
        <v>1194</v>
      </c>
      <c r="AC198" s="27">
        <v>82565</v>
      </c>
      <c r="AD198" s="29" t="s">
        <v>834</v>
      </c>
      <c r="AE198" s="29" t="s">
        <v>1003</v>
      </c>
      <c r="AF198" s="5" t="s">
        <v>837</v>
      </c>
      <c r="AG198" s="58" t="s">
        <v>834</v>
      </c>
      <c r="AH198" s="58" t="s">
        <v>810</v>
      </c>
      <c r="AI198" s="58" t="s">
        <v>837</v>
      </c>
      <c r="AJ198" s="5" t="s">
        <v>834</v>
      </c>
      <c r="AK198" s="5" t="s">
        <v>1424</v>
      </c>
      <c r="AL198" s="5" t="s">
        <v>837</v>
      </c>
      <c r="AM198" s="5" t="s">
        <v>834</v>
      </c>
      <c r="AN198" s="5" t="s">
        <v>3395</v>
      </c>
      <c r="AO198" s="5" t="s">
        <v>837</v>
      </c>
      <c r="AP198" s="5" t="s">
        <v>834</v>
      </c>
      <c r="AQ198" s="5" t="s">
        <v>7501</v>
      </c>
      <c r="AR198" s="5" t="s">
        <v>837</v>
      </c>
      <c r="AS198" s="58" t="s">
        <v>834</v>
      </c>
      <c r="AT198" s="58" t="s">
        <v>812</v>
      </c>
      <c r="AU198" s="58" t="s">
        <v>837</v>
      </c>
      <c r="AV198" s="5" t="s">
        <v>834</v>
      </c>
      <c r="AW198" s="5" t="s">
        <v>3202</v>
      </c>
      <c r="AX198" s="5" t="s">
        <v>837</v>
      </c>
      <c r="AY198" s="5" t="s">
        <v>834</v>
      </c>
      <c r="AZ198" s="5" t="s">
        <v>3764</v>
      </c>
      <c r="BA198" s="5" t="s">
        <v>837</v>
      </c>
      <c r="BB198" s="5" t="s">
        <v>834</v>
      </c>
      <c r="BC198" s="5" t="s">
        <v>3126</v>
      </c>
      <c r="BD198" s="5" t="s">
        <v>837</v>
      </c>
      <c r="BE198" s="5" t="s">
        <v>834</v>
      </c>
      <c r="BF198" s="5" t="s">
        <v>3130</v>
      </c>
      <c r="BG198" s="5" t="s">
        <v>837</v>
      </c>
      <c r="BH198" s="5" t="s">
        <v>834</v>
      </c>
      <c r="BI198" s="5" t="s">
        <v>3608</v>
      </c>
      <c r="BJ198" s="5" t="s">
        <v>837</v>
      </c>
      <c r="BK198" s="5" t="s">
        <v>834</v>
      </c>
      <c r="BL198" s="5" t="s">
        <v>3403</v>
      </c>
      <c r="BM198" s="5" t="s">
        <v>837</v>
      </c>
      <c r="BN198" s="5" t="s">
        <v>834</v>
      </c>
      <c r="BO198" s="5" t="s">
        <v>3539</v>
      </c>
      <c r="BP198" s="5" t="s">
        <v>837</v>
      </c>
      <c r="BQ198" s="5" t="s">
        <v>834</v>
      </c>
      <c r="BR198" s="5" t="s">
        <v>3983</v>
      </c>
      <c r="BS198" s="5" t="s">
        <v>837</v>
      </c>
      <c r="BT198" s="5" t="s">
        <v>834</v>
      </c>
      <c r="BU198" s="5" t="s">
        <v>7505</v>
      </c>
      <c r="BV198" s="5" t="s">
        <v>837</v>
      </c>
      <c r="BW198" s="5" t="s">
        <v>834</v>
      </c>
      <c r="BX198" s="5" t="s">
        <v>1020</v>
      </c>
      <c r="BY198" s="5" t="s">
        <v>837</v>
      </c>
      <c r="BZ198" s="5" t="s">
        <v>834</v>
      </c>
      <c r="CA198" s="5" t="s">
        <v>2873</v>
      </c>
      <c r="CB198" s="5" t="s">
        <v>837</v>
      </c>
      <c r="CC198" s="58" t="s">
        <v>834</v>
      </c>
      <c r="CD198" s="58" t="s">
        <v>814</v>
      </c>
      <c r="CE198" s="58" t="s">
        <v>837</v>
      </c>
      <c r="CF198" s="58" t="s">
        <v>834</v>
      </c>
      <c r="CG198" s="27" t="s">
        <v>817</v>
      </c>
      <c r="CH198" s="58" t="s">
        <v>837</v>
      </c>
      <c r="CI198" s="58" t="s">
        <v>834</v>
      </c>
      <c r="CJ198" s="58" t="s">
        <v>3813</v>
      </c>
      <c r="CK198" s="58" t="s">
        <v>837</v>
      </c>
      <c r="CL198" s="58" t="s">
        <v>834</v>
      </c>
      <c r="CM198" s="58" t="s">
        <v>3196</v>
      </c>
      <c r="CN198" s="58" t="s">
        <v>837</v>
      </c>
      <c r="CO198" s="58" t="s">
        <v>834</v>
      </c>
      <c r="CP198" s="58" t="s">
        <v>3361</v>
      </c>
      <c r="CQ198" s="58" t="s">
        <v>837</v>
      </c>
      <c r="CR198" s="58" t="s">
        <v>834</v>
      </c>
      <c r="CS198" s="58" t="s">
        <v>4541</v>
      </c>
      <c r="CT198" s="58" t="s">
        <v>837</v>
      </c>
      <c r="CU198" s="58" t="s">
        <v>834</v>
      </c>
      <c r="CV198" s="58" t="s">
        <v>4186</v>
      </c>
      <c r="CW198" s="58" t="s">
        <v>837</v>
      </c>
      <c r="CX198" s="58" t="s">
        <v>834</v>
      </c>
      <c r="CY198" s="58" t="s">
        <v>1301</v>
      </c>
      <c r="CZ198" s="58" t="s">
        <v>837</v>
      </c>
      <c r="DA198" s="58" t="s">
        <v>834</v>
      </c>
      <c r="DB198" s="58" t="s">
        <v>1406</v>
      </c>
      <c r="DC198" s="58" t="s">
        <v>837</v>
      </c>
      <c r="DD198" s="58" t="s">
        <v>834</v>
      </c>
      <c r="DE198" s="58" t="s">
        <v>4196</v>
      </c>
      <c r="DF198" s="58" t="s">
        <v>837</v>
      </c>
      <c r="DG198" s="58" t="s">
        <v>834</v>
      </c>
      <c r="DH198" s="58" t="s">
        <v>3370</v>
      </c>
      <c r="DI198" s="58" t="s">
        <v>837</v>
      </c>
      <c r="DJ198" s="58" t="s">
        <v>834</v>
      </c>
      <c r="DK198" s="58" t="s">
        <v>564</v>
      </c>
      <c r="DL198" s="58" t="s">
        <v>837</v>
      </c>
      <c r="DM198" s="58" t="s">
        <v>834</v>
      </c>
      <c r="DN198" s="58" t="s">
        <v>4014</v>
      </c>
      <c r="DO198" s="58" t="s">
        <v>837</v>
      </c>
      <c r="DP198" s="58" t="s">
        <v>834</v>
      </c>
      <c r="DQ198" s="58" t="s">
        <v>5990</v>
      </c>
      <c r="DR198" s="58" t="s">
        <v>837</v>
      </c>
      <c r="DS198" s="58" t="s">
        <v>834</v>
      </c>
      <c r="DT198" s="58" t="s">
        <v>552</v>
      </c>
      <c r="DU198" s="58" t="s">
        <v>837</v>
      </c>
      <c r="DV198" s="58" t="s">
        <v>834</v>
      </c>
      <c r="DW198" s="58" t="s">
        <v>558</v>
      </c>
      <c r="DX198" s="58" t="s">
        <v>837</v>
      </c>
      <c r="DY198" s="27" t="s">
        <v>2662</v>
      </c>
      <c r="DZ198" s="5" t="s">
        <v>1401</v>
      </c>
      <c r="EA198" s="5">
        <v>2081</v>
      </c>
      <c r="EB198" s="27" t="s">
        <v>4128</v>
      </c>
      <c r="EC198" s="5" t="s">
        <v>1401</v>
      </c>
      <c r="ED198" s="5">
        <v>1166</v>
      </c>
      <c r="EE198" s="27" t="s">
        <v>2658</v>
      </c>
      <c r="EF198" s="5" t="s">
        <v>1401</v>
      </c>
      <c r="EG198" s="5">
        <v>503</v>
      </c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</row>
    <row r="199" spans="1:264">
      <c r="A199" s="4">
        <v>198</v>
      </c>
      <c r="B199" s="24" t="s">
        <v>1111</v>
      </c>
      <c r="C199" s="57">
        <v>39496</v>
      </c>
      <c r="D199" s="4" t="s">
        <v>1673</v>
      </c>
      <c r="E199" s="7">
        <v>265679</v>
      </c>
      <c r="F199" s="8">
        <v>107595</v>
      </c>
      <c r="G199" s="14">
        <f t="shared" si="39"/>
        <v>0.40498119911622671</v>
      </c>
      <c r="H199" s="14">
        <f t="shared" si="44"/>
        <v>0.4761559552023793</v>
      </c>
      <c r="I199" s="29" t="str">
        <f t="shared" si="37"/>
        <v>PPPP</v>
      </c>
      <c r="J199" s="29">
        <f t="shared" si="38"/>
        <v>0.68856359496259123</v>
      </c>
      <c r="K199" s="29" t="str">
        <f t="shared" si="40"/>
        <v>PML</v>
      </c>
      <c r="L199" s="29">
        <f t="shared" si="42"/>
        <v>0.2124076397602119</v>
      </c>
      <c r="M199" s="29" t="str">
        <f t="shared" si="41"/>
        <v>PML-N</v>
      </c>
      <c r="N199" s="29">
        <f t="shared" si="43"/>
        <v>3.845903620056694E-2</v>
      </c>
      <c r="O199" s="27" t="s">
        <v>816</v>
      </c>
      <c r="P199" s="27" t="s">
        <v>806</v>
      </c>
      <c r="Q199" s="27" t="s">
        <v>838</v>
      </c>
      <c r="R199" s="27" t="s">
        <v>4134</v>
      </c>
      <c r="S199" s="5" t="s">
        <v>1185</v>
      </c>
      <c r="T199" s="5">
        <v>899</v>
      </c>
      <c r="U199" s="27" t="s">
        <v>4133</v>
      </c>
      <c r="V199" s="5" t="s">
        <v>1765</v>
      </c>
      <c r="W199" s="5">
        <v>1862</v>
      </c>
      <c r="X199" s="5" t="s">
        <v>1675</v>
      </c>
      <c r="Y199" s="5" t="s">
        <v>909</v>
      </c>
      <c r="Z199" s="27">
        <v>22854</v>
      </c>
      <c r="AA199" s="27" t="s">
        <v>4131</v>
      </c>
      <c r="AB199" s="5" t="s">
        <v>1194</v>
      </c>
      <c r="AC199" s="5">
        <v>4138</v>
      </c>
      <c r="AD199" s="5" t="s">
        <v>1674</v>
      </c>
      <c r="AE199" s="5" t="s">
        <v>1003</v>
      </c>
      <c r="AF199" s="27">
        <v>74086</v>
      </c>
      <c r="AG199" s="58" t="s">
        <v>834</v>
      </c>
      <c r="AH199" s="58" t="s">
        <v>810</v>
      </c>
      <c r="AI199" s="58" t="s">
        <v>837</v>
      </c>
      <c r="AJ199" s="5" t="s">
        <v>834</v>
      </c>
      <c r="AK199" s="5" t="s">
        <v>1424</v>
      </c>
      <c r="AL199" s="5" t="s">
        <v>837</v>
      </c>
      <c r="AM199" s="5" t="s">
        <v>834</v>
      </c>
      <c r="AN199" s="5" t="s">
        <v>3395</v>
      </c>
      <c r="AO199" s="5" t="s">
        <v>837</v>
      </c>
      <c r="AP199" s="5" t="s">
        <v>834</v>
      </c>
      <c r="AQ199" s="5" t="s">
        <v>7501</v>
      </c>
      <c r="AR199" s="5" t="s">
        <v>837</v>
      </c>
      <c r="AS199" s="58" t="s">
        <v>834</v>
      </c>
      <c r="AT199" s="58" t="s">
        <v>812</v>
      </c>
      <c r="AU199" s="58" t="s">
        <v>837</v>
      </c>
      <c r="AV199" s="5" t="s">
        <v>834</v>
      </c>
      <c r="AW199" s="5" t="s">
        <v>3202</v>
      </c>
      <c r="AX199" s="5" t="s">
        <v>837</v>
      </c>
      <c r="AY199" s="27" t="s">
        <v>4132</v>
      </c>
      <c r="AZ199" s="5" t="s">
        <v>3764</v>
      </c>
      <c r="BA199" s="5">
        <v>3354</v>
      </c>
      <c r="BB199" s="5" t="s">
        <v>834</v>
      </c>
      <c r="BC199" s="5" t="s">
        <v>3126</v>
      </c>
      <c r="BD199" s="5" t="s">
        <v>837</v>
      </c>
      <c r="BE199" s="5" t="s">
        <v>834</v>
      </c>
      <c r="BF199" s="5" t="s">
        <v>3130</v>
      </c>
      <c r="BG199" s="5" t="s">
        <v>837</v>
      </c>
      <c r="BH199" s="5" t="s">
        <v>834</v>
      </c>
      <c r="BI199" s="5" t="s">
        <v>3608</v>
      </c>
      <c r="BJ199" s="5" t="s">
        <v>837</v>
      </c>
      <c r="BK199" s="5" t="s">
        <v>834</v>
      </c>
      <c r="BL199" s="5" t="s">
        <v>3403</v>
      </c>
      <c r="BM199" s="5" t="s">
        <v>837</v>
      </c>
      <c r="BN199" s="5" t="s">
        <v>834</v>
      </c>
      <c r="BO199" s="5" t="s">
        <v>3539</v>
      </c>
      <c r="BP199" s="5" t="s">
        <v>837</v>
      </c>
      <c r="BQ199" s="27" t="s">
        <v>4136</v>
      </c>
      <c r="BR199" s="5" t="s">
        <v>3983</v>
      </c>
      <c r="BS199" s="5">
        <v>66</v>
      </c>
      <c r="BT199" s="5" t="s">
        <v>834</v>
      </c>
      <c r="BU199" s="5" t="s">
        <v>7505</v>
      </c>
      <c r="BV199" s="5" t="s">
        <v>837</v>
      </c>
      <c r="BW199" s="5" t="s">
        <v>834</v>
      </c>
      <c r="BX199" s="5" t="s">
        <v>1020</v>
      </c>
      <c r="BY199" s="5" t="s">
        <v>837</v>
      </c>
      <c r="BZ199" s="5" t="s">
        <v>834</v>
      </c>
      <c r="CA199" s="5" t="s">
        <v>2873</v>
      </c>
      <c r="CB199" s="5" t="s">
        <v>837</v>
      </c>
      <c r="CC199" s="58" t="s">
        <v>834</v>
      </c>
      <c r="CD199" s="58" t="s">
        <v>814</v>
      </c>
      <c r="CE199" s="58" t="s">
        <v>837</v>
      </c>
      <c r="CF199" s="58" t="s">
        <v>834</v>
      </c>
      <c r="CG199" s="27" t="s">
        <v>817</v>
      </c>
      <c r="CH199" s="58" t="s">
        <v>837</v>
      </c>
      <c r="CI199" s="58" t="s">
        <v>834</v>
      </c>
      <c r="CJ199" s="58" t="s">
        <v>3813</v>
      </c>
      <c r="CK199" s="58" t="s">
        <v>837</v>
      </c>
      <c r="CL199" s="58" t="s">
        <v>834</v>
      </c>
      <c r="CM199" s="58" t="s">
        <v>3196</v>
      </c>
      <c r="CN199" s="58" t="s">
        <v>837</v>
      </c>
      <c r="CO199" s="58" t="s">
        <v>834</v>
      </c>
      <c r="CP199" s="58" t="s">
        <v>3361</v>
      </c>
      <c r="CQ199" s="58" t="s">
        <v>837</v>
      </c>
      <c r="CR199" s="58" t="s">
        <v>834</v>
      </c>
      <c r="CS199" s="58" t="s">
        <v>4541</v>
      </c>
      <c r="CT199" s="58" t="s">
        <v>837</v>
      </c>
      <c r="CU199" s="58" t="s">
        <v>834</v>
      </c>
      <c r="CV199" s="58" t="s">
        <v>4186</v>
      </c>
      <c r="CW199" s="58" t="s">
        <v>837</v>
      </c>
      <c r="CX199" s="58" t="s">
        <v>834</v>
      </c>
      <c r="CY199" s="58" t="s">
        <v>1301</v>
      </c>
      <c r="CZ199" s="58" t="s">
        <v>837</v>
      </c>
      <c r="DA199" s="58" t="s">
        <v>834</v>
      </c>
      <c r="DB199" s="58" t="s">
        <v>1406</v>
      </c>
      <c r="DC199" s="58" t="s">
        <v>837</v>
      </c>
      <c r="DD199" s="58" t="s">
        <v>834</v>
      </c>
      <c r="DE199" s="58" t="s">
        <v>4196</v>
      </c>
      <c r="DF199" s="58" t="s">
        <v>837</v>
      </c>
      <c r="DG199" s="58" t="s">
        <v>834</v>
      </c>
      <c r="DH199" s="58" t="s">
        <v>3370</v>
      </c>
      <c r="DI199" s="58" t="s">
        <v>837</v>
      </c>
      <c r="DJ199" s="58" t="s">
        <v>834</v>
      </c>
      <c r="DK199" s="58" t="s">
        <v>564</v>
      </c>
      <c r="DL199" s="58" t="s">
        <v>837</v>
      </c>
      <c r="DM199" s="58" t="s">
        <v>834</v>
      </c>
      <c r="DN199" s="58" t="s">
        <v>4014</v>
      </c>
      <c r="DO199" s="58" t="s">
        <v>837</v>
      </c>
      <c r="DP199" s="58" t="s">
        <v>834</v>
      </c>
      <c r="DQ199" s="58" t="s">
        <v>5990</v>
      </c>
      <c r="DR199" s="58" t="s">
        <v>837</v>
      </c>
      <c r="DS199" s="58" t="s">
        <v>834</v>
      </c>
      <c r="DT199" s="58" t="s">
        <v>552</v>
      </c>
      <c r="DU199" s="58" t="s">
        <v>837</v>
      </c>
      <c r="DV199" s="58" t="s">
        <v>834</v>
      </c>
      <c r="DW199" s="58" t="s">
        <v>558</v>
      </c>
      <c r="DX199" s="58" t="s">
        <v>837</v>
      </c>
      <c r="DY199" s="27" t="s">
        <v>4135</v>
      </c>
      <c r="DZ199" s="5" t="s">
        <v>1401</v>
      </c>
      <c r="EA199" s="5">
        <v>80</v>
      </c>
      <c r="EB199" s="27" t="s">
        <v>3984</v>
      </c>
      <c r="EC199" s="5" t="s">
        <v>1401</v>
      </c>
      <c r="ED199" s="5">
        <v>56</v>
      </c>
      <c r="EE199" s="5" t="s">
        <v>3986</v>
      </c>
      <c r="EF199" s="5" t="s">
        <v>1401</v>
      </c>
      <c r="EG199" s="27">
        <v>51</v>
      </c>
      <c r="EH199" s="27" t="s">
        <v>3985</v>
      </c>
      <c r="EI199" s="5" t="s">
        <v>1401</v>
      </c>
      <c r="EJ199" s="5">
        <v>47</v>
      </c>
      <c r="EK199" s="27" t="s">
        <v>3987</v>
      </c>
      <c r="EL199" s="5" t="s">
        <v>1401</v>
      </c>
      <c r="EM199" s="5">
        <v>24</v>
      </c>
      <c r="EN199" s="27" t="s">
        <v>3988</v>
      </c>
      <c r="EO199" s="5" t="s">
        <v>1401</v>
      </c>
      <c r="EP199" s="5">
        <v>23</v>
      </c>
      <c r="EQ199" s="27" t="s">
        <v>3989</v>
      </c>
      <c r="ER199" s="5" t="s">
        <v>1401</v>
      </c>
      <c r="ES199" s="5">
        <v>23</v>
      </c>
      <c r="ET199" s="27" t="s">
        <v>3990</v>
      </c>
      <c r="EU199" s="5" t="s">
        <v>1401</v>
      </c>
      <c r="EV199" s="5">
        <v>21</v>
      </c>
      <c r="EW199" s="27" t="s">
        <v>3991</v>
      </c>
      <c r="EX199" s="5" t="s">
        <v>1401</v>
      </c>
      <c r="EY199" s="5">
        <v>11</v>
      </c>
      <c r="EZ199" s="52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</row>
    <row r="200" spans="1:264">
      <c r="A200" s="4">
        <v>199</v>
      </c>
      <c r="B200" s="24" t="s">
        <v>1111</v>
      </c>
      <c r="C200" s="57">
        <v>39496</v>
      </c>
      <c r="D200" s="4" t="s">
        <v>1676</v>
      </c>
      <c r="E200" s="7">
        <v>269546</v>
      </c>
      <c r="F200" s="8">
        <v>128454</v>
      </c>
      <c r="G200" s="14">
        <f t="shared" si="39"/>
        <v>0.47655687711930433</v>
      </c>
      <c r="H200" s="14">
        <f t="shared" si="44"/>
        <v>0.46078751926759776</v>
      </c>
      <c r="I200" s="29" t="str">
        <f t="shared" si="37"/>
        <v>PPPP</v>
      </c>
      <c r="J200" s="29">
        <f t="shared" si="38"/>
        <v>0.72706182758030113</v>
      </c>
      <c r="K200" s="29" t="str">
        <f t="shared" si="40"/>
        <v>PML</v>
      </c>
      <c r="L200" s="29">
        <f t="shared" si="42"/>
        <v>0.26627430831270338</v>
      </c>
      <c r="M200" s="29" t="str">
        <f t="shared" si="41"/>
        <v>PML-N</v>
      </c>
      <c r="N200" s="29">
        <f t="shared" si="43"/>
        <v>1.9462219938655083E-3</v>
      </c>
      <c r="O200" s="27" t="s">
        <v>816</v>
      </c>
      <c r="P200" s="27" t="s">
        <v>806</v>
      </c>
      <c r="Q200" s="27" t="s">
        <v>838</v>
      </c>
      <c r="R200" s="27" t="s">
        <v>3997</v>
      </c>
      <c r="S200" s="5" t="s">
        <v>1185</v>
      </c>
      <c r="T200" s="5">
        <v>200</v>
      </c>
      <c r="U200" s="27" t="s">
        <v>3999</v>
      </c>
      <c r="V200" s="5" t="s">
        <v>1765</v>
      </c>
      <c r="W200" s="5">
        <v>45</v>
      </c>
      <c r="X200" s="5" t="s">
        <v>1481</v>
      </c>
      <c r="Y200" s="5" t="s">
        <v>909</v>
      </c>
      <c r="Z200" s="27">
        <v>34204</v>
      </c>
      <c r="AA200" s="5" t="s">
        <v>3996</v>
      </c>
      <c r="AB200" s="5" t="s">
        <v>1194</v>
      </c>
      <c r="AC200" s="5">
        <v>250</v>
      </c>
      <c r="AD200" s="5" t="s">
        <v>1480</v>
      </c>
      <c r="AE200" s="5" t="s">
        <v>1003</v>
      </c>
      <c r="AF200" s="27">
        <v>93394</v>
      </c>
      <c r="AG200" s="58" t="s">
        <v>834</v>
      </c>
      <c r="AH200" s="58" t="s">
        <v>810</v>
      </c>
      <c r="AI200" s="58" t="s">
        <v>837</v>
      </c>
      <c r="AJ200" s="5" t="s">
        <v>834</v>
      </c>
      <c r="AK200" s="5" t="s">
        <v>1424</v>
      </c>
      <c r="AL200" s="5" t="s">
        <v>837</v>
      </c>
      <c r="AM200" s="27" t="s">
        <v>4001</v>
      </c>
      <c r="AN200" s="5" t="s">
        <v>3395</v>
      </c>
      <c r="AO200" s="5">
        <v>38</v>
      </c>
      <c r="AP200" s="5" t="s">
        <v>834</v>
      </c>
      <c r="AQ200" s="5" t="s">
        <v>7501</v>
      </c>
      <c r="AR200" s="5" t="s">
        <v>837</v>
      </c>
      <c r="AS200" s="58" t="s">
        <v>834</v>
      </c>
      <c r="AT200" s="58" t="s">
        <v>812</v>
      </c>
      <c r="AU200" s="58" t="s">
        <v>837</v>
      </c>
      <c r="AV200" s="5" t="s">
        <v>834</v>
      </c>
      <c r="AW200" s="5" t="s">
        <v>3202</v>
      </c>
      <c r="AX200" s="5" t="s">
        <v>837</v>
      </c>
      <c r="AY200" s="5" t="s">
        <v>834</v>
      </c>
      <c r="AZ200" s="5" t="s">
        <v>3764</v>
      </c>
      <c r="BA200" s="5" t="s">
        <v>837</v>
      </c>
      <c r="BB200" s="5" t="s">
        <v>834</v>
      </c>
      <c r="BC200" s="5" t="s">
        <v>3126</v>
      </c>
      <c r="BD200" s="5" t="s">
        <v>837</v>
      </c>
      <c r="BE200" s="5" t="s">
        <v>834</v>
      </c>
      <c r="BF200" s="5" t="s">
        <v>3130</v>
      </c>
      <c r="BG200" s="5" t="s">
        <v>837</v>
      </c>
      <c r="BH200" s="5" t="s">
        <v>834</v>
      </c>
      <c r="BI200" s="5" t="s">
        <v>3608</v>
      </c>
      <c r="BJ200" s="5" t="s">
        <v>837</v>
      </c>
      <c r="BK200" s="5" t="s">
        <v>834</v>
      </c>
      <c r="BL200" s="5" t="s">
        <v>3403</v>
      </c>
      <c r="BM200" s="5" t="s">
        <v>837</v>
      </c>
      <c r="BN200" s="5" t="s">
        <v>834</v>
      </c>
      <c r="BO200" s="5" t="s">
        <v>3539</v>
      </c>
      <c r="BP200" s="5" t="s">
        <v>837</v>
      </c>
      <c r="BQ200" s="5" t="s">
        <v>834</v>
      </c>
      <c r="BR200" s="5" t="s">
        <v>3983</v>
      </c>
      <c r="BS200" s="5" t="s">
        <v>837</v>
      </c>
      <c r="BT200" s="5" t="s">
        <v>834</v>
      </c>
      <c r="BU200" s="5" t="s">
        <v>7505</v>
      </c>
      <c r="BV200" s="5" t="s">
        <v>837</v>
      </c>
      <c r="BW200" s="5" t="s">
        <v>834</v>
      </c>
      <c r="BX200" s="5" t="s">
        <v>1020</v>
      </c>
      <c r="BY200" s="5" t="s">
        <v>837</v>
      </c>
      <c r="BZ200" s="5" t="s">
        <v>834</v>
      </c>
      <c r="CA200" s="5" t="s">
        <v>2873</v>
      </c>
      <c r="CB200" s="5" t="s">
        <v>837</v>
      </c>
      <c r="CC200" s="27" t="s">
        <v>3998</v>
      </c>
      <c r="CD200" s="5" t="s">
        <v>1777</v>
      </c>
      <c r="CE200" s="5">
        <v>168</v>
      </c>
      <c r="CF200" s="58" t="s">
        <v>834</v>
      </c>
      <c r="CG200" s="27" t="s">
        <v>817</v>
      </c>
      <c r="CH200" s="58" t="s">
        <v>837</v>
      </c>
      <c r="CI200" s="58" t="s">
        <v>834</v>
      </c>
      <c r="CJ200" s="58" t="s">
        <v>3813</v>
      </c>
      <c r="CK200" s="58" t="s">
        <v>837</v>
      </c>
      <c r="CL200" s="58" t="s">
        <v>834</v>
      </c>
      <c r="CM200" s="58" t="s">
        <v>3196</v>
      </c>
      <c r="CN200" s="58" t="s">
        <v>837</v>
      </c>
      <c r="CO200" s="58" t="s">
        <v>834</v>
      </c>
      <c r="CP200" s="58" t="s">
        <v>3361</v>
      </c>
      <c r="CQ200" s="58" t="s">
        <v>837</v>
      </c>
      <c r="CR200" s="58" t="s">
        <v>834</v>
      </c>
      <c r="CS200" s="58" t="s">
        <v>4541</v>
      </c>
      <c r="CT200" s="58" t="s">
        <v>837</v>
      </c>
      <c r="CU200" s="58" t="s">
        <v>834</v>
      </c>
      <c r="CV200" s="58" t="s">
        <v>4186</v>
      </c>
      <c r="CW200" s="58" t="s">
        <v>837</v>
      </c>
      <c r="CX200" s="58" t="s">
        <v>834</v>
      </c>
      <c r="CY200" s="58" t="s">
        <v>1301</v>
      </c>
      <c r="CZ200" s="58" t="s">
        <v>837</v>
      </c>
      <c r="DA200" s="58" t="s">
        <v>834</v>
      </c>
      <c r="DB200" s="58" t="s">
        <v>1406</v>
      </c>
      <c r="DC200" s="58" t="s">
        <v>837</v>
      </c>
      <c r="DD200" s="58" t="s">
        <v>834</v>
      </c>
      <c r="DE200" s="58" t="s">
        <v>4196</v>
      </c>
      <c r="DF200" s="58" t="s">
        <v>837</v>
      </c>
      <c r="DG200" s="58" t="s">
        <v>834</v>
      </c>
      <c r="DH200" s="58" t="s">
        <v>3370</v>
      </c>
      <c r="DI200" s="58" t="s">
        <v>837</v>
      </c>
      <c r="DJ200" s="58" t="s">
        <v>834</v>
      </c>
      <c r="DK200" s="58" t="s">
        <v>564</v>
      </c>
      <c r="DL200" s="58" t="s">
        <v>837</v>
      </c>
      <c r="DM200" s="58" t="s">
        <v>834</v>
      </c>
      <c r="DN200" s="58" t="s">
        <v>4014</v>
      </c>
      <c r="DO200" s="58" t="s">
        <v>837</v>
      </c>
      <c r="DP200" s="58" t="s">
        <v>834</v>
      </c>
      <c r="DQ200" s="58" t="s">
        <v>5990</v>
      </c>
      <c r="DR200" s="58" t="s">
        <v>837</v>
      </c>
      <c r="DS200" s="58" t="s">
        <v>834</v>
      </c>
      <c r="DT200" s="58" t="s">
        <v>552</v>
      </c>
      <c r="DU200" s="58" t="s">
        <v>837</v>
      </c>
      <c r="DV200" s="58" t="s">
        <v>834</v>
      </c>
      <c r="DW200" s="58" t="s">
        <v>558</v>
      </c>
      <c r="DX200" s="58" t="s">
        <v>837</v>
      </c>
      <c r="DY200" s="27" t="s">
        <v>4000</v>
      </c>
      <c r="DZ200" s="5" t="s">
        <v>1401</v>
      </c>
      <c r="EA200" s="5">
        <v>62</v>
      </c>
      <c r="EB200" s="27" t="s">
        <v>3849</v>
      </c>
      <c r="EC200" s="5" t="s">
        <v>1401</v>
      </c>
      <c r="ED200" s="5">
        <v>27</v>
      </c>
      <c r="EE200" s="27" t="s">
        <v>2805</v>
      </c>
      <c r="EF200" s="5" t="s">
        <v>1401</v>
      </c>
      <c r="EG200" s="5">
        <v>22</v>
      </c>
      <c r="EH200" s="27" t="s">
        <v>3850</v>
      </c>
      <c r="EI200" s="5" t="s">
        <v>1401</v>
      </c>
      <c r="EJ200" s="5">
        <v>20</v>
      </c>
      <c r="EK200" s="27" t="s">
        <v>3401</v>
      </c>
      <c r="EL200" s="5" t="s">
        <v>1401</v>
      </c>
      <c r="EM200" s="5">
        <v>14</v>
      </c>
      <c r="EN200" s="27" t="s">
        <v>1675</v>
      </c>
      <c r="EO200" s="5" t="s">
        <v>1401</v>
      </c>
      <c r="EP200" s="5">
        <v>10</v>
      </c>
      <c r="EQ200" s="52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</row>
    <row r="201" spans="1:264">
      <c r="A201" s="4">
        <v>200</v>
      </c>
      <c r="B201" s="24" t="s">
        <v>1111</v>
      </c>
      <c r="C201" s="57">
        <v>39496</v>
      </c>
      <c r="D201" s="4" t="s">
        <v>1482</v>
      </c>
      <c r="E201" s="7">
        <v>296064</v>
      </c>
      <c r="F201" s="8">
        <v>142454</v>
      </c>
      <c r="G201" s="14">
        <f t="shared" si="39"/>
        <v>0.48115947903156076</v>
      </c>
      <c r="H201" s="14">
        <f t="shared" si="44"/>
        <v>6.1767307341317197E-2</v>
      </c>
      <c r="I201" s="29" t="str">
        <f t="shared" si="37"/>
        <v>PPPP</v>
      </c>
      <c r="J201" s="29">
        <f t="shared" si="38"/>
        <v>0.41432322012719897</v>
      </c>
      <c r="K201" s="29" t="str">
        <f t="shared" si="40"/>
        <v>PML</v>
      </c>
      <c r="L201" s="29">
        <f t="shared" si="42"/>
        <v>0.35255591278588178</v>
      </c>
      <c r="M201" s="29" t="str">
        <f t="shared" si="41"/>
        <v>IND</v>
      </c>
      <c r="N201" s="29">
        <f t="shared" si="43"/>
        <v>0.22836845578221743</v>
      </c>
      <c r="O201" s="27" t="s">
        <v>816</v>
      </c>
      <c r="P201" s="27" t="s">
        <v>806</v>
      </c>
      <c r="Q201" s="27" t="s">
        <v>838</v>
      </c>
      <c r="R201" s="5" t="s">
        <v>834</v>
      </c>
      <c r="S201" s="5" t="s">
        <v>1185</v>
      </c>
      <c r="T201" s="5" t="s">
        <v>837</v>
      </c>
      <c r="U201" s="27" t="s">
        <v>3854</v>
      </c>
      <c r="V201" s="5" t="s">
        <v>1765</v>
      </c>
      <c r="W201" s="5">
        <v>31</v>
      </c>
      <c r="X201" s="5" t="s">
        <v>1484</v>
      </c>
      <c r="Y201" s="5" t="s">
        <v>909</v>
      </c>
      <c r="Z201" s="27">
        <v>50223</v>
      </c>
      <c r="AA201" s="27" t="s">
        <v>3853</v>
      </c>
      <c r="AB201" s="5" t="s">
        <v>1194</v>
      </c>
      <c r="AC201" s="5">
        <v>104</v>
      </c>
      <c r="AD201" s="5" t="s">
        <v>1483</v>
      </c>
      <c r="AE201" s="5" t="s">
        <v>1003</v>
      </c>
      <c r="AF201" s="27">
        <v>59022</v>
      </c>
      <c r="AG201" s="58" t="s">
        <v>834</v>
      </c>
      <c r="AH201" s="58" t="s">
        <v>810</v>
      </c>
      <c r="AI201" s="58" t="s">
        <v>837</v>
      </c>
      <c r="AJ201" s="5" t="s">
        <v>834</v>
      </c>
      <c r="AK201" s="5" t="s">
        <v>1424</v>
      </c>
      <c r="AL201" s="5" t="s">
        <v>837</v>
      </c>
      <c r="AM201" s="5" t="s">
        <v>834</v>
      </c>
      <c r="AN201" s="5" t="s">
        <v>3395</v>
      </c>
      <c r="AO201" s="5" t="s">
        <v>837</v>
      </c>
      <c r="AP201" s="5" t="s">
        <v>834</v>
      </c>
      <c r="AQ201" s="5" t="s">
        <v>7501</v>
      </c>
      <c r="AR201" s="5" t="s">
        <v>837</v>
      </c>
      <c r="AS201" s="58" t="s">
        <v>834</v>
      </c>
      <c r="AT201" s="58" t="s">
        <v>812</v>
      </c>
      <c r="AU201" s="58" t="s">
        <v>837</v>
      </c>
      <c r="AV201" s="5" t="s">
        <v>834</v>
      </c>
      <c r="AW201" s="5" t="s">
        <v>3202</v>
      </c>
      <c r="AX201" s="5" t="s">
        <v>837</v>
      </c>
      <c r="AY201" s="5" t="s">
        <v>834</v>
      </c>
      <c r="AZ201" s="5" t="s">
        <v>3764</v>
      </c>
      <c r="BA201" s="5" t="s">
        <v>837</v>
      </c>
      <c r="BB201" s="5" t="s">
        <v>834</v>
      </c>
      <c r="BC201" s="5" t="s">
        <v>3126</v>
      </c>
      <c r="BD201" s="5" t="s">
        <v>837</v>
      </c>
      <c r="BE201" s="5" t="s">
        <v>834</v>
      </c>
      <c r="BF201" s="5" t="s">
        <v>3130</v>
      </c>
      <c r="BG201" s="5" t="s">
        <v>837</v>
      </c>
      <c r="BH201" s="5" t="s">
        <v>834</v>
      </c>
      <c r="BI201" s="5" t="s">
        <v>3608</v>
      </c>
      <c r="BJ201" s="5" t="s">
        <v>837</v>
      </c>
      <c r="BK201" s="5" t="s">
        <v>834</v>
      </c>
      <c r="BL201" s="5" t="s">
        <v>3403</v>
      </c>
      <c r="BM201" s="5" t="s">
        <v>837</v>
      </c>
      <c r="BN201" s="5" t="s">
        <v>834</v>
      </c>
      <c r="BO201" s="5" t="s">
        <v>3539</v>
      </c>
      <c r="BP201" s="5" t="s">
        <v>837</v>
      </c>
      <c r="BQ201" s="5" t="s">
        <v>834</v>
      </c>
      <c r="BR201" s="5" t="s">
        <v>3983</v>
      </c>
      <c r="BS201" s="5" t="s">
        <v>837</v>
      </c>
      <c r="BT201" s="5" t="s">
        <v>834</v>
      </c>
      <c r="BU201" s="5" t="s">
        <v>7505</v>
      </c>
      <c r="BV201" s="5" t="s">
        <v>837</v>
      </c>
      <c r="BW201" s="5" t="s">
        <v>834</v>
      </c>
      <c r="BX201" s="5" t="s">
        <v>1020</v>
      </c>
      <c r="BY201" s="5" t="s">
        <v>837</v>
      </c>
      <c r="BZ201" s="5" t="s">
        <v>834</v>
      </c>
      <c r="CA201" s="5" t="s">
        <v>2873</v>
      </c>
      <c r="CB201" s="5" t="s">
        <v>837</v>
      </c>
      <c r="CC201" s="58" t="s">
        <v>834</v>
      </c>
      <c r="CD201" s="58" t="s">
        <v>814</v>
      </c>
      <c r="CE201" s="58" t="s">
        <v>837</v>
      </c>
      <c r="CF201" s="58" t="s">
        <v>834</v>
      </c>
      <c r="CG201" s="27" t="s">
        <v>817</v>
      </c>
      <c r="CH201" s="58" t="s">
        <v>837</v>
      </c>
      <c r="CI201" s="58" t="s">
        <v>834</v>
      </c>
      <c r="CJ201" s="58" t="s">
        <v>3813</v>
      </c>
      <c r="CK201" s="58" t="s">
        <v>837</v>
      </c>
      <c r="CL201" s="58" t="s">
        <v>834</v>
      </c>
      <c r="CM201" s="58" t="s">
        <v>3196</v>
      </c>
      <c r="CN201" s="58" t="s">
        <v>837</v>
      </c>
      <c r="CO201" s="58" t="s">
        <v>834</v>
      </c>
      <c r="CP201" s="58" t="s">
        <v>3361</v>
      </c>
      <c r="CQ201" s="58" t="s">
        <v>837</v>
      </c>
      <c r="CR201" s="58" t="s">
        <v>834</v>
      </c>
      <c r="CS201" s="58" t="s">
        <v>4541</v>
      </c>
      <c r="CT201" s="58" t="s">
        <v>837</v>
      </c>
      <c r="CU201" s="58" t="s">
        <v>834</v>
      </c>
      <c r="CV201" s="58" t="s">
        <v>4186</v>
      </c>
      <c r="CW201" s="58" t="s">
        <v>837</v>
      </c>
      <c r="CX201" s="58" t="s">
        <v>834</v>
      </c>
      <c r="CY201" s="58" t="s">
        <v>1301</v>
      </c>
      <c r="CZ201" s="58" t="s">
        <v>837</v>
      </c>
      <c r="DA201" s="58" t="s">
        <v>834</v>
      </c>
      <c r="DB201" s="58" t="s">
        <v>1406</v>
      </c>
      <c r="DC201" s="58" t="s">
        <v>837</v>
      </c>
      <c r="DD201" s="58" t="s">
        <v>834</v>
      </c>
      <c r="DE201" s="58" t="s">
        <v>4196</v>
      </c>
      <c r="DF201" s="58" t="s">
        <v>837</v>
      </c>
      <c r="DG201" s="58" t="s">
        <v>834</v>
      </c>
      <c r="DH201" s="58" t="s">
        <v>3370</v>
      </c>
      <c r="DI201" s="58" t="s">
        <v>837</v>
      </c>
      <c r="DJ201" s="58" t="s">
        <v>834</v>
      </c>
      <c r="DK201" s="58" t="s">
        <v>564</v>
      </c>
      <c r="DL201" s="58" t="s">
        <v>837</v>
      </c>
      <c r="DM201" s="58" t="s">
        <v>834</v>
      </c>
      <c r="DN201" s="58" t="s">
        <v>4014</v>
      </c>
      <c r="DO201" s="58" t="s">
        <v>837</v>
      </c>
      <c r="DP201" s="58" t="s">
        <v>834</v>
      </c>
      <c r="DQ201" s="58" t="s">
        <v>5990</v>
      </c>
      <c r="DR201" s="58" t="s">
        <v>837</v>
      </c>
      <c r="DS201" s="58" t="s">
        <v>834</v>
      </c>
      <c r="DT201" s="58" t="s">
        <v>552</v>
      </c>
      <c r="DU201" s="58" t="s">
        <v>837</v>
      </c>
      <c r="DV201" s="58" t="s">
        <v>834</v>
      </c>
      <c r="DW201" s="58" t="s">
        <v>558</v>
      </c>
      <c r="DX201" s="58" t="s">
        <v>837</v>
      </c>
      <c r="DY201" s="27" t="s">
        <v>1445</v>
      </c>
      <c r="DZ201" s="5" t="s">
        <v>1401</v>
      </c>
      <c r="EA201" s="5">
        <v>32532</v>
      </c>
      <c r="EB201" s="27" t="s">
        <v>3851</v>
      </c>
      <c r="EC201" s="5" t="s">
        <v>1401</v>
      </c>
      <c r="ED201" s="5">
        <v>195</v>
      </c>
      <c r="EE201" s="27" t="s">
        <v>3852</v>
      </c>
      <c r="EF201" s="5" t="s">
        <v>1401</v>
      </c>
      <c r="EG201" s="5">
        <v>135</v>
      </c>
      <c r="EH201" s="27" t="s">
        <v>2813</v>
      </c>
      <c r="EI201" s="5" t="s">
        <v>1401</v>
      </c>
      <c r="EJ201" s="5">
        <v>109</v>
      </c>
      <c r="EK201" s="27" t="s">
        <v>3825</v>
      </c>
      <c r="EL201" s="5" t="s">
        <v>1401</v>
      </c>
      <c r="EM201" s="5">
        <v>27</v>
      </c>
      <c r="EN201" s="27" t="s">
        <v>3826</v>
      </c>
      <c r="EO201" s="5" t="s">
        <v>1401</v>
      </c>
      <c r="EP201" s="5">
        <v>21</v>
      </c>
      <c r="EQ201" s="27" t="s">
        <v>3771</v>
      </c>
      <c r="ER201" s="5" t="s">
        <v>1401</v>
      </c>
      <c r="ES201" s="5">
        <v>19</v>
      </c>
      <c r="ET201" s="27" t="s">
        <v>3600</v>
      </c>
      <c r="EU201" s="5" t="s">
        <v>1401</v>
      </c>
      <c r="EV201" s="5">
        <v>16</v>
      </c>
      <c r="EW201" s="27" t="s">
        <v>3601</v>
      </c>
      <c r="EX201" s="5" t="s">
        <v>1401</v>
      </c>
      <c r="EY201" s="5">
        <v>11</v>
      </c>
      <c r="EZ201" s="27" t="s">
        <v>3602</v>
      </c>
      <c r="FA201" s="5" t="s">
        <v>1401</v>
      </c>
      <c r="FB201" s="5">
        <v>9</v>
      </c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</row>
    <row r="202" spans="1:264">
      <c r="A202" s="4">
        <v>201</v>
      </c>
      <c r="B202" s="24" t="s">
        <v>1111</v>
      </c>
      <c r="C202" s="57">
        <v>39496</v>
      </c>
      <c r="D202" s="4" t="s">
        <v>1485</v>
      </c>
      <c r="E202" s="7">
        <v>282085</v>
      </c>
      <c r="F202" s="8">
        <v>127440</v>
      </c>
      <c r="G202" s="14">
        <f t="shared" si="39"/>
        <v>0.45177871918038887</v>
      </c>
      <c r="H202" s="14">
        <f t="shared" si="44"/>
        <v>0.17906465787821721</v>
      </c>
      <c r="I202" s="29" t="str">
        <f t="shared" si="37"/>
        <v>IND</v>
      </c>
      <c r="J202" s="29">
        <f t="shared" si="38"/>
        <v>0.58626804770872565</v>
      </c>
      <c r="K202" s="29" t="str">
        <f t="shared" si="40"/>
        <v>PPPP</v>
      </c>
      <c r="L202" s="29">
        <f t="shared" si="42"/>
        <v>0.40720338983050847</v>
      </c>
      <c r="M202" s="29" t="str">
        <f t="shared" si="41"/>
        <v>IND</v>
      </c>
      <c r="N202" s="29">
        <f t="shared" si="43"/>
        <v>2.7777777777777779E-3</v>
      </c>
      <c r="O202" s="27" t="s">
        <v>816</v>
      </c>
      <c r="P202" s="27" t="s">
        <v>806</v>
      </c>
      <c r="Q202" s="27" t="s">
        <v>838</v>
      </c>
      <c r="R202" s="5" t="s">
        <v>834</v>
      </c>
      <c r="S202" s="5" t="s">
        <v>1185</v>
      </c>
      <c r="T202" s="5" t="s">
        <v>837</v>
      </c>
      <c r="U202" s="27" t="s">
        <v>3605</v>
      </c>
      <c r="V202" s="5" t="s">
        <v>1765</v>
      </c>
      <c r="W202" s="5">
        <v>80</v>
      </c>
      <c r="X202" s="27" t="s">
        <v>834</v>
      </c>
      <c r="Y202" s="5" t="s">
        <v>909</v>
      </c>
      <c r="Z202" s="5" t="s">
        <v>837</v>
      </c>
      <c r="AA202" s="27" t="s">
        <v>3604</v>
      </c>
      <c r="AB202" s="5" t="s">
        <v>1194</v>
      </c>
      <c r="AC202" s="5">
        <v>105</v>
      </c>
      <c r="AD202" s="5" t="s">
        <v>1446</v>
      </c>
      <c r="AE202" s="5" t="s">
        <v>1003</v>
      </c>
      <c r="AF202" s="27">
        <v>51894</v>
      </c>
      <c r="AG202" s="58" t="s">
        <v>834</v>
      </c>
      <c r="AH202" s="58" t="s">
        <v>810</v>
      </c>
      <c r="AI202" s="58" t="s">
        <v>837</v>
      </c>
      <c r="AJ202" s="5" t="s">
        <v>834</v>
      </c>
      <c r="AK202" s="5" t="s">
        <v>1424</v>
      </c>
      <c r="AL202" s="5" t="s">
        <v>837</v>
      </c>
      <c r="AM202" s="5" t="s">
        <v>834</v>
      </c>
      <c r="AN202" s="5" t="s">
        <v>3395</v>
      </c>
      <c r="AO202" s="5" t="s">
        <v>837</v>
      </c>
      <c r="AP202" s="5" t="s">
        <v>834</v>
      </c>
      <c r="AQ202" s="5" t="s">
        <v>7501</v>
      </c>
      <c r="AR202" s="5" t="s">
        <v>837</v>
      </c>
      <c r="AS202" s="58" t="s">
        <v>834</v>
      </c>
      <c r="AT202" s="58" t="s">
        <v>812</v>
      </c>
      <c r="AU202" s="58" t="s">
        <v>837</v>
      </c>
      <c r="AV202" s="5" t="s">
        <v>834</v>
      </c>
      <c r="AW202" s="5" t="s">
        <v>3202</v>
      </c>
      <c r="AX202" s="5" t="s">
        <v>837</v>
      </c>
      <c r="AY202" s="5" t="s">
        <v>834</v>
      </c>
      <c r="AZ202" s="5" t="s">
        <v>3764</v>
      </c>
      <c r="BA202" s="5" t="s">
        <v>837</v>
      </c>
      <c r="BB202" s="5" t="s">
        <v>834</v>
      </c>
      <c r="BC202" s="5" t="s">
        <v>3126</v>
      </c>
      <c r="BD202" s="5" t="s">
        <v>837</v>
      </c>
      <c r="BE202" s="5" t="s">
        <v>834</v>
      </c>
      <c r="BF202" s="5" t="s">
        <v>3130</v>
      </c>
      <c r="BG202" s="5" t="s">
        <v>837</v>
      </c>
      <c r="BH202" s="5" t="s">
        <v>834</v>
      </c>
      <c r="BI202" s="5" t="s">
        <v>3608</v>
      </c>
      <c r="BJ202" s="5" t="s">
        <v>837</v>
      </c>
      <c r="BK202" s="5" t="s">
        <v>834</v>
      </c>
      <c r="BL202" s="5" t="s">
        <v>3403</v>
      </c>
      <c r="BM202" s="5" t="s">
        <v>837</v>
      </c>
      <c r="BN202" s="5" t="s">
        <v>834</v>
      </c>
      <c r="BO202" s="5" t="s">
        <v>3539</v>
      </c>
      <c r="BP202" s="5" t="s">
        <v>837</v>
      </c>
      <c r="BQ202" s="5" t="s">
        <v>834</v>
      </c>
      <c r="BR202" s="5" t="s">
        <v>3983</v>
      </c>
      <c r="BS202" s="5" t="s">
        <v>837</v>
      </c>
      <c r="BT202" s="5" t="s">
        <v>834</v>
      </c>
      <c r="BU202" s="5" t="s">
        <v>7505</v>
      </c>
      <c r="BV202" s="5" t="s">
        <v>837</v>
      </c>
      <c r="BW202" s="5" t="s">
        <v>834</v>
      </c>
      <c r="BX202" s="5" t="s">
        <v>1020</v>
      </c>
      <c r="BY202" s="5" t="s">
        <v>837</v>
      </c>
      <c r="BZ202" s="5" t="s">
        <v>834</v>
      </c>
      <c r="CA202" s="5" t="s">
        <v>2873</v>
      </c>
      <c r="CB202" s="5" t="s">
        <v>837</v>
      </c>
      <c r="CC202" s="58" t="s">
        <v>834</v>
      </c>
      <c r="CD202" s="58" t="s">
        <v>814</v>
      </c>
      <c r="CE202" s="58" t="s">
        <v>837</v>
      </c>
      <c r="CF202" s="58" t="s">
        <v>834</v>
      </c>
      <c r="CG202" s="27" t="s">
        <v>817</v>
      </c>
      <c r="CH202" s="58" t="s">
        <v>837</v>
      </c>
      <c r="CI202" s="58" t="s">
        <v>834</v>
      </c>
      <c r="CJ202" s="58" t="s">
        <v>3813</v>
      </c>
      <c r="CK202" s="58" t="s">
        <v>837</v>
      </c>
      <c r="CL202" s="58" t="s">
        <v>834</v>
      </c>
      <c r="CM202" s="58" t="s">
        <v>3196</v>
      </c>
      <c r="CN202" s="58" t="s">
        <v>837</v>
      </c>
      <c r="CO202" s="58" t="s">
        <v>834</v>
      </c>
      <c r="CP202" s="58" t="s">
        <v>3361</v>
      </c>
      <c r="CQ202" s="58" t="s">
        <v>837</v>
      </c>
      <c r="CR202" s="58" t="s">
        <v>834</v>
      </c>
      <c r="CS202" s="58" t="s">
        <v>4541</v>
      </c>
      <c r="CT202" s="58" t="s">
        <v>837</v>
      </c>
      <c r="CU202" s="58" t="s">
        <v>834</v>
      </c>
      <c r="CV202" s="58" t="s">
        <v>4186</v>
      </c>
      <c r="CW202" s="58" t="s">
        <v>837</v>
      </c>
      <c r="CX202" s="58" t="s">
        <v>834</v>
      </c>
      <c r="CY202" s="58" t="s">
        <v>1301</v>
      </c>
      <c r="CZ202" s="58" t="s">
        <v>837</v>
      </c>
      <c r="DA202" s="58" t="s">
        <v>834</v>
      </c>
      <c r="DB202" s="58" t="s">
        <v>1406</v>
      </c>
      <c r="DC202" s="58" t="s">
        <v>837</v>
      </c>
      <c r="DD202" s="58" t="s">
        <v>834</v>
      </c>
      <c r="DE202" s="58" t="s">
        <v>4196</v>
      </c>
      <c r="DF202" s="58" t="s">
        <v>837</v>
      </c>
      <c r="DG202" s="58" t="s">
        <v>834</v>
      </c>
      <c r="DH202" s="58" t="s">
        <v>3370</v>
      </c>
      <c r="DI202" s="58" t="s">
        <v>837</v>
      </c>
      <c r="DJ202" s="58" t="s">
        <v>834</v>
      </c>
      <c r="DK202" s="58" t="s">
        <v>564</v>
      </c>
      <c r="DL202" s="58" t="s">
        <v>837</v>
      </c>
      <c r="DM202" s="58" t="s">
        <v>834</v>
      </c>
      <c r="DN202" s="58" t="s">
        <v>4014</v>
      </c>
      <c r="DO202" s="58" t="s">
        <v>837</v>
      </c>
      <c r="DP202" s="58" t="s">
        <v>834</v>
      </c>
      <c r="DQ202" s="58" t="s">
        <v>5990</v>
      </c>
      <c r="DR202" s="58" t="s">
        <v>837</v>
      </c>
      <c r="DS202" s="58" t="s">
        <v>834</v>
      </c>
      <c r="DT202" s="58" t="s">
        <v>552</v>
      </c>
      <c r="DU202" s="58" t="s">
        <v>837</v>
      </c>
      <c r="DV202" s="58" t="s">
        <v>834</v>
      </c>
      <c r="DW202" s="58" t="s">
        <v>558</v>
      </c>
      <c r="DX202" s="58" t="s">
        <v>837</v>
      </c>
      <c r="DY202" s="5" t="s">
        <v>1445</v>
      </c>
      <c r="DZ202" s="5" t="s">
        <v>1401</v>
      </c>
      <c r="EA202" s="27">
        <v>74714</v>
      </c>
      <c r="EB202" s="5" t="s">
        <v>3603</v>
      </c>
      <c r="EC202" s="5" t="s">
        <v>1401</v>
      </c>
      <c r="ED202" s="27">
        <v>354</v>
      </c>
      <c r="EE202" s="27" t="s">
        <v>2813</v>
      </c>
      <c r="EF202" s="5" t="s">
        <v>1401</v>
      </c>
      <c r="EG202" s="5">
        <v>92</v>
      </c>
      <c r="EH202" s="27" t="s">
        <v>3606</v>
      </c>
      <c r="EI202" s="5" t="s">
        <v>1401</v>
      </c>
      <c r="EJ202" s="5">
        <v>57</v>
      </c>
      <c r="EK202" s="27" t="s">
        <v>2805</v>
      </c>
      <c r="EL202" s="5" t="s">
        <v>1401</v>
      </c>
      <c r="EM202" s="5">
        <v>50</v>
      </c>
      <c r="EN202" s="27" t="s">
        <v>3778</v>
      </c>
      <c r="EO202" s="5" t="s">
        <v>1401</v>
      </c>
      <c r="EP202" s="5">
        <v>48</v>
      </c>
      <c r="EQ202" s="27" t="s">
        <v>3866</v>
      </c>
      <c r="ER202" s="5" t="s">
        <v>1401</v>
      </c>
      <c r="ES202" s="5">
        <v>46</v>
      </c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</row>
    <row r="203" spans="1:264">
      <c r="A203" s="4">
        <v>202</v>
      </c>
      <c r="B203" s="24" t="s">
        <v>1111</v>
      </c>
      <c r="C203" s="57">
        <v>39496</v>
      </c>
      <c r="D203" s="4" t="s">
        <v>1245</v>
      </c>
      <c r="E203" s="7">
        <v>275349</v>
      </c>
      <c r="F203" s="8">
        <v>101773</v>
      </c>
      <c r="G203" s="14">
        <f t="shared" si="39"/>
        <v>0.36961456188328268</v>
      </c>
      <c r="H203" s="14">
        <f t="shared" si="44"/>
        <v>7.8350839613649984E-2</v>
      </c>
      <c r="I203" s="29" t="str">
        <f t="shared" si="37"/>
        <v>PPPP</v>
      </c>
      <c r="J203" s="29">
        <f t="shared" si="38"/>
        <v>0.46553604590608511</v>
      </c>
      <c r="K203" s="29" t="str">
        <f t="shared" si="40"/>
        <v>NPP</v>
      </c>
      <c r="L203" s="29">
        <f t="shared" si="42"/>
        <v>0.38718520629243514</v>
      </c>
      <c r="M203" s="29" t="str">
        <f t="shared" si="41"/>
        <v>MMA</v>
      </c>
      <c r="N203" s="29">
        <f t="shared" si="43"/>
        <v>0.12302870112898313</v>
      </c>
      <c r="O203" s="27" t="s">
        <v>816</v>
      </c>
      <c r="P203" s="27" t="s">
        <v>806</v>
      </c>
      <c r="Q203" s="27" t="s">
        <v>838</v>
      </c>
      <c r="R203" s="27" t="s">
        <v>3867</v>
      </c>
      <c r="S203" s="5" t="s">
        <v>1185</v>
      </c>
      <c r="T203" s="5">
        <v>12521</v>
      </c>
      <c r="U203" s="27" t="s">
        <v>3870</v>
      </c>
      <c r="V203" s="5" t="s">
        <v>1765</v>
      </c>
      <c r="W203" s="5">
        <v>230</v>
      </c>
      <c r="X203" s="27" t="s">
        <v>834</v>
      </c>
      <c r="Y203" s="5" t="s">
        <v>909</v>
      </c>
      <c r="Z203" s="5" t="s">
        <v>837</v>
      </c>
      <c r="AA203" s="5" t="s">
        <v>834</v>
      </c>
      <c r="AB203" s="5" t="s">
        <v>1194</v>
      </c>
      <c r="AC203" s="5" t="s">
        <v>837</v>
      </c>
      <c r="AD203" s="5" t="s">
        <v>1246</v>
      </c>
      <c r="AE203" s="5" t="s">
        <v>1003</v>
      </c>
      <c r="AF203" s="27">
        <v>47379</v>
      </c>
      <c r="AG203" s="58" t="s">
        <v>834</v>
      </c>
      <c r="AH203" s="58" t="s">
        <v>810</v>
      </c>
      <c r="AI203" s="58" t="s">
        <v>837</v>
      </c>
      <c r="AJ203" s="5" t="s">
        <v>834</v>
      </c>
      <c r="AK203" s="5" t="s">
        <v>1424</v>
      </c>
      <c r="AL203" s="5" t="s">
        <v>837</v>
      </c>
      <c r="AM203" s="5" t="s">
        <v>834</v>
      </c>
      <c r="AN203" s="5" t="s">
        <v>3395</v>
      </c>
      <c r="AO203" s="5" t="s">
        <v>837</v>
      </c>
      <c r="AP203" s="5" t="s">
        <v>834</v>
      </c>
      <c r="AQ203" s="5" t="s">
        <v>7501</v>
      </c>
      <c r="AR203" s="5" t="s">
        <v>837</v>
      </c>
      <c r="AS203" s="58" t="s">
        <v>834</v>
      </c>
      <c r="AT203" s="58" t="s">
        <v>812</v>
      </c>
      <c r="AU203" s="58" t="s">
        <v>837</v>
      </c>
      <c r="AV203" s="5" t="s">
        <v>834</v>
      </c>
      <c r="AW203" s="5" t="s">
        <v>3202</v>
      </c>
      <c r="AX203" s="5" t="s">
        <v>837</v>
      </c>
      <c r="AY203" s="5" t="s">
        <v>834</v>
      </c>
      <c r="AZ203" s="5" t="s">
        <v>3764</v>
      </c>
      <c r="BA203" s="5" t="s">
        <v>837</v>
      </c>
      <c r="BB203" s="5" t="s">
        <v>834</v>
      </c>
      <c r="BC203" s="5" t="s">
        <v>3126</v>
      </c>
      <c r="BD203" s="5" t="s">
        <v>837</v>
      </c>
      <c r="BE203" s="5" t="s">
        <v>834</v>
      </c>
      <c r="BF203" s="5" t="s">
        <v>3130</v>
      </c>
      <c r="BG203" s="5" t="s">
        <v>837</v>
      </c>
      <c r="BH203" s="5" t="s">
        <v>834</v>
      </c>
      <c r="BI203" s="5" t="s">
        <v>3608</v>
      </c>
      <c r="BJ203" s="5" t="s">
        <v>837</v>
      </c>
      <c r="BK203" s="5" t="s">
        <v>834</v>
      </c>
      <c r="BL203" s="5" t="s">
        <v>3403</v>
      </c>
      <c r="BM203" s="5" t="s">
        <v>837</v>
      </c>
      <c r="BN203" s="5" t="s">
        <v>834</v>
      </c>
      <c r="BO203" s="5" t="s">
        <v>3539</v>
      </c>
      <c r="BP203" s="5" t="s">
        <v>837</v>
      </c>
      <c r="BQ203" s="5" t="s">
        <v>834</v>
      </c>
      <c r="BR203" s="5" t="s">
        <v>3983</v>
      </c>
      <c r="BS203" s="5" t="s">
        <v>837</v>
      </c>
      <c r="BT203" s="5" t="s">
        <v>834</v>
      </c>
      <c r="BU203" s="5" t="s">
        <v>7505</v>
      </c>
      <c r="BV203" s="5" t="s">
        <v>837</v>
      </c>
      <c r="BW203" s="5" t="s">
        <v>834</v>
      </c>
      <c r="BX203" s="5" t="s">
        <v>1020</v>
      </c>
      <c r="BY203" s="5" t="s">
        <v>837</v>
      </c>
      <c r="BZ203" s="5" t="s">
        <v>834</v>
      </c>
      <c r="CA203" s="5" t="s">
        <v>2873</v>
      </c>
      <c r="CB203" s="5" t="s">
        <v>837</v>
      </c>
      <c r="CC203" s="5" t="s">
        <v>1208</v>
      </c>
      <c r="CD203" s="5" t="s">
        <v>1209</v>
      </c>
      <c r="CE203" s="27">
        <v>39405</v>
      </c>
      <c r="CF203" s="58" t="s">
        <v>834</v>
      </c>
      <c r="CG203" s="27" t="s">
        <v>817</v>
      </c>
      <c r="CH203" s="58" t="s">
        <v>837</v>
      </c>
      <c r="CI203" s="58" t="s">
        <v>834</v>
      </c>
      <c r="CJ203" s="58" t="s">
        <v>3813</v>
      </c>
      <c r="CK203" s="58" t="s">
        <v>837</v>
      </c>
      <c r="CL203" s="58" t="s">
        <v>834</v>
      </c>
      <c r="CM203" s="58" t="s">
        <v>3196</v>
      </c>
      <c r="CN203" s="58" t="s">
        <v>837</v>
      </c>
      <c r="CO203" s="58" t="s">
        <v>834</v>
      </c>
      <c r="CP203" s="58" t="s">
        <v>3361</v>
      </c>
      <c r="CQ203" s="58" t="s">
        <v>837</v>
      </c>
      <c r="CR203" s="58" t="s">
        <v>834</v>
      </c>
      <c r="CS203" s="58" t="s">
        <v>4541</v>
      </c>
      <c r="CT203" s="58" t="s">
        <v>837</v>
      </c>
      <c r="CU203" s="58" t="s">
        <v>834</v>
      </c>
      <c r="CV203" s="58" t="s">
        <v>4186</v>
      </c>
      <c r="CW203" s="58" t="s">
        <v>837</v>
      </c>
      <c r="CX203" s="58" t="s">
        <v>834</v>
      </c>
      <c r="CY203" s="58" t="s">
        <v>1301</v>
      </c>
      <c r="CZ203" s="58" t="s">
        <v>837</v>
      </c>
      <c r="DA203" s="58" t="s">
        <v>834</v>
      </c>
      <c r="DB203" s="58" t="s">
        <v>1406</v>
      </c>
      <c r="DC203" s="58" t="s">
        <v>837</v>
      </c>
      <c r="DD203" s="58" t="s">
        <v>834</v>
      </c>
      <c r="DE203" s="58" t="s">
        <v>4196</v>
      </c>
      <c r="DF203" s="58" t="s">
        <v>837</v>
      </c>
      <c r="DG203" s="58" t="s">
        <v>834</v>
      </c>
      <c r="DH203" s="58" t="s">
        <v>3370</v>
      </c>
      <c r="DI203" s="58" t="s">
        <v>837</v>
      </c>
      <c r="DJ203" s="58" t="s">
        <v>834</v>
      </c>
      <c r="DK203" s="58" t="s">
        <v>564</v>
      </c>
      <c r="DL203" s="58" t="s">
        <v>837</v>
      </c>
      <c r="DM203" s="58" t="s">
        <v>834</v>
      </c>
      <c r="DN203" s="58" t="s">
        <v>4014</v>
      </c>
      <c r="DO203" s="58" t="s">
        <v>837</v>
      </c>
      <c r="DP203" s="58" t="s">
        <v>834</v>
      </c>
      <c r="DQ203" s="58" t="s">
        <v>5990</v>
      </c>
      <c r="DR203" s="58" t="s">
        <v>837</v>
      </c>
      <c r="DS203" s="58" t="s">
        <v>834</v>
      </c>
      <c r="DT203" s="58" t="s">
        <v>552</v>
      </c>
      <c r="DU203" s="58" t="s">
        <v>837</v>
      </c>
      <c r="DV203" s="58" t="s">
        <v>834</v>
      </c>
      <c r="DW203" s="58" t="s">
        <v>558</v>
      </c>
      <c r="DX203" s="58" t="s">
        <v>837</v>
      </c>
      <c r="DY203" s="27" t="s">
        <v>3868</v>
      </c>
      <c r="DZ203" s="5" t="s">
        <v>1401</v>
      </c>
      <c r="EA203" s="5">
        <v>1577</v>
      </c>
      <c r="EB203" s="27" t="s">
        <v>3869</v>
      </c>
      <c r="EC203" s="5" t="s">
        <v>1401</v>
      </c>
      <c r="ED203" s="5">
        <v>309</v>
      </c>
      <c r="EE203" s="27" t="s">
        <v>3871</v>
      </c>
      <c r="EF203" s="5" t="s">
        <v>1401</v>
      </c>
      <c r="EG203" s="5">
        <v>185</v>
      </c>
      <c r="EH203" s="27" t="s">
        <v>3872</v>
      </c>
      <c r="EI203" s="5" t="s">
        <v>1401</v>
      </c>
      <c r="EJ203" s="5">
        <v>88</v>
      </c>
      <c r="EK203" s="27" t="s">
        <v>2823</v>
      </c>
      <c r="EL203" s="5" t="s">
        <v>1401</v>
      </c>
      <c r="EM203" s="5">
        <v>79</v>
      </c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</row>
    <row r="204" spans="1:264">
      <c r="A204" s="4">
        <v>203</v>
      </c>
      <c r="B204" s="24" t="s">
        <v>1111</v>
      </c>
      <c r="C204" s="57">
        <v>39496</v>
      </c>
      <c r="D204" s="4" t="s">
        <v>1210</v>
      </c>
      <c r="E204" s="7">
        <v>241456</v>
      </c>
      <c r="F204" s="8">
        <v>129376</v>
      </c>
      <c r="G204" s="14">
        <f t="shared" si="39"/>
        <v>0.53581604930090787</v>
      </c>
      <c r="H204" s="14">
        <f t="shared" si="44"/>
        <v>0.39263851100667824</v>
      </c>
      <c r="I204" s="29" t="str">
        <f t="shared" ref="I204:I228" si="45">INDEX(O204:JF204,MATCH(MAX(O204:JF204),O204:JF204,0)-1)</f>
        <v>PML</v>
      </c>
      <c r="J204" s="29">
        <f t="shared" si="38"/>
        <v>0.6950361736334405</v>
      </c>
      <c r="K204" s="29" t="str">
        <f t="shared" si="40"/>
        <v>PPPP</v>
      </c>
      <c r="L204" s="29">
        <f t="shared" si="42"/>
        <v>0.30239766262676232</v>
      </c>
      <c r="M204" s="29" t="str">
        <f t="shared" si="41"/>
        <v>IND</v>
      </c>
      <c r="N204" s="29">
        <f t="shared" si="43"/>
        <v>1.0048231511254019E-3</v>
      </c>
      <c r="O204" s="27" t="s">
        <v>816</v>
      </c>
      <c r="P204" s="27" t="s">
        <v>806</v>
      </c>
      <c r="Q204" s="27" t="s">
        <v>838</v>
      </c>
      <c r="R204" s="5" t="s">
        <v>834</v>
      </c>
      <c r="S204" s="5" t="s">
        <v>1185</v>
      </c>
      <c r="T204" s="5" t="s">
        <v>837</v>
      </c>
      <c r="U204" s="27" t="s">
        <v>3874</v>
      </c>
      <c r="V204" s="5" t="s">
        <v>1765</v>
      </c>
      <c r="W204" s="5">
        <v>90</v>
      </c>
      <c r="X204" s="5" t="s">
        <v>1211</v>
      </c>
      <c r="Y204" s="5" t="s">
        <v>909</v>
      </c>
      <c r="Z204" s="27">
        <v>89921</v>
      </c>
      <c r="AA204" s="5" t="s">
        <v>834</v>
      </c>
      <c r="AB204" s="5" t="s">
        <v>1194</v>
      </c>
      <c r="AC204" s="5" t="s">
        <v>837</v>
      </c>
      <c r="AD204" s="5" t="s">
        <v>1212</v>
      </c>
      <c r="AE204" s="5" t="s">
        <v>1003</v>
      </c>
      <c r="AF204" s="27">
        <v>39123</v>
      </c>
      <c r="AG204" s="58" t="s">
        <v>834</v>
      </c>
      <c r="AH204" s="58" t="s">
        <v>810</v>
      </c>
      <c r="AI204" s="58" t="s">
        <v>837</v>
      </c>
      <c r="AJ204" s="5" t="s">
        <v>834</v>
      </c>
      <c r="AK204" s="5" t="s">
        <v>1424</v>
      </c>
      <c r="AL204" s="5" t="s">
        <v>837</v>
      </c>
      <c r="AM204" s="5" t="s">
        <v>834</v>
      </c>
      <c r="AN204" s="5" t="s">
        <v>3395</v>
      </c>
      <c r="AO204" s="5" t="s">
        <v>837</v>
      </c>
      <c r="AP204" s="5" t="s">
        <v>834</v>
      </c>
      <c r="AQ204" s="5" t="s">
        <v>7501</v>
      </c>
      <c r="AR204" s="5" t="s">
        <v>837</v>
      </c>
      <c r="AS204" s="58" t="s">
        <v>834</v>
      </c>
      <c r="AT204" s="58" t="s">
        <v>812</v>
      </c>
      <c r="AU204" s="58" t="s">
        <v>837</v>
      </c>
      <c r="AV204" s="5" t="s">
        <v>834</v>
      </c>
      <c r="AW204" s="5" t="s">
        <v>3202</v>
      </c>
      <c r="AX204" s="5" t="s">
        <v>837</v>
      </c>
      <c r="AY204" s="5" t="s">
        <v>834</v>
      </c>
      <c r="AZ204" s="5" t="s">
        <v>3764</v>
      </c>
      <c r="BA204" s="5" t="s">
        <v>837</v>
      </c>
      <c r="BB204" s="5" t="s">
        <v>834</v>
      </c>
      <c r="BC204" s="5" t="s">
        <v>3126</v>
      </c>
      <c r="BD204" s="5" t="s">
        <v>837</v>
      </c>
      <c r="BE204" s="5" t="s">
        <v>834</v>
      </c>
      <c r="BF204" s="5" t="s">
        <v>3130</v>
      </c>
      <c r="BG204" s="5" t="s">
        <v>837</v>
      </c>
      <c r="BH204" s="5" t="s">
        <v>834</v>
      </c>
      <c r="BI204" s="5" t="s">
        <v>3608</v>
      </c>
      <c r="BJ204" s="5" t="s">
        <v>837</v>
      </c>
      <c r="BK204" s="5" t="s">
        <v>834</v>
      </c>
      <c r="BL204" s="5" t="s">
        <v>3403</v>
      </c>
      <c r="BM204" s="5" t="s">
        <v>837</v>
      </c>
      <c r="BN204" s="5" t="s">
        <v>834</v>
      </c>
      <c r="BO204" s="5" t="s">
        <v>3539</v>
      </c>
      <c r="BP204" s="5" t="s">
        <v>837</v>
      </c>
      <c r="BQ204" s="5" t="s">
        <v>834</v>
      </c>
      <c r="BR204" s="5" t="s">
        <v>3983</v>
      </c>
      <c r="BS204" s="5" t="s">
        <v>837</v>
      </c>
      <c r="BT204" s="5" t="s">
        <v>834</v>
      </c>
      <c r="BU204" s="5" t="s">
        <v>7505</v>
      </c>
      <c r="BV204" s="5" t="s">
        <v>837</v>
      </c>
      <c r="BW204" s="5" t="s">
        <v>834</v>
      </c>
      <c r="BX204" s="5" t="s">
        <v>1020</v>
      </c>
      <c r="BY204" s="5" t="s">
        <v>837</v>
      </c>
      <c r="BZ204" s="5" t="s">
        <v>834</v>
      </c>
      <c r="CA204" s="5" t="s">
        <v>2873</v>
      </c>
      <c r="CB204" s="5" t="s">
        <v>837</v>
      </c>
      <c r="CC204" s="58" t="s">
        <v>834</v>
      </c>
      <c r="CD204" s="58" t="s">
        <v>814</v>
      </c>
      <c r="CE204" s="58" t="s">
        <v>837</v>
      </c>
      <c r="CF204" s="58" t="s">
        <v>834</v>
      </c>
      <c r="CG204" s="27" t="s">
        <v>817</v>
      </c>
      <c r="CH204" s="58" t="s">
        <v>837</v>
      </c>
      <c r="CI204" s="58" t="s">
        <v>834</v>
      </c>
      <c r="CJ204" s="58" t="s">
        <v>3813</v>
      </c>
      <c r="CK204" s="58" t="s">
        <v>837</v>
      </c>
      <c r="CL204" s="58" t="s">
        <v>834</v>
      </c>
      <c r="CM204" s="58" t="s">
        <v>3196</v>
      </c>
      <c r="CN204" s="58" t="s">
        <v>837</v>
      </c>
      <c r="CO204" s="58" t="s">
        <v>834</v>
      </c>
      <c r="CP204" s="58" t="s">
        <v>3361</v>
      </c>
      <c r="CQ204" s="58" t="s">
        <v>837</v>
      </c>
      <c r="CR204" s="58" t="s">
        <v>834</v>
      </c>
      <c r="CS204" s="58" t="s">
        <v>4541</v>
      </c>
      <c r="CT204" s="58" t="s">
        <v>837</v>
      </c>
      <c r="CU204" s="58" t="s">
        <v>834</v>
      </c>
      <c r="CV204" s="58" t="s">
        <v>4186</v>
      </c>
      <c r="CW204" s="58" t="s">
        <v>837</v>
      </c>
      <c r="CX204" s="58" t="s">
        <v>834</v>
      </c>
      <c r="CY204" s="58" t="s">
        <v>1301</v>
      </c>
      <c r="CZ204" s="58" t="s">
        <v>837</v>
      </c>
      <c r="DA204" s="58" t="s">
        <v>834</v>
      </c>
      <c r="DB204" s="58" t="s">
        <v>1406</v>
      </c>
      <c r="DC204" s="58" t="s">
        <v>837</v>
      </c>
      <c r="DD204" s="58" t="s">
        <v>834</v>
      </c>
      <c r="DE204" s="58" t="s">
        <v>4196</v>
      </c>
      <c r="DF204" s="58" t="s">
        <v>837</v>
      </c>
      <c r="DG204" s="58" t="s">
        <v>834</v>
      </c>
      <c r="DH204" s="58" t="s">
        <v>3370</v>
      </c>
      <c r="DI204" s="58" t="s">
        <v>837</v>
      </c>
      <c r="DJ204" s="58" t="s">
        <v>834</v>
      </c>
      <c r="DK204" s="58" t="s">
        <v>564</v>
      </c>
      <c r="DL204" s="58" t="s">
        <v>837</v>
      </c>
      <c r="DM204" s="58" t="s">
        <v>834</v>
      </c>
      <c r="DN204" s="58" t="s">
        <v>4014</v>
      </c>
      <c r="DO204" s="58" t="s">
        <v>837</v>
      </c>
      <c r="DP204" s="58" t="s">
        <v>834</v>
      </c>
      <c r="DQ204" s="58" t="s">
        <v>5990</v>
      </c>
      <c r="DR204" s="58" t="s">
        <v>837</v>
      </c>
      <c r="DS204" s="58" t="s">
        <v>834</v>
      </c>
      <c r="DT204" s="58" t="s">
        <v>552</v>
      </c>
      <c r="DU204" s="58" t="s">
        <v>837</v>
      </c>
      <c r="DV204" s="58" t="s">
        <v>834</v>
      </c>
      <c r="DW204" s="58" t="s">
        <v>558</v>
      </c>
      <c r="DX204" s="58" t="s">
        <v>837</v>
      </c>
      <c r="DY204" s="27" t="s">
        <v>3873</v>
      </c>
      <c r="DZ204" s="5" t="s">
        <v>1401</v>
      </c>
      <c r="EA204" s="5">
        <v>130</v>
      </c>
      <c r="EB204" s="27" t="s">
        <v>3875</v>
      </c>
      <c r="EC204" s="5" t="s">
        <v>1401</v>
      </c>
      <c r="ED204" s="5">
        <v>57</v>
      </c>
      <c r="EE204" s="27" t="s">
        <v>3876</v>
      </c>
      <c r="EF204" s="5" t="s">
        <v>1401</v>
      </c>
      <c r="EG204" s="5">
        <v>53</v>
      </c>
      <c r="EH204" s="27" t="s">
        <v>3877</v>
      </c>
      <c r="EI204" s="5" t="s">
        <v>1401</v>
      </c>
      <c r="EJ204" s="5">
        <v>13</v>
      </c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</row>
    <row r="205" spans="1:264">
      <c r="A205" s="4">
        <v>204</v>
      </c>
      <c r="B205" s="24" t="s">
        <v>1111</v>
      </c>
      <c r="C205" s="57">
        <v>39496</v>
      </c>
      <c r="D205" s="4" t="s">
        <v>1213</v>
      </c>
      <c r="E205" s="7">
        <v>374350</v>
      </c>
      <c r="F205" s="8">
        <v>97697</v>
      </c>
      <c r="G205" s="14">
        <f t="shared" si="39"/>
        <v>0.26097769467076265</v>
      </c>
      <c r="H205" s="14">
        <f t="shared" si="44"/>
        <v>0.70798489206423942</v>
      </c>
      <c r="I205" s="29" t="str">
        <f t="shared" si="45"/>
        <v>PPPP</v>
      </c>
      <c r="J205" s="29">
        <f t="shared" si="38"/>
        <v>0.83358752059940433</v>
      </c>
      <c r="K205" s="29" t="str">
        <f t="shared" si="40"/>
        <v>PPP (Shaheed Bhutto)</v>
      </c>
      <c r="L205" s="29">
        <f t="shared" si="42"/>
        <v>0.12560262853516485</v>
      </c>
      <c r="M205" s="29" t="str">
        <f t="shared" si="41"/>
        <v>PML</v>
      </c>
      <c r="N205" s="29">
        <f t="shared" si="43"/>
        <v>1.7083431425734669E-2</v>
      </c>
      <c r="O205" s="27" t="s">
        <v>816</v>
      </c>
      <c r="P205" s="27" t="s">
        <v>806</v>
      </c>
      <c r="Q205" s="27" t="s">
        <v>838</v>
      </c>
      <c r="R205" s="27" t="s">
        <v>3885</v>
      </c>
      <c r="S205" s="5" t="s">
        <v>1185</v>
      </c>
      <c r="T205" s="5">
        <v>127</v>
      </c>
      <c r="U205" s="27" t="s">
        <v>3880</v>
      </c>
      <c r="V205" s="5" t="s">
        <v>1765</v>
      </c>
      <c r="W205" s="5">
        <v>526</v>
      </c>
      <c r="X205" s="27" t="s">
        <v>3879</v>
      </c>
      <c r="Y205" s="5" t="s">
        <v>909</v>
      </c>
      <c r="Z205" s="5">
        <v>1669</v>
      </c>
      <c r="AA205" s="27" t="s">
        <v>3883</v>
      </c>
      <c r="AB205" s="5" t="s">
        <v>1194</v>
      </c>
      <c r="AC205" s="5">
        <v>184</v>
      </c>
      <c r="AD205" s="5" t="s">
        <v>1248</v>
      </c>
      <c r="AE205" s="5" t="s">
        <v>1003</v>
      </c>
      <c r="AF205" s="27">
        <v>81439</v>
      </c>
      <c r="AG205" s="58" t="s">
        <v>834</v>
      </c>
      <c r="AH205" s="58" t="s">
        <v>810</v>
      </c>
      <c r="AI205" s="58" t="s">
        <v>837</v>
      </c>
      <c r="AJ205" s="5" t="s">
        <v>834</v>
      </c>
      <c r="AK205" s="5" t="s">
        <v>1424</v>
      </c>
      <c r="AL205" s="5" t="s">
        <v>837</v>
      </c>
      <c r="AM205" s="5" t="s">
        <v>834</v>
      </c>
      <c r="AN205" s="5" t="s">
        <v>3395</v>
      </c>
      <c r="AO205" s="5" t="s">
        <v>837</v>
      </c>
      <c r="AP205" s="5" t="s">
        <v>834</v>
      </c>
      <c r="AQ205" s="5" t="s">
        <v>7501</v>
      </c>
      <c r="AR205" s="5" t="s">
        <v>837</v>
      </c>
      <c r="AS205" s="58" t="s">
        <v>348</v>
      </c>
      <c r="AT205" s="58" t="s">
        <v>812</v>
      </c>
      <c r="AU205" s="58">
        <v>12271</v>
      </c>
      <c r="AV205" s="5" t="s">
        <v>834</v>
      </c>
      <c r="AW205" s="5" t="s">
        <v>3202</v>
      </c>
      <c r="AX205" s="5" t="s">
        <v>837</v>
      </c>
      <c r="AY205" s="5" t="s">
        <v>834</v>
      </c>
      <c r="AZ205" s="5" t="s">
        <v>3764</v>
      </c>
      <c r="BA205" s="5" t="s">
        <v>837</v>
      </c>
      <c r="BB205" s="5" t="s">
        <v>834</v>
      </c>
      <c r="BC205" s="5" t="s">
        <v>3126</v>
      </c>
      <c r="BD205" s="5" t="s">
        <v>837</v>
      </c>
      <c r="BE205" s="5" t="s">
        <v>834</v>
      </c>
      <c r="BF205" s="5" t="s">
        <v>3130</v>
      </c>
      <c r="BG205" s="5" t="s">
        <v>837</v>
      </c>
      <c r="BH205" s="5" t="s">
        <v>834</v>
      </c>
      <c r="BI205" s="5" t="s">
        <v>3608</v>
      </c>
      <c r="BJ205" s="5" t="s">
        <v>837</v>
      </c>
      <c r="BK205" s="5" t="s">
        <v>834</v>
      </c>
      <c r="BL205" s="5" t="s">
        <v>3403</v>
      </c>
      <c r="BM205" s="5" t="s">
        <v>837</v>
      </c>
      <c r="BN205" s="5" t="s">
        <v>834</v>
      </c>
      <c r="BO205" s="5" t="s">
        <v>3539</v>
      </c>
      <c r="BP205" s="5" t="s">
        <v>837</v>
      </c>
      <c r="BQ205" s="27" t="s">
        <v>3886</v>
      </c>
      <c r="BR205" s="5" t="s">
        <v>3983</v>
      </c>
      <c r="BS205" s="5">
        <v>96</v>
      </c>
      <c r="BT205" s="5" t="s">
        <v>834</v>
      </c>
      <c r="BU205" s="5" t="s">
        <v>7505</v>
      </c>
      <c r="BV205" s="5" t="s">
        <v>837</v>
      </c>
      <c r="BW205" s="5" t="s">
        <v>834</v>
      </c>
      <c r="BX205" s="5" t="s">
        <v>1020</v>
      </c>
      <c r="BY205" s="5" t="s">
        <v>837</v>
      </c>
      <c r="BZ205" s="5" t="s">
        <v>834</v>
      </c>
      <c r="CA205" s="5" t="s">
        <v>2873</v>
      </c>
      <c r="CB205" s="5" t="s">
        <v>837</v>
      </c>
      <c r="CC205" s="58" t="s">
        <v>834</v>
      </c>
      <c r="CD205" s="58" t="s">
        <v>814</v>
      </c>
      <c r="CE205" s="58" t="s">
        <v>837</v>
      </c>
      <c r="CF205" s="58" t="s">
        <v>834</v>
      </c>
      <c r="CG205" s="27" t="s">
        <v>817</v>
      </c>
      <c r="CH205" s="58" t="s">
        <v>837</v>
      </c>
      <c r="CI205" s="58" t="s">
        <v>834</v>
      </c>
      <c r="CJ205" s="58" t="s">
        <v>3813</v>
      </c>
      <c r="CK205" s="58" t="s">
        <v>837</v>
      </c>
      <c r="CL205" s="58" t="s">
        <v>834</v>
      </c>
      <c r="CM205" s="58" t="s">
        <v>3196</v>
      </c>
      <c r="CN205" s="58" t="s">
        <v>837</v>
      </c>
      <c r="CO205" s="58" t="s">
        <v>834</v>
      </c>
      <c r="CP205" s="58" t="s">
        <v>3361</v>
      </c>
      <c r="CQ205" s="58" t="s">
        <v>837</v>
      </c>
      <c r="CR205" s="58" t="s">
        <v>834</v>
      </c>
      <c r="CS205" s="58" t="s">
        <v>4541</v>
      </c>
      <c r="CT205" s="58" t="s">
        <v>837</v>
      </c>
      <c r="CU205" s="58" t="s">
        <v>834</v>
      </c>
      <c r="CV205" s="58" t="s">
        <v>4186</v>
      </c>
      <c r="CW205" s="58" t="s">
        <v>837</v>
      </c>
      <c r="CX205" s="58" t="s">
        <v>834</v>
      </c>
      <c r="CY205" s="58" t="s">
        <v>1301</v>
      </c>
      <c r="CZ205" s="58" t="s">
        <v>837</v>
      </c>
      <c r="DA205" s="58" t="s">
        <v>834</v>
      </c>
      <c r="DB205" s="58" t="s">
        <v>1406</v>
      </c>
      <c r="DC205" s="58" t="s">
        <v>837</v>
      </c>
      <c r="DD205" s="58" t="s">
        <v>834</v>
      </c>
      <c r="DE205" s="58" t="s">
        <v>4196</v>
      </c>
      <c r="DF205" s="58" t="s">
        <v>837</v>
      </c>
      <c r="DG205" s="58" t="s">
        <v>834</v>
      </c>
      <c r="DH205" s="58" t="s">
        <v>3370</v>
      </c>
      <c r="DI205" s="58" t="s">
        <v>837</v>
      </c>
      <c r="DJ205" s="58" t="s">
        <v>834</v>
      </c>
      <c r="DK205" s="58" t="s">
        <v>564</v>
      </c>
      <c r="DL205" s="58" t="s">
        <v>837</v>
      </c>
      <c r="DM205" s="58" t="s">
        <v>834</v>
      </c>
      <c r="DN205" s="58" t="s">
        <v>4014</v>
      </c>
      <c r="DO205" s="58" t="s">
        <v>837</v>
      </c>
      <c r="DP205" s="58" t="s">
        <v>834</v>
      </c>
      <c r="DQ205" s="58" t="s">
        <v>5990</v>
      </c>
      <c r="DR205" s="58" t="s">
        <v>837</v>
      </c>
      <c r="DS205" s="58" t="s">
        <v>834</v>
      </c>
      <c r="DT205" s="58" t="s">
        <v>552</v>
      </c>
      <c r="DU205" s="58" t="s">
        <v>837</v>
      </c>
      <c r="DV205" s="58" t="s">
        <v>834</v>
      </c>
      <c r="DW205" s="58" t="s">
        <v>558</v>
      </c>
      <c r="DX205" s="58" t="s">
        <v>837</v>
      </c>
      <c r="DY205" s="27" t="s">
        <v>3878</v>
      </c>
      <c r="DZ205" s="5" t="s">
        <v>1401</v>
      </c>
      <c r="EA205" s="27">
        <v>624</v>
      </c>
      <c r="EB205" s="27" t="s">
        <v>3881</v>
      </c>
      <c r="EC205" s="5" t="s">
        <v>1401</v>
      </c>
      <c r="ED205" s="5">
        <v>256</v>
      </c>
      <c r="EE205" s="27" t="s">
        <v>3882</v>
      </c>
      <c r="EF205" s="5" t="s">
        <v>1401</v>
      </c>
      <c r="EG205" s="5">
        <v>207</v>
      </c>
      <c r="EH205" s="27" t="s">
        <v>3884</v>
      </c>
      <c r="EI205" s="5" t="s">
        <v>1401</v>
      </c>
      <c r="EJ205" s="5">
        <v>145</v>
      </c>
      <c r="EK205" s="27" t="s">
        <v>3887</v>
      </c>
      <c r="EL205" s="5" t="s">
        <v>1401</v>
      </c>
      <c r="EM205" s="5">
        <v>63</v>
      </c>
      <c r="EN205" s="27" t="s">
        <v>3888</v>
      </c>
      <c r="EO205" s="5" t="s">
        <v>1401</v>
      </c>
      <c r="EP205" s="5">
        <v>61</v>
      </c>
      <c r="EQ205" s="27" t="s">
        <v>3889</v>
      </c>
      <c r="ER205" s="5" t="s">
        <v>1401</v>
      </c>
      <c r="ES205" s="5">
        <v>29</v>
      </c>
      <c r="ET205" s="52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</row>
    <row r="206" spans="1:264">
      <c r="A206" s="4">
        <v>205</v>
      </c>
      <c r="B206" s="24" t="s">
        <v>1111</v>
      </c>
      <c r="C206" s="57">
        <v>39496</v>
      </c>
      <c r="D206" s="4" t="s">
        <v>1249</v>
      </c>
      <c r="E206" s="7">
        <v>276839</v>
      </c>
      <c r="F206" s="8">
        <v>101146</v>
      </c>
      <c r="G206" s="14">
        <f t="shared" si="39"/>
        <v>0.36536037191291687</v>
      </c>
      <c r="H206" s="14">
        <f t="shared" si="44"/>
        <v>0.46547564906175232</v>
      </c>
      <c r="I206" s="29" t="str">
        <f t="shared" si="45"/>
        <v>PPPP</v>
      </c>
      <c r="J206" s="29">
        <f t="shared" si="38"/>
        <v>0.72101714353508795</v>
      </c>
      <c r="K206" s="29" t="str">
        <f t="shared" si="40"/>
        <v>PML</v>
      </c>
      <c r="L206" s="29">
        <f t="shared" si="42"/>
        <v>0.25554149447333557</v>
      </c>
      <c r="M206" s="29" t="str">
        <f t="shared" si="41"/>
        <v>MMA</v>
      </c>
      <c r="N206" s="29">
        <f t="shared" si="43"/>
        <v>1.2447353330828703E-2</v>
      </c>
      <c r="O206" s="27" t="s">
        <v>816</v>
      </c>
      <c r="P206" s="27" t="s">
        <v>806</v>
      </c>
      <c r="Q206" s="27" t="s">
        <v>838</v>
      </c>
      <c r="R206" s="27" t="s">
        <v>4039</v>
      </c>
      <c r="S206" s="5" t="s">
        <v>1185</v>
      </c>
      <c r="T206" s="5">
        <v>1259</v>
      </c>
      <c r="U206" s="27" t="s">
        <v>4043</v>
      </c>
      <c r="V206" s="5" t="s">
        <v>1765</v>
      </c>
      <c r="W206" s="5">
        <v>65</v>
      </c>
      <c r="X206" s="5" t="s">
        <v>1251</v>
      </c>
      <c r="Y206" s="5" t="s">
        <v>909</v>
      </c>
      <c r="Z206" s="27">
        <v>25847</v>
      </c>
      <c r="AA206" s="27" t="s">
        <v>4041</v>
      </c>
      <c r="AB206" s="5" t="s">
        <v>1194</v>
      </c>
      <c r="AC206" s="5">
        <v>98</v>
      </c>
      <c r="AD206" s="5" t="s">
        <v>1250</v>
      </c>
      <c r="AE206" s="5" t="s">
        <v>1003</v>
      </c>
      <c r="AF206" s="27">
        <v>72928</v>
      </c>
      <c r="AG206" s="58" t="s">
        <v>834</v>
      </c>
      <c r="AH206" s="58" t="s">
        <v>810</v>
      </c>
      <c r="AI206" s="58" t="s">
        <v>837</v>
      </c>
      <c r="AJ206" s="5" t="s">
        <v>834</v>
      </c>
      <c r="AK206" s="5" t="s">
        <v>1424</v>
      </c>
      <c r="AL206" s="5" t="s">
        <v>837</v>
      </c>
      <c r="AM206" s="5" t="s">
        <v>834</v>
      </c>
      <c r="AN206" s="5" t="s">
        <v>3395</v>
      </c>
      <c r="AO206" s="5" t="s">
        <v>837</v>
      </c>
      <c r="AP206" s="5" t="s">
        <v>834</v>
      </c>
      <c r="AQ206" s="5" t="s">
        <v>7501</v>
      </c>
      <c r="AR206" s="5" t="s">
        <v>837</v>
      </c>
      <c r="AS206" s="58" t="s">
        <v>834</v>
      </c>
      <c r="AT206" s="58" t="s">
        <v>812</v>
      </c>
      <c r="AU206" s="58" t="s">
        <v>837</v>
      </c>
      <c r="AV206" s="5" t="s">
        <v>834</v>
      </c>
      <c r="AW206" s="5" t="s">
        <v>3202</v>
      </c>
      <c r="AX206" s="5" t="s">
        <v>837</v>
      </c>
      <c r="AY206" s="5" t="s">
        <v>834</v>
      </c>
      <c r="AZ206" s="5" t="s">
        <v>3764</v>
      </c>
      <c r="BA206" s="5" t="s">
        <v>837</v>
      </c>
      <c r="BB206" s="5" t="s">
        <v>834</v>
      </c>
      <c r="BC206" s="5" t="s">
        <v>3126</v>
      </c>
      <c r="BD206" s="5" t="s">
        <v>837</v>
      </c>
      <c r="BE206" s="5" t="s">
        <v>834</v>
      </c>
      <c r="BF206" s="5" t="s">
        <v>3130</v>
      </c>
      <c r="BG206" s="5" t="s">
        <v>837</v>
      </c>
      <c r="BH206" s="5" t="s">
        <v>834</v>
      </c>
      <c r="BI206" s="5" t="s">
        <v>3608</v>
      </c>
      <c r="BJ206" s="5" t="s">
        <v>837</v>
      </c>
      <c r="BK206" s="5" t="s">
        <v>834</v>
      </c>
      <c r="BL206" s="5" t="s">
        <v>3403</v>
      </c>
      <c r="BM206" s="5" t="s">
        <v>837</v>
      </c>
      <c r="BN206" s="5" t="s">
        <v>834</v>
      </c>
      <c r="BO206" s="5" t="s">
        <v>3539</v>
      </c>
      <c r="BP206" s="5" t="s">
        <v>837</v>
      </c>
      <c r="BQ206" s="5" t="s">
        <v>834</v>
      </c>
      <c r="BR206" s="5" t="s">
        <v>3983</v>
      </c>
      <c r="BS206" s="5" t="s">
        <v>837</v>
      </c>
      <c r="BT206" s="5" t="s">
        <v>834</v>
      </c>
      <c r="BU206" s="5" t="s">
        <v>7505</v>
      </c>
      <c r="BV206" s="5" t="s">
        <v>837</v>
      </c>
      <c r="BW206" s="5" t="s">
        <v>834</v>
      </c>
      <c r="BX206" s="5" t="s">
        <v>1020</v>
      </c>
      <c r="BY206" s="5" t="s">
        <v>837</v>
      </c>
      <c r="BZ206" s="5" t="s">
        <v>834</v>
      </c>
      <c r="CA206" s="5" t="s">
        <v>2873</v>
      </c>
      <c r="CB206" s="5" t="s">
        <v>837</v>
      </c>
      <c r="CC206" s="58" t="s">
        <v>834</v>
      </c>
      <c r="CD206" s="58" t="s">
        <v>814</v>
      </c>
      <c r="CE206" s="58" t="s">
        <v>837</v>
      </c>
      <c r="CF206" s="58" t="s">
        <v>834</v>
      </c>
      <c r="CG206" s="27" t="s">
        <v>817</v>
      </c>
      <c r="CH206" s="58" t="s">
        <v>837</v>
      </c>
      <c r="CI206" s="58" t="s">
        <v>834</v>
      </c>
      <c r="CJ206" s="58" t="s">
        <v>3813</v>
      </c>
      <c r="CK206" s="58" t="s">
        <v>837</v>
      </c>
      <c r="CL206" s="58" t="s">
        <v>834</v>
      </c>
      <c r="CM206" s="58" t="s">
        <v>3196</v>
      </c>
      <c r="CN206" s="58" t="s">
        <v>837</v>
      </c>
      <c r="CO206" s="58" t="s">
        <v>834</v>
      </c>
      <c r="CP206" s="58" t="s">
        <v>3361</v>
      </c>
      <c r="CQ206" s="58" t="s">
        <v>837</v>
      </c>
      <c r="CR206" s="58" t="s">
        <v>834</v>
      </c>
      <c r="CS206" s="58" t="s">
        <v>4541</v>
      </c>
      <c r="CT206" s="58" t="s">
        <v>837</v>
      </c>
      <c r="CU206" s="58" t="s">
        <v>834</v>
      </c>
      <c r="CV206" s="58" t="s">
        <v>4186</v>
      </c>
      <c r="CW206" s="58" t="s">
        <v>837</v>
      </c>
      <c r="CX206" s="58" t="s">
        <v>834</v>
      </c>
      <c r="CY206" s="58" t="s">
        <v>1301</v>
      </c>
      <c r="CZ206" s="58" t="s">
        <v>837</v>
      </c>
      <c r="DA206" s="58" t="s">
        <v>834</v>
      </c>
      <c r="DB206" s="58" t="s">
        <v>1406</v>
      </c>
      <c r="DC206" s="58" t="s">
        <v>837</v>
      </c>
      <c r="DD206" s="58" t="s">
        <v>834</v>
      </c>
      <c r="DE206" s="58" t="s">
        <v>4196</v>
      </c>
      <c r="DF206" s="58" t="s">
        <v>837</v>
      </c>
      <c r="DG206" s="58" t="s">
        <v>834</v>
      </c>
      <c r="DH206" s="58" t="s">
        <v>3370</v>
      </c>
      <c r="DI206" s="58" t="s">
        <v>837</v>
      </c>
      <c r="DJ206" s="58" t="s">
        <v>834</v>
      </c>
      <c r="DK206" s="58" t="s">
        <v>564</v>
      </c>
      <c r="DL206" s="58" t="s">
        <v>837</v>
      </c>
      <c r="DM206" s="58" t="s">
        <v>834</v>
      </c>
      <c r="DN206" s="58" t="s">
        <v>4014</v>
      </c>
      <c r="DO206" s="58" t="s">
        <v>837</v>
      </c>
      <c r="DP206" s="58" t="s">
        <v>834</v>
      </c>
      <c r="DQ206" s="58" t="s">
        <v>5990</v>
      </c>
      <c r="DR206" s="58" t="s">
        <v>837</v>
      </c>
      <c r="DS206" s="58" t="s">
        <v>834</v>
      </c>
      <c r="DT206" s="58" t="s">
        <v>552</v>
      </c>
      <c r="DU206" s="58" t="s">
        <v>837</v>
      </c>
      <c r="DV206" s="58" t="s">
        <v>834</v>
      </c>
      <c r="DW206" s="58" t="s">
        <v>558</v>
      </c>
      <c r="DX206" s="58" t="s">
        <v>837</v>
      </c>
      <c r="DY206" s="27" t="s">
        <v>3878</v>
      </c>
      <c r="DZ206" s="5" t="s">
        <v>1401</v>
      </c>
      <c r="EA206" s="5">
        <v>526</v>
      </c>
      <c r="EB206" s="27" t="s">
        <v>4040</v>
      </c>
      <c r="EC206" s="5" t="s">
        <v>1401</v>
      </c>
      <c r="ED206" s="5">
        <v>294</v>
      </c>
      <c r="EE206" s="27" t="s">
        <v>4042</v>
      </c>
      <c r="EF206" s="5" t="s">
        <v>1401</v>
      </c>
      <c r="EG206" s="5">
        <v>70</v>
      </c>
      <c r="EH206" s="27" t="s">
        <v>4044</v>
      </c>
      <c r="EI206" s="5" t="s">
        <v>1401</v>
      </c>
      <c r="EJ206" s="5">
        <v>16</v>
      </c>
      <c r="EK206" s="27" t="s">
        <v>4045</v>
      </c>
      <c r="EL206" s="5" t="s">
        <v>1401</v>
      </c>
      <c r="EM206" s="5">
        <v>11</v>
      </c>
      <c r="EN206" s="52" t="s">
        <v>2917</v>
      </c>
      <c r="EO206" s="5" t="s">
        <v>1401</v>
      </c>
      <c r="EP206" s="52">
        <v>32</v>
      </c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</row>
    <row r="207" spans="1:264">
      <c r="A207" s="4">
        <v>206</v>
      </c>
      <c r="B207" s="24" t="s">
        <v>1111</v>
      </c>
      <c r="C207" s="57">
        <v>39496</v>
      </c>
      <c r="D207" s="4" t="s">
        <v>1252</v>
      </c>
      <c r="E207" s="7">
        <v>148797</v>
      </c>
      <c r="F207" s="8">
        <v>75181</v>
      </c>
      <c r="G207" s="14">
        <f t="shared" si="39"/>
        <v>0.50525884258419185</v>
      </c>
      <c r="H207" s="14">
        <f t="shared" si="44"/>
        <v>0.34555273273832482</v>
      </c>
      <c r="I207" s="29" t="str">
        <f t="shared" si="45"/>
        <v>PPPP</v>
      </c>
      <c r="J207" s="29">
        <f t="shared" si="38"/>
        <v>0.65873026429550019</v>
      </c>
      <c r="K207" s="29" t="str">
        <f t="shared" si="40"/>
        <v>PML</v>
      </c>
      <c r="L207" s="29">
        <f t="shared" si="42"/>
        <v>0.31317753155717537</v>
      </c>
      <c r="M207" s="29" t="str">
        <f t="shared" si="41"/>
        <v>IND</v>
      </c>
      <c r="N207" s="29">
        <f t="shared" si="43"/>
        <v>1.6480227717109375E-2</v>
      </c>
      <c r="O207" s="27" t="s">
        <v>816</v>
      </c>
      <c r="P207" s="27" t="s">
        <v>806</v>
      </c>
      <c r="Q207" s="27" t="s">
        <v>838</v>
      </c>
      <c r="R207" s="5" t="s">
        <v>834</v>
      </c>
      <c r="S207" s="5" t="s">
        <v>1185</v>
      </c>
      <c r="T207" s="5" t="s">
        <v>837</v>
      </c>
      <c r="U207" s="27" t="s">
        <v>4210</v>
      </c>
      <c r="V207" s="5" t="s">
        <v>1765</v>
      </c>
      <c r="W207" s="5">
        <v>89</v>
      </c>
      <c r="X207" s="5" t="s">
        <v>1254</v>
      </c>
      <c r="Y207" s="5" t="s">
        <v>909</v>
      </c>
      <c r="Z207" s="5">
        <v>23545</v>
      </c>
      <c r="AA207" s="27" t="s">
        <v>4209</v>
      </c>
      <c r="AB207" s="5" t="s">
        <v>1194</v>
      </c>
      <c r="AC207" s="5">
        <v>112</v>
      </c>
      <c r="AD207" s="5" t="s">
        <v>1253</v>
      </c>
      <c r="AE207" s="5" t="s">
        <v>1003</v>
      </c>
      <c r="AF207" s="27">
        <v>49524</v>
      </c>
      <c r="AG207" s="58" t="s">
        <v>834</v>
      </c>
      <c r="AH207" s="58" t="s">
        <v>810</v>
      </c>
      <c r="AI207" s="58" t="s">
        <v>837</v>
      </c>
      <c r="AJ207" s="5" t="s">
        <v>834</v>
      </c>
      <c r="AK207" s="5" t="s">
        <v>1424</v>
      </c>
      <c r="AL207" s="5" t="s">
        <v>837</v>
      </c>
      <c r="AM207" s="5" t="s">
        <v>834</v>
      </c>
      <c r="AN207" s="5" t="s">
        <v>3395</v>
      </c>
      <c r="AO207" s="5" t="s">
        <v>837</v>
      </c>
      <c r="AP207" s="5" t="s">
        <v>834</v>
      </c>
      <c r="AQ207" s="5" t="s">
        <v>7501</v>
      </c>
      <c r="AR207" s="5" t="s">
        <v>837</v>
      </c>
      <c r="AS207" s="58" t="s">
        <v>834</v>
      </c>
      <c r="AT207" s="58" t="s">
        <v>812</v>
      </c>
      <c r="AU207" s="58" t="s">
        <v>837</v>
      </c>
      <c r="AV207" s="5" t="s">
        <v>834</v>
      </c>
      <c r="AW207" s="5" t="s">
        <v>3202</v>
      </c>
      <c r="AX207" s="5" t="s">
        <v>837</v>
      </c>
      <c r="AY207" s="5" t="s">
        <v>834</v>
      </c>
      <c r="AZ207" s="5" t="s">
        <v>3764</v>
      </c>
      <c r="BA207" s="5" t="s">
        <v>837</v>
      </c>
      <c r="BB207" s="5" t="s">
        <v>834</v>
      </c>
      <c r="BC207" s="5" t="s">
        <v>3126</v>
      </c>
      <c r="BD207" s="5" t="s">
        <v>837</v>
      </c>
      <c r="BE207" s="5" t="s">
        <v>834</v>
      </c>
      <c r="BF207" s="5" t="s">
        <v>3130</v>
      </c>
      <c r="BG207" s="5" t="s">
        <v>837</v>
      </c>
      <c r="BH207" s="5" t="s">
        <v>834</v>
      </c>
      <c r="BI207" s="5" t="s">
        <v>3608</v>
      </c>
      <c r="BJ207" s="5" t="s">
        <v>837</v>
      </c>
      <c r="BK207" s="5" t="s">
        <v>834</v>
      </c>
      <c r="BL207" s="5" t="s">
        <v>3403</v>
      </c>
      <c r="BM207" s="5" t="s">
        <v>837</v>
      </c>
      <c r="BN207" s="5" t="s">
        <v>834</v>
      </c>
      <c r="BO207" s="5" t="s">
        <v>3539</v>
      </c>
      <c r="BP207" s="5" t="s">
        <v>837</v>
      </c>
      <c r="BQ207" s="5" t="s">
        <v>834</v>
      </c>
      <c r="BR207" s="5" t="s">
        <v>3983</v>
      </c>
      <c r="BS207" s="5" t="s">
        <v>837</v>
      </c>
      <c r="BT207" s="5" t="s">
        <v>834</v>
      </c>
      <c r="BU207" s="5" t="s">
        <v>7505</v>
      </c>
      <c r="BV207" s="5" t="s">
        <v>837</v>
      </c>
      <c r="BW207" s="5" t="s">
        <v>834</v>
      </c>
      <c r="BX207" s="5" t="s">
        <v>1020</v>
      </c>
      <c r="BY207" s="5" t="s">
        <v>837</v>
      </c>
      <c r="BZ207" s="5" t="s">
        <v>834</v>
      </c>
      <c r="CA207" s="5" t="s">
        <v>2873</v>
      </c>
      <c r="CB207" s="5" t="s">
        <v>837</v>
      </c>
      <c r="CC207" s="58" t="s">
        <v>834</v>
      </c>
      <c r="CD207" s="58" t="s">
        <v>814</v>
      </c>
      <c r="CE207" s="58" t="s">
        <v>837</v>
      </c>
      <c r="CF207" s="58" t="s">
        <v>834</v>
      </c>
      <c r="CG207" s="27" t="s">
        <v>817</v>
      </c>
      <c r="CH207" s="58" t="s">
        <v>837</v>
      </c>
      <c r="CI207" s="58" t="s">
        <v>834</v>
      </c>
      <c r="CJ207" s="58" t="s">
        <v>3813</v>
      </c>
      <c r="CK207" s="58" t="s">
        <v>837</v>
      </c>
      <c r="CL207" s="58" t="s">
        <v>834</v>
      </c>
      <c r="CM207" s="58" t="s">
        <v>3196</v>
      </c>
      <c r="CN207" s="58" t="s">
        <v>837</v>
      </c>
      <c r="CO207" s="58" t="s">
        <v>834</v>
      </c>
      <c r="CP207" s="58" t="s">
        <v>3361</v>
      </c>
      <c r="CQ207" s="58" t="s">
        <v>837</v>
      </c>
      <c r="CR207" s="58" t="s">
        <v>834</v>
      </c>
      <c r="CS207" s="58" t="s">
        <v>4541</v>
      </c>
      <c r="CT207" s="58" t="s">
        <v>837</v>
      </c>
      <c r="CU207" s="58" t="s">
        <v>834</v>
      </c>
      <c r="CV207" s="58" t="s">
        <v>4186</v>
      </c>
      <c r="CW207" s="58" t="s">
        <v>837</v>
      </c>
      <c r="CX207" s="58" t="s">
        <v>834</v>
      </c>
      <c r="CY207" s="58" t="s">
        <v>1301</v>
      </c>
      <c r="CZ207" s="58" t="s">
        <v>837</v>
      </c>
      <c r="DA207" s="58" t="s">
        <v>834</v>
      </c>
      <c r="DB207" s="58" t="s">
        <v>1406</v>
      </c>
      <c r="DC207" s="58" t="s">
        <v>837</v>
      </c>
      <c r="DD207" s="58" t="s">
        <v>834</v>
      </c>
      <c r="DE207" s="58" t="s">
        <v>4196</v>
      </c>
      <c r="DF207" s="58" t="s">
        <v>837</v>
      </c>
      <c r="DG207" s="58" t="s">
        <v>834</v>
      </c>
      <c r="DH207" s="58" t="s">
        <v>3370</v>
      </c>
      <c r="DI207" s="58" t="s">
        <v>837</v>
      </c>
      <c r="DJ207" s="58" t="s">
        <v>834</v>
      </c>
      <c r="DK207" s="58" t="s">
        <v>564</v>
      </c>
      <c r="DL207" s="58" t="s">
        <v>837</v>
      </c>
      <c r="DM207" s="58" t="s">
        <v>834</v>
      </c>
      <c r="DN207" s="58" t="s">
        <v>4014</v>
      </c>
      <c r="DO207" s="58" t="s">
        <v>837</v>
      </c>
      <c r="DP207" s="58" t="s">
        <v>834</v>
      </c>
      <c r="DQ207" s="58" t="s">
        <v>5990</v>
      </c>
      <c r="DR207" s="58" t="s">
        <v>837</v>
      </c>
      <c r="DS207" s="58" t="s">
        <v>834</v>
      </c>
      <c r="DT207" s="58" t="s">
        <v>552</v>
      </c>
      <c r="DU207" s="58" t="s">
        <v>837</v>
      </c>
      <c r="DV207" s="58" t="s">
        <v>834</v>
      </c>
      <c r="DW207" s="58" t="s">
        <v>558</v>
      </c>
      <c r="DX207" s="58" t="s">
        <v>837</v>
      </c>
      <c r="DY207" s="27" t="s">
        <v>4046</v>
      </c>
      <c r="DZ207" s="5" t="s">
        <v>1401</v>
      </c>
      <c r="EA207" s="5">
        <v>1239</v>
      </c>
      <c r="EB207" s="27" t="s">
        <v>4047</v>
      </c>
      <c r="EC207" s="5" t="s">
        <v>1401</v>
      </c>
      <c r="ED207" s="5">
        <v>312</v>
      </c>
      <c r="EE207" s="27" t="s">
        <v>4208</v>
      </c>
      <c r="EF207" s="5" t="s">
        <v>1401</v>
      </c>
      <c r="EG207" s="5">
        <v>169</v>
      </c>
      <c r="EH207" s="27" t="s">
        <v>4212</v>
      </c>
      <c r="EI207" s="5" t="s">
        <v>1401</v>
      </c>
      <c r="EJ207" s="5">
        <v>70</v>
      </c>
      <c r="EK207" s="27" t="s">
        <v>4211</v>
      </c>
      <c r="EL207" s="5" t="s">
        <v>1401</v>
      </c>
      <c r="EM207" s="5">
        <v>65</v>
      </c>
      <c r="EN207" s="27" t="s">
        <v>4213</v>
      </c>
      <c r="EO207" s="5" t="s">
        <v>1401</v>
      </c>
      <c r="EP207" s="5">
        <v>56</v>
      </c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</row>
    <row r="208" spans="1:264">
      <c r="A208" s="5">
        <v>207</v>
      </c>
      <c r="B208" s="24" t="s">
        <v>1111</v>
      </c>
      <c r="C208" s="72">
        <v>39496</v>
      </c>
      <c r="D208" s="5" t="s">
        <v>1255</v>
      </c>
      <c r="E208" s="79" t="s">
        <v>17</v>
      </c>
      <c r="F208" s="79"/>
      <c r="G208" s="79"/>
      <c r="H208" s="54">
        <v>1</v>
      </c>
      <c r="I208" s="29" t="s">
        <v>1003</v>
      </c>
      <c r="J208" s="29">
        <v>1</v>
      </c>
      <c r="K208" s="78" t="s">
        <v>16</v>
      </c>
      <c r="L208" s="78"/>
      <c r="M208" s="78"/>
      <c r="N208" s="78"/>
      <c r="O208" s="27" t="s">
        <v>816</v>
      </c>
      <c r="P208" s="27" t="s">
        <v>806</v>
      </c>
      <c r="Q208" s="27" t="s">
        <v>838</v>
      </c>
      <c r="R208" s="5" t="s">
        <v>834</v>
      </c>
      <c r="S208" s="5" t="s">
        <v>1185</v>
      </c>
      <c r="T208" s="5" t="s">
        <v>837</v>
      </c>
      <c r="U208" s="5" t="s">
        <v>695</v>
      </c>
      <c r="V208" s="5" t="s">
        <v>811</v>
      </c>
      <c r="W208" s="5" t="s">
        <v>838</v>
      </c>
      <c r="X208" s="27" t="s">
        <v>834</v>
      </c>
      <c r="Y208" s="5" t="s">
        <v>909</v>
      </c>
      <c r="Z208" s="5" t="s">
        <v>837</v>
      </c>
      <c r="AA208" s="5" t="s">
        <v>834</v>
      </c>
      <c r="AB208" s="5" t="s">
        <v>1194</v>
      </c>
      <c r="AC208" s="5" t="s">
        <v>837</v>
      </c>
      <c r="AD208" s="5" t="s">
        <v>1256</v>
      </c>
      <c r="AE208" s="5" t="s">
        <v>1003</v>
      </c>
      <c r="AF208" s="27" t="s">
        <v>18</v>
      </c>
      <c r="AG208" s="58" t="s">
        <v>834</v>
      </c>
      <c r="AH208" s="58" t="s">
        <v>810</v>
      </c>
      <c r="AI208" s="58" t="s">
        <v>837</v>
      </c>
      <c r="AJ208" s="5" t="s">
        <v>834</v>
      </c>
      <c r="AK208" s="5" t="s">
        <v>1424</v>
      </c>
      <c r="AL208" s="5" t="s">
        <v>837</v>
      </c>
      <c r="AM208" s="5" t="s">
        <v>834</v>
      </c>
      <c r="AN208" s="5" t="s">
        <v>3395</v>
      </c>
      <c r="AO208" s="5" t="s">
        <v>837</v>
      </c>
      <c r="AP208" s="5" t="s">
        <v>834</v>
      </c>
      <c r="AQ208" s="5" t="s">
        <v>7501</v>
      </c>
      <c r="AR208" s="5" t="s">
        <v>837</v>
      </c>
      <c r="AS208" s="58" t="s">
        <v>834</v>
      </c>
      <c r="AT208" s="58" t="s">
        <v>812</v>
      </c>
      <c r="AU208" s="58" t="s">
        <v>837</v>
      </c>
      <c r="AV208" s="5" t="s">
        <v>834</v>
      </c>
      <c r="AW208" s="5" t="s">
        <v>3202</v>
      </c>
      <c r="AX208" s="5" t="s">
        <v>837</v>
      </c>
      <c r="AY208" s="5" t="s">
        <v>834</v>
      </c>
      <c r="AZ208" s="5" t="s">
        <v>3764</v>
      </c>
      <c r="BA208" s="5" t="s">
        <v>837</v>
      </c>
      <c r="BB208" s="5" t="s">
        <v>834</v>
      </c>
      <c r="BC208" s="5" t="s">
        <v>3126</v>
      </c>
      <c r="BD208" s="5" t="s">
        <v>837</v>
      </c>
      <c r="BE208" s="5" t="s">
        <v>834</v>
      </c>
      <c r="BF208" s="5" t="s">
        <v>3130</v>
      </c>
      <c r="BG208" s="5" t="s">
        <v>837</v>
      </c>
      <c r="BH208" s="5" t="s">
        <v>834</v>
      </c>
      <c r="BI208" s="5" t="s">
        <v>3608</v>
      </c>
      <c r="BJ208" s="5" t="s">
        <v>837</v>
      </c>
      <c r="BK208" s="5" t="s">
        <v>834</v>
      </c>
      <c r="BL208" s="5" t="s">
        <v>3403</v>
      </c>
      <c r="BM208" s="5" t="s">
        <v>837</v>
      </c>
      <c r="BN208" s="5" t="s">
        <v>834</v>
      </c>
      <c r="BO208" s="5" t="s">
        <v>3539</v>
      </c>
      <c r="BP208" s="5" t="s">
        <v>837</v>
      </c>
      <c r="BQ208" s="5" t="s">
        <v>834</v>
      </c>
      <c r="BR208" s="5" t="s">
        <v>3983</v>
      </c>
      <c r="BS208" s="5" t="s">
        <v>837</v>
      </c>
      <c r="BT208" s="5" t="s">
        <v>834</v>
      </c>
      <c r="BU208" s="5" t="s">
        <v>7505</v>
      </c>
      <c r="BV208" s="5" t="s">
        <v>837</v>
      </c>
      <c r="BW208" s="5" t="s">
        <v>834</v>
      </c>
      <c r="BX208" s="5" t="s">
        <v>1020</v>
      </c>
      <c r="BY208" s="5" t="s">
        <v>837</v>
      </c>
      <c r="BZ208" s="5" t="s">
        <v>834</v>
      </c>
      <c r="CA208" s="5" t="s">
        <v>2873</v>
      </c>
      <c r="CB208" s="5" t="s">
        <v>837</v>
      </c>
      <c r="CC208" s="58" t="s">
        <v>834</v>
      </c>
      <c r="CD208" s="58" t="s">
        <v>814</v>
      </c>
      <c r="CE208" s="58" t="s">
        <v>837</v>
      </c>
      <c r="CF208" s="58" t="s">
        <v>834</v>
      </c>
      <c r="CG208" s="27" t="s">
        <v>817</v>
      </c>
      <c r="CH208" s="58" t="s">
        <v>837</v>
      </c>
      <c r="CI208" s="58" t="s">
        <v>834</v>
      </c>
      <c r="CJ208" s="58" t="s">
        <v>3813</v>
      </c>
      <c r="CK208" s="58" t="s">
        <v>837</v>
      </c>
      <c r="CL208" s="58" t="s">
        <v>834</v>
      </c>
      <c r="CM208" s="58" t="s">
        <v>3196</v>
      </c>
      <c r="CN208" s="58" t="s">
        <v>837</v>
      </c>
      <c r="CO208" s="58" t="s">
        <v>834</v>
      </c>
      <c r="CP208" s="58" t="s">
        <v>3361</v>
      </c>
      <c r="CQ208" s="58" t="s">
        <v>837</v>
      </c>
      <c r="CR208" s="58" t="s">
        <v>834</v>
      </c>
      <c r="CS208" s="58" t="s">
        <v>4541</v>
      </c>
      <c r="CT208" s="58" t="s">
        <v>837</v>
      </c>
      <c r="CU208" s="58" t="s">
        <v>834</v>
      </c>
      <c r="CV208" s="58" t="s">
        <v>4186</v>
      </c>
      <c r="CW208" s="58" t="s">
        <v>837</v>
      </c>
      <c r="CX208" s="58" t="s">
        <v>834</v>
      </c>
      <c r="CY208" s="58" t="s">
        <v>1301</v>
      </c>
      <c r="CZ208" s="58" t="s">
        <v>837</v>
      </c>
      <c r="DA208" s="58" t="s">
        <v>834</v>
      </c>
      <c r="DB208" s="58" t="s">
        <v>1406</v>
      </c>
      <c r="DC208" s="58" t="s">
        <v>837</v>
      </c>
      <c r="DD208" s="58" t="s">
        <v>834</v>
      </c>
      <c r="DE208" s="58" t="s">
        <v>4196</v>
      </c>
      <c r="DF208" s="58" t="s">
        <v>837</v>
      </c>
      <c r="DG208" s="58" t="s">
        <v>834</v>
      </c>
      <c r="DH208" s="58" t="s">
        <v>3370</v>
      </c>
      <c r="DI208" s="58" t="s">
        <v>837</v>
      </c>
      <c r="DJ208" s="58" t="s">
        <v>834</v>
      </c>
      <c r="DK208" s="58" t="s">
        <v>564</v>
      </c>
      <c r="DL208" s="58" t="s">
        <v>837</v>
      </c>
      <c r="DM208" s="58" t="s">
        <v>834</v>
      </c>
      <c r="DN208" s="58" t="s">
        <v>4014</v>
      </c>
      <c r="DO208" s="58" t="s">
        <v>837</v>
      </c>
      <c r="DP208" s="58" t="s">
        <v>834</v>
      </c>
      <c r="DQ208" s="58" t="s">
        <v>5990</v>
      </c>
      <c r="DR208" s="58" t="s">
        <v>837</v>
      </c>
      <c r="DS208" s="58" t="s">
        <v>834</v>
      </c>
      <c r="DT208" s="58" t="s">
        <v>552</v>
      </c>
      <c r="DU208" s="58" t="s">
        <v>837</v>
      </c>
      <c r="DV208" s="58" t="s">
        <v>834</v>
      </c>
      <c r="DW208" s="58" t="s">
        <v>558</v>
      </c>
      <c r="DX208" s="58" t="s">
        <v>837</v>
      </c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</row>
    <row r="209" spans="1:264">
      <c r="A209" s="4">
        <v>208</v>
      </c>
      <c r="B209" s="24" t="s">
        <v>1111</v>
      </c>
      <c r="C209" s="57">
        <v>39496</v>
      </c>
      <c r="D209" s="4" t="s">
        <v>1257</v>
      </c>
      <c r="E209" s="7">
        <v>271568</v>
      </c>
      <c r="F209" s="53">
        <v>74040</v>
      </c>
      <c r="G209" s="54">
        <f t="shared" ref="G209:G236" si="46">F209/E209</f>
        <v>0.27263889707181993</v>
      </c>
      <c r="H209" s="14">
        <f t="shared" si="44"/>
        <v>0.4906942193408968</v>
      </c>
      <c r="I209" s="29" t="str">
        <f t="shared" si="45"/>
        <v>PPPP</v>
      </c>
      <c r="J209" s="29">
        <f t="shared" si="38"/>
        <v>0.71330361966504596</v>
      </c>
      <c r="K209" s="29" t="str">
        <f t="shared" ref="K209:K228" si="47">INDEX(O209:JD209,MATCH(LARGE(O209:JD209,2),O209:JD209,0)-1)</f>
        <v>PML</v>
      </c>
      <c r="L209" s="29">
        <f>LARGE(P209:JF209,2)/(F209)</f>
        <v>0.22260940032414911</v>
      </c>
      <c r="M209" s="29" t="str">
        <f t="shared" ref="M209:M228" si="48">INDEX(O209:JD209,MATCH(LARGE(O209:JD209,3),O209:JD209,0)-1)</f>
        <v>PML-N</v>
      </c>
      <c r="N209" s="29">
        <f>LARGE(P209:JF209,3)/(F209)</f>
        <v>5.2390599675850892E-2</v>
      </c>
      <c r="O209" s="27" t="s">
        <v>816</v>
      </c>
      <c r="P209" s="27" t="s">
        <v>806</v>
      </c>
      <c r="Q209" s="27" t="s">
        <v>838</v>
      </c>
      <c r="R209" s="5" t="s">
        <v>834</v>
      </c>
      <c r="S209" s="5" t="s">
        <v>1185</v>
      </c>
      <c r="T209" s="5" t="s">
        <v>837</v>
      </c>
      <c r="U209" s="27" t="s">
        <v>4217</v>
      </c>
      <c r="V209" s="5" t="s">
        <v>1765</v>
      </c>
      <c r="W209" s="5">
        <v>109</v>
      </c>
      <c r="X209" s="5" t="s">
        <v>1259</v>
      </c>
      <c r="Y209" s="5" t="s">
        <v>909</v>
      </c>
      <c r="Z209" s="27">
        <v>16482</v>
      </c>
      <c r="AA209" s="27" t="s">
        <v>4214</v>
      </c>
      <c r="AB209" s="5" t="s">
        <v>1194</v>
      </c>
      <c r="AC209" s="5">
        <v>3879</v>
      </c>
      <c r="AD209" s="5" t="s">
        <v>1258</v>
      </c>
      <c r="AE209" s="5" t="s">
        <v>1003</v>
      </c>
      <c r="AF209" s="27">
        <v>52813</v>
      </c>
      <c r="AG209" s="58" t="s">
        <v>834</v>
      </c>
      <c r="AH209" s="58" t="s">
        <v>810</v>
      </c>
      <c r="AI209" s="58" t="s">
        <v>837</v>
      </c>
      <c r="AJ209" s="5" t="s">
        <v>834</v>
      </c>
      <c r="AK209" s="5" t="s">
        <v>1424</v>
      </c>
      <c r="AL209" s="5" t="s">
        <v>837</v>
      </c>
      <c r="AM209" s="5" t="s">
        <v>834</v>
      </c>
      <c r="AN209" s="5" t="s">
        <v>3395</v>
      </c>
      <c r="AO209" s="5" t="s">
        <v>837</v>
      </c>
      <c r="AP209" s="5" t="s">
        <v>834</v>
      </c>
      <c r="AQ209" s="5" t="s">
        <v>7501</v>
      </c>
      <c r="AR209" s="5" t="s">
        <v>837</v>
      </c>
      <c r="AS209" s="58" t="s">
        <v>834</v>
      </c>
      <c r="AT209" s="58" t="s">
        <v>812</v>
      </c>
      <c r="AU209" s="58" t="s">
        <v>837</v>
      </c>
      <c r="AV209" s="5" t="s">
        <v>834</v>
      </c>
      <c r="AW209" s="5" t="s">
        <v>3202</v>
      </c>
      <c r="AX209" s="5" t="s">
        <v>837</v>
      </c>
      <c r="AY209" s="5" t="s">
        <v>834</v>
      </c>
      <c r="AZ209" s="5" t="s">
        <v>3764</v>
      </c>
      <c r="BA209" s="5" t="s">
        <v>837</v>
      </c>
      <c r="BB209" s="5" t="s">
        <v>834</v>
      </c>
      <c r="BC209" s="5" t="s">
        <v>3126</v>
      </c>
      <c r="BD209" s="5" t="s">
        <v>837</v>
      </c>
      <c r="BE209" s="5" t="s">
        <v>834</v>
      </c>
      <c r="BF209" s="5" t="s">
        <v>3130</v>
      </c>
      <c r="BG209" s="5" t="s">
        <v>837</v>
      </c>
      <c r="BH209" s="5" t="s">
        <v>834</v>
      </c>
      <c r="BI209" s="5" t="s">
        <v>3608</v>
      </c>
      <c r="BJ209" s="5" t="s">
        <v>837</v>
      </c>
      <c r="BK209" s="5" t="s">
        <v>834</v>
      </c>
      <c r="BL209" s="5" t="s">
        <v>3403</v>
      </c>
      <c r="BM209" s="5" t="s">
        <v>837</v>
      </c>
      <c r="BN209" s="5" t="s">
        <v>834</v>
      </c>
      <c r="BO209" s="5" t="s">
        <v>3539</v>
      </c>
      <c r="BP209" s="5" t="s">
        <v>837</v>
      </c>
      <c r="BQ209" s="5" t="s">
        <v>834</v>
      </c>
      <c r="BR209" s="5" t="s">
        <v>3983</v>
      </c>
      <c r="BS209" s="5" t="s">
        <v>837</v>
      </c>
      <c r="BT209" s="5" t="s">
        <v>834</v>
      </c>
      <c r="BU209" s="5" t="s">
        <v>7505</v>
      </c>
      <c r="BV209" s="5" t="s">
        <v>837</v>
      </c>
      <c r="BW209" s="5" t="s">
        <v>834</v>
      </c>
      <c r="BX209" s="5" t="s">
        <v>1020</v>
      </c>
      <c r="BY209" s="5" t="s">
        <v>837</v>
      </c>
      <c r="BZ209" s="5" t="s">
        <v>834</v>
      </c>
      <c r="CA209" s="5" t="s">
        <v>2873</v>
      </c>
      <c r="CB209" s="5" t="s">
        <v>837</v>
      </c>
      <c r="CC209" s="58" t="s">
        <v>834</v>
      </c>
      <c r="CD209" s="58" t="s">
        <v>814</v>
      </c>
      <c r="CE209" s="58" t="s">
        <v>837</v>
      </c>
      <c r="CF209" s="58" t="s">
        <v>834</v>
      </c>
      <c r="CG209" s="27" t="s">
        <v>817</v>
      </c>
      <c r="CH209" s="58" t="s">
        <v>837</v>
      </c>
      <c r="CI209" s="58" t="s">
        <v>834</v>
      </c>
      <c r="CJ209" s="58" t="s">
        <v>3813</v>
      </c>
      <c r="CK209" s="58" t="s">
        <v>837</v>
      </c>
      <c r="CL209" s="58" t="s">
        <v>834</v>
      </c>
      <c r="CM209" s="58" t="s">
        <v>3196</v>
      </c>
      <c r="CN209" s="58" t="s">
        <v>837</v>
      </c>
      <c r="CO209" s="58" t="s">
        <v>834</v>
      </c>
      <c r="CP209" s="58" t="s">
        <v>3361</v>
      </c>
      <c r="CQ209" s="58" t="s">
        <v>837</v>
      </c>
      <c r="CR209" s="58" t="s">
        <v>834</v>
      </c>
      <c r="CS209" s="58" t="s">
        <v>4541</v>
      </c>
      <c r="CT209" s="58" t="s">
        <v>837</v>
      </c>
      <c r="CU209" s="58" t="s">
        <v>834</v>
      </c>
      <c r="CV209" s="58" t="s">
        <v>4186</v>
      </c>
      <c r="CW209" s="58" t="s">
        <v>837</v>
      </c>
      <c r="CX209" s="58" t="s">
        <v>834</v>
      </c>
      <c r="CY209" s="58" t="s">
        <v>1301</v>
      </c>
      <c r="CZ209" s="58" t="s">
        <v>837</v>
      </c>
      <c r="DA209" s="58" t="s">
        <v>834</v>
      </c>
      <c r="DB209" s="58" t="s">
        <v>1406</v>
      </c>
      <c r="DC209" s="58" t="s">
        <v>837</v>
      </c>
      <c r="DD209" s="58" t="s">
        <v>834</v>
      </c>
      <c r="DE209" s="58" t="s">
        <v>4196</v>
      </c>
      <c r="DF209" s="58" t="s">
        <v>837</v>
      </c>
      <c r="DG209" s="58" t="s">
        <v>834</v>
      </c>
      <c r="DH209" s="58" t="s">
        <v>3370</v>
      </c>
      <c r="DI209" s="58" t="s">
        <v>837</v>
      </c>
      <c r="DJ209" s="58" t="s">
        <v>834</v>
      </c>
      <c r="DK209" s="58" t="s">
        <v>564</v>
      </c>
      <c r="DL209" s="58" t="s">
        <v>837</v>
      </c>
      <c r="DM209" s="58" t="s">
        <v>834</v>
      </c>
      <c r="DN209" s="58" t="s">
        <v>4014</v>
      </c>
      <c r="DO209" s="58" t="s">
        <v>837</v>
      </c>
      <c r="DP209" s="58" t="s">
        <v>834</v>
      </c>
      <c r="DQ209" s="58" t="s">
        <v>5990</v>
      </c>
      <c r="DR209" s="58" t="s">
        <v>837</v>
      </c>
      <c r="DS209" s="58" t="s">
        <v>834</v>
      </c>
      <c r="DT209" s="58" t="s">
        <v>552</v>
      </c>
      <c r="DU209" s="58" t="s">
        <v>837</v>
      </c>
      <c r="DV209" s="58" t="s">
        <v>834</v>
      </c>
      <c r="DW209" s="58" t="s">
        <v>558</v>
      </c>
      <c r="DX209" s="58" t="s">
        <v>837</v>
      </c>
      <c r="DY209" s="27" t="s">
        <v>4215</v>
      </c>
      <c r="DZ209" s="5" t="s">
        <v>1401</v>
      </c>
      <c r="EA209" s="5">
        <v>309</v>
      </c>
      <c r="EB209" s="27" t="s">
        <v>4216</v>
      </c>
      <c r="EC209" s="5" t="s">
        <v>1401</v>
      </c>
      <c r="ED209" s="5">
        <v>150</v>
      </c>
      <c r="EE209" s="27" t="s">
        <v>4058</v>
      </c>
      <c r="EF209" s="5" t="s">
        <v>1401</v>
      </c>
      <c r="EG209" s="5">
        <v>80</v>
      </c>
      <c r="EH209" s="27" t="s">
        <v>4059</v>
      </c>
      <c r="EI209" s="5" t="s">
        <v>1401</v>
      </c>
      <c r="EJ209" s="5">
        <v>64</v>
      </c>
      <c r="EK209" s="27" t="s">
        <v>4060</v>
      </c>
      <c r="EL209" s="5" t="s">
        <v>1401</v>
      </c>
      <c r="EM209" s="5">
        <v>60</v>
      </c>
      <c r="EN209" s="5" t="s">
        <v>4061</v>
      </c>
      <c r="EO209" s="5" t="s">
        <v>1401</v>
      </c>
      <c r="EP209" s="27">
        <v>51</v>
      </c>
      <c r="EQ209" s="27" t="s">
        <v>4062</v>
      </c>
      <c r="ER209" s="5" t="s">
        <v>1401</v>
      </c>
      <c r="ES209" s="5">
        <v>23</v>
      </c>
      <c r="ET209" s="5" t="s">
        <v>4063</v>
      </c>
      <c r="EU209" s="5" t="s">
        <v>1401</v>
      </c>
      <c r="EV209" s="5">
        <v>20</v>
      </c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</row>
    <row r="210" spans="1:264">
      <c r="A210" s="4">
        <v>209</v>
      </c>
      <c r="B210" s="24" t="s">
        <v>1111</v>
      </c>
      <c r="C210" s="57">
        <v>39496</v>
      </c>
      <c r="D210" s="4" t="s">
        <v>1260</v>
      </c>
      <c r="E210" s="7">
        <v>283779</v>
      </c>
      <c r="F210" s="53">
        <v>131698</v>
      </c>
      <c r="G210" s="54">
        <f t="shared" si="46"/>
        <v>0.46408648983892398</v>
      </c>
      <c r="H210" s="14">
        <f t="shared" si="44"/>
        <v>0.75579735455359986</v>
      </c>
      <c r="I210" s="29" t="str">
        <f t="shared" si="45"/>
        <v>PPPP</v>
      </c>
      <c r="J210" s="29">
        <f t="shared" si="38"/>
        <v>0.84722622970736083</v>
      </c>
      <c r="K210" s="29" t="str">
        <f t="shared" si="47"/>
        <v>MMA</v>
      </c>
      <c r="L210" s="29">
        <f t="shared" ref="L210:L273" si="49">LARGE(P210:JF210,2)/(F210)</f>
        <v>9.1428875153760872E-2</v>
      </c>
      <c r="M210" s="29" t="str">
        <f t="shared" si="48"/>
        <v>PML-F</v>
      </c>
      <c r="N210" s="29">
        <f t="shared" ref="N210:N270" si="50">LARGE(P210:JF210,3)/(F210)</f>
        <v>5.6075263101945362E-2</v>
      </c>
      <c r="O210" s="27" t="s">
        <v>816</v>
      </c>
      <c r="P210" s="27" t="s">
        <v>806</v>
      </c>
      <c r="Q210" s="27" t="s">
        <v>838</v>
      </c>
      <c r="R210" s="5" t="s">
        <v>1262</v>
      </c>
      <c r="S210" s="5" t="s">
        <v>1185</v>
      </c>
      <c r="T210" s="27">
        <v>12041</v>
      </c>
      <c r="U210" s="27" t="s">
        <v>4071</v>
      </c>
      <c r="V210" s="5" t="s">
        <v>1765</v>
      </c>
      <c r="W210" s="5">
        <v>123</v>
      </c>
      <c r="X210" s="27" t="s">
        <v>834</v>
      </c>
      <c r="Y210" s="5" t="s">
        <v>909</v>
      </c>
      <c r="Z210" s="5" t="s">
        <v>837</v>
      </c>
      <c r="AA210" s="5" t="s">
        <v>834</v>
      </c>
      <c r="AB210" s="5" t="s">
        <v>1194</v>
      </c>
      <c r="AC210" s="5" t="s">
        <v>837</v>
      </c>
      <c r="AD210" s="5" t="s">
        <v>1261</v>
      </c>
      <c r="AE210" s="5" t="s">
        <v>1003</v>
      </c>
      <c r="AF210" s="27">
        <v>111578</v>
      </c>
      <c r="AG210" s="58" t="s">
        <v>834</v>
      </c>
      <c r="AH210" s="58" t="s">
        <v>810</v>
      </c>
      <c r="AI210" s="58" t="s">
        <v>837</v>
      </c>
      <c r="AJ210" s="27" t="s">
        <v>3920</v>
      </c>
      <c r="AK210" s="5" t="s">
        <v>1424</v>
      </c>
      <c r="AL210" s="5">
        <v>7385</v>
      </c>
      <c r="AM210" s="5" t="s">
        <v>834</v>
      </c>
      <c r="AN210" s="5" t="s">
        <v>3395</v>
      </c>
      <c r="AO210" s="5" t="s">
        <v>837</v>
      </c>
      <c r="AP210" s="5" t="s">
        <v>834</v>
      </c>
      <c r="AQ210" s="5" t="s">
        <v>7501</v>
      </c>
      <c r="AR210" s="5" t="s">
        <v>837</v>
      </c>
      <c r="AS210" s="58" t="s">
        <v>834</v>
      </c>
      <c r="AT210" s="58" t="s">
        <v>812</v>
      </c>
      <c r="AU210" s="58" t="s">
        <v>837</v>
      </c>
      <c r="AV210" s="5" t="s">
        <v>834</v>
      </c>
      <c r="AW210" s="5" t="s">
        <v>3202</v>
      </c>
      <c r="AX210" s="5" t="s">
        <v>837</v>
      </c>
      <c r="AY210" s="5" t="s">
        <v>834</v>
      </c>
      <c r="AZ210" s="5" t="s">
        <v>3764</v>
      </c>
      <c r="BA210" s="5" t="s">
        <v>837</v>
      </c>
      <c r="BB210" s="5" t="s">
        <v>834</v>
      </c>
      <c r="BC210" s="5" t="s">
        <v>3126</v>
      </c>
      <c r="BD210" s="5" t="s">
        <v>837</v>
      </c>
      <c r="BE210" s="5" t="s">
        <v>834</v>
      </c>
      <c r="BF210" s="5" t="s">
        <v>3130</v>
      </c>
      <c r="BG210" s="5" t="s">
        <v>837</v>
      </c>
      <c r="BH210" s="5" t="s">
        <v>834</v>
      </c>
      <c r="BI210" s="5" t="s">
        <v>3608</v>
      </c>
      <c r="BJ210" s="5" t="s">
        <v>837</v>
      </c>
      <c r="BK210" s="5" t="s">
        <v>834</v>
      </c>
      <c r="BL210" s="5" t="s">
        <v>3403</v>
      </c>
      <c r="BM210" s="5" t="s">
        <v>837</v>
      </c>
      <c r="BN210" s="5" t="s">
        <v>834</v>
      </c>
      <c r="BO210" s="5" t="s">
        <v>3539</v>
      </c>
      <c r="BP210" s="5" t="s">
        <v>837</v>
      </c>
      <c r="BQ210" s="5" t="s">
        <v>834</v>
      </c>
      <c r="BR210" s="5" t="s">
        <v>3983</v>
      </c>
      <c r="BS210" s="5" t="s">
        <v>837</v>
      </c>
      <c r="BT210" s="5" t="s">
        <v>834</v>
      </c>
      <c r="BU210" s="5" t="s">
        <v>7505</v>
      </c>
      <c r="BV210" s="5" t="s">
        <v>837</v>
      </c>
      <c r="BW210" s="5" t="s">
        <v>834</v>
      </c>
      <c r="BX210" s="5" t="s">
        <v>1020</v>
      </c>
      <c r="BY210" s="5" t="s">
        <v>837</v>
      </c>
      <c r="BZ210" s="5" t="s">
        <v>834</v>
      </c>
      <c r="CA210" s="5" t="s">
        <v>2873</v>
      </c>
      <c r="CB210" s="5" t="s">
        <v>837</v>
      </c>
      <c r="CC210" s="58" t="s">
        <v>834</v>
      </c>
      <c r="CD210" s="58" t="s">
        <v>814</v>
      </c>
      <c r="CE210" s="58" t="s">
        <v>837</v>
      </c>
      <c r="CF210" s="58" t="s">
        <v>834</v>
      </c>
      <c r="CG210" s="27" t="s">
        <v>817</v>
      </c>
      <c r="CH210" s="58" t="s">
        <v>837</v>
      </c>
      <c r="CI210" s="58" t="s">
        <v>834</v>
      </c>
      <c r="CJ210" s="58" t="s">
        <v>3813</v>
      </c>
      <c r="CK210" s="58" t="s">
        <v>837</v>
      </c>
      <c r="CL210" s="58" t="s">
        <v>834</v>
      </c>
      <c r="CM210" s="58" t="s">
        <v>3196</v>
      </c>
      <c r="CN210" s="58" t="s">
        <v>837</v>
      </c>
      <c r="CO210" s="58" t="s">
        <v>834</v>
      </c>
      <c r="CP210" s="58" t="s">
        <v>3361</v>
      </c>
      <c r="CQ210" s="58" t="s">
        <v>837</v>
      </c>
      <c r="CR210" s="58" t="s">
        <v>834</v>
      </c>
      <c r="CS210" s="58" t="s">
        <v>4541</v>
      </c>
      <c r="CT210" s="58" t="s">
        <v>837</v>
      </c>
      <c r="CU210" s="58" t="s">
        <v>834</v>
      </c>
      <c r="CV210" s="58" t="s">
        <v>4186</v>
      </c>
      <c r="CW210" s="58" t="s">
        <v>837</v>
      </c>
      <c r="CX210" s="58" t="s">
        <v>834</v>
      </c>
      <c r="CY210" s="58" t="s">
        <v>1301</v>
      </c>
      <c r="CZ210" s="58" t="s">
        <v>837</v>
      </c>
      <c r="DA210" s="58" t="s">
        <v>834</v>
      </c>
      <c r="DB210" s="58" t="s">
        <v>1406</v>
      </c>
      <c r="DC210" s="58" t="s">
        <v>837</v>
      </c>
      <c r="DD210" s="58" t="s">
        <v>834</v>
      </c>
      <c r="DE210" s="58" t="s">
        <v>4196</v>
      </c>
      <c r="DF210" s="58" t="s">
        <v>837</v>
      </c>
      <c r="DG210" s="58" t="s">
        <v>834</v>
      </c>
      <c r="DH210" s="58" t="s">
        <v>3370</v>
      </c>
      <c r="DI210" s="58" t="s">
        <v>837</v>
      </c>
      <c r="DJ210" s="58" t="s">
        <v>834</v>
      </c>
      <c r="DK210" s="58" t="s">
        <v>564</v>
      </c>
      <c r="DL210" s="58" t="s">
        <v>837</v>
      </c>
      <c r="DM210" s="58" t="s">
        <v>834</v>
      </c>
      <c r="DN210" s="58" t="s">
        <v>4014</v>
      </c>
      <c r="DO210" s="58" t="s">
        <v>837</v>
      </c>
      <c r="DP210" s="58" t="s">
        <v>834</v>
      </c>
      <c r="DQ210" s="58" t="s">
        <v>5990</v>
      </c>
      <c r="DR210" s="58" t="s">
        <v>837</v>
      </c>
      <c r="DS210" s="58" t="s">
        <v>834</v>
      </c>
      <c r="DT210" s="58" t="s">
        <v>552</v>
      </c>
      <c r="DU210" s="58" t="s">
        <v>837</v>
      </c>
      <c r="DV210" s="58" t="s">
        <v>834</v>
      </c>
      <c r="DW210" s="58" t="s">
        <v>558</v>
      </c>
      <c r="DX210" s="58" t="s">
        <v>837</v>
      </c>
      <c r="DY210" s="27" t="s">
        <v>3921</v>
      </c>
      <c r="DZ210" s="5" t="s">
        <v>1401</v>
      </c>
      <c r="EA210" s="5">
        <v>248</v>
      </c>
      <c r="EB210" s="27" t="s">
        <v>4070</v>
      </c>
      <c r="EC210" s="5" t="s">
        <v>1401</v>
      </c>
      <c r="ED210" s="5">
        <v>171</v>
      </c>
      <c r="EE210" s="27" t="s">
        <v>4072</v>
      </c>
      <c r="EF210" s="5" t="s">
        <v>1401</v>
      </c>
      <c r="EG210" s="5">
        <v>95</v>
      </c>
      <c r="EH210" s="27" t="s">
        <v>4073</v>
      </c>
      <c r="EI210" s="5" t="s">
        <v>1401</v>
      </c>
      <c r="EJ210" s="5">
        <v>57</v>
      </c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</row>
    <row r="211" spans="1:264">
      <c r="A211" s="4">
        <v>210</v>
      </c>
      <c r="B211" s="24" t="s">
        <v>1111</v>
      </c>
      <c r="C211" s="57">
        <v>39496</v>
      </c>
      <c r="D211" s="4" t="s">
        <v>1263</v>
      </c>
      <c r="E211" s="7">
        <v>292284</v>
      </c>
      <c r="F211" s="53">
        <v>100236</v>
      </c>
      <c r="G211" s="54">
        <f t="shared" si="46"/>
        <v>0.34294042780309564</v>
      </c>
      <c r="H211" s="14">
        <f t="shared" si="44"/>
        <v>0.13361466938026259</v>
      </c>
      <c r="I211" s="29" t="str">
        <f t="shared" si="45"/>
        <v>PML</v>
      </c>
      <c r="J211" s="29">
        <f t="shared" si="38"/>
        <v>0.56381938624845362</v>
      </c>
      <c r="K211" s="29" t="str">
        <f t="shared" si="47"/>
        <v>PPPP</v>
      </c>
      <c r="L211" s="29">
        <f t="shared" si="49"/>
        <v>0.43020471686819106</v>
      </c>
      <c r="M211" s="29" t="str">
        <f t="shared" si="48"/>
        <v>PML-N</v>
      </c>
      <c r="N211" s="29">
        <f t="shared" si="50"/>
        <v>2.0252204796679836E-3</v>
      </c>
      <c r="O211" s="27" t="s">
        <v>816</v>
      </c>
      <c r="P211" s="27" t="s">
        <v>806</v>
      </c>
      <c r="Q211" s="27" t="s">
        <v>838</v>
      </c>
      <c r="R211" s="5" t="s">
        <v>834</v>
      </c>
      <c r="S211" s="5" t="s">
        <v>1185</v>
      </c>
      <c r="T211" s="5" t="s">
        <v>837</v>
      </c>
      <c r="U211" s="5" t="s">
        <v>349</v>
      </c>
      <c r="V211" s="5" t="s">
        <v>811</v>
      </c>
      <c r="W211" s="5">
        <v>34</v>
      </c>
      <c r="X211" s="27" t="s">
        <v>350</v>
      </c>
      <c r="Y211" s="5" t="s">
        <v>909</v>
      </c>
      <c r="Z211" s="5">
        <v>56515</v>
      </c>
      <c r="AA211" s="5" t="s">
        <v>351</v>
      </c>
      <c r="AB211" s="5" t="s">
        <v>1194</v>
      </c>
      <c r="AC211" s="5">
        <v>203</v>
      </c>
      <c r="AD211" s="5" t="s">
        <v>5170</v>
      </c>
      <c r="AE211" s="5" t="s">
        <v>1003</v>
      </c>
      <c r="AF211" s="27">
        <v>43122</v>
      </c>
      <c r="AG211" s="58" t="s">
        <v>834</v>
      </c>
      <c r="AH211" s="58" t="s">
        <v>810</v>
      </c>
      <c r="AI211" s="58" t="s">
        <v>837</v>
      </c>
      <c r="AJ211" s="5" t="s">
        <v>834</v>
      </c>
      <c r="AK211" s="5" t="s">
        <v>1424</v>
      </c>
      <c r="AL211" s="5" t="s">
        <v>837</v>
      </c>
      <c r="AM211" s="5" t="s">
        <v>834</v>
      </c>
      <c r="AN211" s="5" t="s">
        <v>3395</v>
      </c>
      <c r="AO211" s="5" t="s">
        <v>837</v>
      </c>
      <c r="AP211" s="5" t="s">
        <v>834</v>
      </c>
      <c r="AQ211" s="5" t="s">
        <v>7501</v>
      </c>
      <c r="AR211" s="5" t="s">
        <v>837</v>
      </c>
      <c r="AS211" s="58" t="s">
        <v>834</v>
      </c>
      <c r="AT211" s="58" t="s">
        <v>812</v>
      </c>
      <c r="AU211" s="58" t="s">
        <v>837</v>
      </c>
      <c r="AV211" s="5" t="s">
        <v>834</v>
      </c>
      <c r="AW211" s="5" t="s">
        <v>3202</v>
      </c>
      <c r="AX211" s="5" t="s">
        <v>837</v>
      </c>
      <c r="AY211" s="5" t="s">
        <v>834</v>
      </c>
      <c r="AZ211" s="5" t="s">
        <v>3764</v>
      </c>
      <c r="BA211" s="27" t="s">
        <v>837</v>
      </c>
      <c r="BB211" s="5" t="s">
        <v>834</v>
      </c>
      <c r="BC211" s="5" t="s">
        <v>3126</v>
      </c>
      <c r="BD211" s="5" t="s">
        <v>837</v>
      </c>
      <c r="BE211" s="5" t="s">
        <v>834</v>
      </c>
      <c r="BF211" s="5" t="s">
        <v>3130</v>
      </c>
      <c r="BG211" s="5" t="s">
        <v>837</v>
      </c>
      <c r="BH211" s="5" t="s">
        <v>834</v>
      </c>
      <c r="BI211" s="5" t="s">
        <v>3608</v>
      </c>
      <c r="BJ211" s="5" t="s">
        <v>837</v>
      </c>
      <c r="BK211" s="5" t="s">
        <v>834</v>
      </c>
      <c r="BL211" s="5" t="s">
        <v>3403</v>
      </c>
      <c r="BM211" s="5" t="s">
        <v>837</v>
      </c>
      <c r="BN211" s="5" t="s">
        <v>834</v>
      </c>
      <c r="BO211" s="5" t="s">
        <v>3539</v>
      </c>
      <c r="BP211" s="5" t="s">
        <v>837</v>
      </c>
      <c r="BQ211" s="5" t="s">
        <v>834</v>
      </c>
      <c r="BR211" s="5" t="s">
        <v>3983</v>
      </c>
      <c r="BS211" s="5" t="s">
        <v>837</v>
      </c>
      <c r="BT211" s="5" t="s">
        <v>834</v>
      </c>
      <c r="BU211" s="5" t="s">
        <v>7505</v>
      </c>
      <c r="BV211" s="5" t="s">
        <v>837</v>
      </c>
      <c r="BW211" s="5" t="s">
        <v>834</v>
      </c>
      <c r="BX211" s="5" t="s">
        <v>1020</v>
      </c>
      <c r="BY211" s="5" t="s">
        <v>837</v>
      </c>
      <c r="BZ211" s="5" t="s">
        <v>834</v>
      </c>
      <c r="CA211" s="5" t="s">
        <v>2873</v>
      </c>
      <c r="CB211" s="5" t="s">
        <v>837</v>
      </c>
      <c r="CC211" s="58" t="s">
        <v>834</v>
      </c>
      <c r="CD211" s="58" t="s">
        <v>814</v>
      </c>
      <c r="CE211" s="58" t="s">
        <v>837</v>
      </c>
      <c r="CF211" s="58" t="s">
        <v>834</v>
      </c>
      <c r="CG211" s="27" t="s">
        <v>817</v>
      </c>
      <c r="CH211" s="58" t="s">
        <v>837</v>
      </c>
      <c r="CI211" s="58" t="s">
        <v>834</v>
      </c>
      <c r="CJ211" s="58" t="s">
        <v>3813</v>
      </c>
      <c r="CK211" s="58" t="s">
        <v>837</v>
      </c>
      <c r="CL211" s="58" t="s">
        <v>834</v>
      </c>
      <c r="CM211" s="58" t="s">
        <v>3196</v>
      </c>
      <c r="CN211" s="58" t="s">
        <v>837</v>
      </c>
      <c r="CO211" s="58" t="s">
        <v>834</v>
      </c>
      <c r="CP211" s="58" t="s">
        <v>3361</v>
      </c>
      <c r="CQ211" s="58" t="s">
        <v>837</v>
      </c>
      <c r="CR211" s="58" t="s">
        <v>834</v>
      </c>
      <c r="CS211" s="58" t="s">
        <v>4541</v>
      </c>
      <c r="CT211" s="58" t="s">
        <v>837</v>
      </c>
      <c r="CU211" s="58" t="s">
        <v>834</v>
      </c>
      <c r="CV211" s="58" t="s">
        <v>4186</v>
      </c>
      <c r="CW211" s="58" t="s">
        <v>837</v>
      </c>
      <c r="CX211" s="58" t="s">
        <v>834</v>
      </c>
      <c r="CY211" s="58" t="s">
        <v>1301</v>
      </c>
      <c r="CZ211" s="58" t="s">
        <v>837</v>
      </c>
      <c r="DA211" s="58" t="s">
        <v>834</v>
      </c>
      <c r="DB211" s="58" t="s">
        <v>1406</v>
      </c>
      <c r="DC211" s="58" t="s">
        <v>837</v>
      </c>
      <c r="DD211" s="58" t="s">
        <v>834</v>
      </c>
      <c r="DE211" s="58" t="s">
        <v>4196</v>
      </c>
      <c r="DF211" s="58" t="s">
        <v>837</v>
      </c>
      <c r="DG211" s="58" t="s">
        <v>834</v>
      </c>
      <c r="DH211" s="58" t="s">
        <v>3370</v>
      </c>
      <c r="DI211" s="58" t="s">
        <v>837</v>
      </c>
      <c r="DJ211" s="58" t="s">
        <v>834</v>
      </c>
      <c r="DK211" s="58" t="s">
        <v>564</v>
      </c>
      <c r="DL211" s="58" t="s">
        <v>837</v>
      </c>
      <c r="DM211" s="58" t="s">
        <v>834</v>
      </c>
      <c r="DN211" s="58" t="s">
        <v>4014</v>
      </c>
      <c r="DO211" s="58" t="s">
        <v>837</v>
      </c>
      <c r="DP211" s="58" t="s">
        <v>834</v>
      </c>
      <c r="DQ211" s="58" t="s">
        <v>5990</v>
      </c>
      <c r="DR211" s="58" t="s">
        <v>837</v>
      </c>
      <c r="DS211" s="58" t="s">
        <v>834</v>
      </c>
      <c r="DT211" s="58" t="s">
        <v>552</v>
      </c>
      <c r="DU211" s="58" t="s">
        <v>837</v>
      </c>
      <c r="DV211" s="58" t="s">
        <v>834</v>
      </c>
      <c r="DW211" s="58" t="s">
        <v>558</v>
      </c>
      <c r="DX211" s="58" t="s">
        <v>837</v>
      </c>
      <c r="DY211" s="27" t="s">
        <v>352</v>
      </c>
      <c r="DZ211" s="5" t="s">
        <v>1401</v>
      </c>
      <c r="EA211" s="5">
        <v>84</v>
      </c>
      <c r="EB211" s="27" t="s">
        <v>5327</v>
      </c>
      <c r="EC211" s="5" t="s">
        <v>1401</v>
      </c>
      <c r="ED211" s="5">
        <v>106</v>
      </c>
      <c r="EE211" s="52" t="s">
        <v>2854</v>
      </c>
      <c r="EF211" s="5" t="s">
        <v>1401</v>
      </c>
      <c r="EG211" s="5">
        <v>80</v>
      </c>
      <c r="EH211" s="5" t="s">
        <v>5313</v>
      </c>
      <c r="EI211" s="5" t="s">
        <v>1401</v>
      </c>
      <c r="EJ211" s="5">
        <v>43</v>
      </c>
      <c r="EK211" s="5" t="s">
        <v>5330</v>
      </c>
      <c r="EL211" s="5" t="s">
        <v>1401</v>
      </c>
      <c r="EM211" s="5">
        <v>20</v>
      </c>
      <c r="EN211" s="5" t="s">
        <v>353</v>
      </c>
      <c r="EO211" s="5" t="s">
        <v>1401</v>
      </c>
      <c r="EP211" s="5">
        <v>16</v>
      </c>
      <c r="EQ211" s="5" t="s">
        <v>354</v>
      </c>
      <c r="ER211" s="5" t="s">
        <v>1401</v>
      </c>
      <c r="ES211" s="5">
        <v>13</v>
      </c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</row>
    <row r="212" spans="1:264">
      <c r="A212" s="4">
        <v>211</v>
      </c>
      <c r="B212" s="24" t="s">
        <v>1111</v>
      </c>
      <c r="C212" s="57">
        <v>39496</v>
      </c>
      <c r="D212" s="4" t="s">
        <v>1304</v>
      </c>
      <c r="E212" s="7">
        <v>381020</v>
      </c>
      <c r="F212" s="53">
        <v>164572</v>
      </c>
      <c r="G212" s="54">
        <f t="shared" si="46"/>
        <v>0.43192483334208176</v>
      </c>
      <c r="H212" s="14">
        <f t="shared" si="44"/>
        <v>0.3345101232287388</v>
      </c>
      <c r="I212" s="29" t="str">
        <f t="shared" si="45"/>
        <v>National Party</v>
      </c>
      <c r="J212" s="29">
        <f t="shared" si="38"/>
        <v>0.66426245047760246</v>
      </c>
      <c r="K212" s="29" t="str">
        <f t="shared" si="47"/>
        <v>PPPP</v>
      </c>
      <c r="L212" s="29">
        <f t="shared" si="49"/>
        <v>0.32975232724886372</v>
      </c>
      <c r="M212" s="29" t="str">
        <f t="shared" si="48"/>
        <v>PML-N</v>
      </c>
      <c r="N212" s="29">
        <f t="shared" si="50"/>
        <v>1.9626667962958462E-3</v>
      </c>
      <c r="O212" s="27" t="s">
        <v>816</v>
      </c>
      <c r="P212" s="27" t="s">
        <v>806</v>
      </c>
      <c r="Q212" s="27" t="s">
        <v>838</v>
      </c>
      <c r="R212" s="5" t="s">
        <v>834</v>
      </c>
      <c r="S212" s="5" t="s">
        <v>1185</v>
      </c>
      <c r="T212" s="5" t="s">
        <v>837</v>
      </c>
      <c r="U212" s="27" t="s">
        <v>3931</v>
      </c>
      <c r="V212" s="5" t="s">
        <v>1765</v>
      </c>
      <c r="W212" s="5">
        <v>65</v>
      </c>
      <c r="X212" s="27" t="s">
        <v>834</v>
      </c>
      <c r="Y212" s="5" t="s">
        <v>909</v>
      </c>
      <c r="Z212" s="5" t="s">
        <v>837</v>
      </c>
      <c r="AA212" s="27" t="s">
        <v>3926</v>
      </c>
      <c r="AB212" s="27" t="s">
        <v>1194</v>
      </c>
      <c r="AC212" s="5">
        <v>323</v>
      </c>
      <c r="AD212" s="5" t="s">
        <v>1303</v>
      </c>
      <c r="AE212" s="5" t="s">
        <v>1003</v>
      </c>
      <c r="AF212" s="27">
        <v>54268</v>
      </c>
      <c r="AG212" s="58" t="s">
        <v>834</v>
      </c>
      <c r="AH212" s="58" t="s">
        <v>810</v>
      </c>
      <c r="AI212" s="58" t="s">
        <v>837</v>
      </c>
      <c r="AJ212" s="5" t="s">
        <v>834</v>
      </c>
      <c r="AK212" s="5" t="s">
        <v>1424</v>
      </c>
      <c r="AL212" s="5" t="s">
        <v>837</v>
      </c>
      <c r="AM212" s="5" t="s">
        <v>834</v>
      </c>
      <c r="AN212" s="5" t="s">
        <v>3395</v>
      </c>
      <c r="AO212" s="5" t="s">
        <v>837</v>
      </c>
      <c r="AP212" s="5" t="s">
        <v>834</v>
      </c>
      <c r="AQ212" s="5" t="s">
        <v>7501</v>
      </c>
      <c r="AR212" s="5" t="s">
        <v>837</v>
      </c>
      <c r="AS212" s="58" t="s">
        <v>834</v>
      </c>
      <c r="AT212" s="58" t="s">
        <v>812</v>
      </c>
      <c r="AU212" s="58" t="s">
        <v>837</v>
      </c>
      <c r="AV212" s="5" t="s">
        <v>834</v>
      </c>
      <c r="AW212" s="5" t="s">
        <v>3202</v>
      </c>
      <c r="AX212" s="5" t="s">
        <v>837</v>
      </c>
      <c r="AY212" s="5" t="s">
        <v>834</v>
      </c>
      <c r="AZ212" s="5" t="s">
        <v>3764</v>
      </c>
      <c r="BA212" s="5" t="s">
        <v>837</v>
      </c>
      <c r="BB212" s="5" t="s">
        <v>834</v>
      </c>
      <c r="BC212" s="5" t="s">
        <v>3126</v>
      </c>
      <c r="BD212" s="5" t="s">
        <v>837</v>
      </c>
      <c r="BE212" s="5" t="s">
        <v>834</v>
      </c>
      <c r="BF212" s="5" t="s">
        <v>3130</v>
      </c>
      <c r="BG212" s="5" t="s">
        <v>837</v>
      </c>
      <c r="BH212" s="5" t="s">
        <v>834</v>
      </c>
      <c r="BI212" s="5" t="s">
        <v>3608</v>
      </c>
      <c r="BJ212" s="5" t="s">
        <v>837</v>
      </c>
      <c r="BK212" s="5" t="s">
        <v>834</v>
      </c>
      <c r="BL212" s="5" t="s">
        <v>3403</v>
      </c>
      <c r="BM212" s="5" t="s">
        <v>837</v>
      </c>
      <c r="BN212" s="5" t="s">
        <v>834</v>
      </c>
      <c r="BO212" s="5" t="s">
        <v>3539</v>
      </c>
      <c r="BP212" s="5" t="s">
        <v>837</v>
      </c>
      <c r="BQ212" s="5" t="s">
        <v>834</v>
      </c>
      <c r="BR212" s="5" t="s">
        <v>3983</v>
      </c>
      <c r="BS212" s="5" t="s">
        <v>837</v>
      </c>
      <c r="BT212" s="5" t="s">
        <v>834</v>
      </c>
      <c r="BU212" s="5" t="s">
        <v>7505</v>
      </c>
      <c r="BV212" s="5" t="s">
        <v>837</v>
      </c>
      <c r="BW212" s="5" t="s">
        <v>834</v>
      </c>
      <c r="BX212" s="5" t="s">
        <v>1020</v>
      </c>
      <c r="BY212" s="5" t="s">
        <v>837</v>
      </c>
      <c r="BZ212" s="5" t="s">
        <v>834</v>
      </c>
      <c r="CA212" s="5" t="s">
        <v>2873</v>
      </c>
      <c r="CB212" s="5" t="s">
        <v>837</v>
      </c>
      <c r="CC212" s="5" t="s">
        <v>1305</v>
      </c>
      <c r="CD212" s="5" t="s">
        <v>1777</v>
      </c>
      <c r="CE212" s="27">
        <v>109319</v>
      </c>
      <c r="CF212" s="58" t="s">
        <v>834</v>
      </c>
      <c r="CG212" s="27" t="s">
        <v>817</v>
      </c>
      <c r="CH212" s="58" t="s">
        <v>837</v>
      </c>
      <c r="CI212" s="58" t="s">
        <v>834</v>
      </c>
      <c r="CJ212" s="58" t="s">
        <v>3813</v>
      </c>
      <c r="CK212" s="58" t="s">
        <v>837</v>
      </c>
      <c r="CL212" s="58" t="s">
        <v>834</v>
      </c>
      <c r="CM212" s="58" t="s">
        <v>3196</v>
      </c>
      <c r="CN212" s="58" t="s">
        <v>837</v>
      </c>
      <c r="CO212" s="58" t="s">
        <v>834</v>
      </c>
      <c r="CP212" s="58" t="s">
        <v>3361</v>
      </c>
      <c r="CQ212" s="58" t="s">
        <v>837</v>
      </c>
      <c r="CR212" s="58" t="s">
        <v>834</v>
      </c>
      <c r="CS212" s="58" t="s">
        <v>4541</v>
      </c>
      <c r="CT212" s="58" t="s">
        <v>837</v>
      </c>
      <c r="CU212" s="58" t="s">
        <v>834</v>
      </c>
      <c r="CV212" s="58" t="s">
        <v>4186</v>
      </c>
      <c r="CW212" s="58" t="s">
        <v>837</v>
      </c>
      <c r="CX212" s="58" t="s">
        <v>834</v>
      </c>
      <c r="CY212" s="58" t="s">
        <v>1301</v>
      </c>
      <c r="CZ212" s="58" t="s">
        <v>837</v>
      </c>
      <c r="DA212" s="58" t="s">
        <v>834</v>
      </c>
      <c r="DB212" s="58" t="s">
        <v>1406</v>
      </c>
      <c r="DC212" s="58" t="s">
        <v>837</v>
      </c>
      <c r="DD212" s="58" t="s">
        <v>834</v>
      </c>
      <c r="DE212" s="58" t="s">
        <v>4196</v>
      </c>
      <c r="DF212" s="58" t="s">
        <v>837</v>
      </c>
      <c r="DG212" s="58" t="s">
        <v>834</v>
      </c>
      <c r="DH212" s="58" t="s">
        <v>3370</v>
      </c>
      <c r="DI212" s="58" t="s">
        <v>837</v>
      </c>
      <c r="DJ212" s="58" t="s">
        <v>834</v>
      </c>
      <c r="DK212" s="58" t="s">
        <v>564</v>
      </c>
      <c r="DL212" s="58" t="s">
        <v>837</v>
      </c>
      <c r="DM212" s="58" t="s">
        <v>834</v>
      </c>
      <c r="DN212" s="58" t="s">
        <v>4014</v>
      </c>
      <c r="DO212" s="58" t="s">
        <v>837</v>
      </c>
      <c r="DP212" s="58" t="s">
        <v>834</v>
      </c>
      <c r="DQ212" s="58" t="s">
        <v>5990</v>
      </c>
      <c r="DR212" s="58" t="s">
        <v>837</v>
      </c>
      <c r="DS212" s="58" t="s">
        <v>834</v>
      </c>
      <c r="DT212" s="58" t="s">
        <v>552</v>
      </c>
      <c r="DU212" s="58" t="s">
        <v>837</v>
      </c>
      <c r="DV212" s="58" t="s">
        <v>834</v>
      </c>
      <c r="DW212" s="58" t="s">
        <v>558</v>
      </c>
      <c r="DX212" s="58" t="s">
        <v>837</v>
      </c>
      <c r="DY212" s="27" t="s">
        <v>3927</v>
      </c>
      <c r="DZ212" s="5" t="s">
        <v>1401</v>
      </c>
      <c r="EA212" s="5">
        <v>173</v>
      </c>
      <c r="EB212" s="27" t="s">
        <v>3928</v>
      </c>
      <c r="EC212" s="5" t="s">
        <v>1401</v>
      </c>
      <c r="ED212" s="5">
        <v>151</v>
      </c>
      <c r="EE212" s="27" t="s">
        <v>3929</v>
      </c>
      <c r="EF212" s="5" t="s">
        <v>1401</v>
      </c>
      <c r="EG212" s="5">
        <v>128</v>
      </c>
      <c r="EH212" s="27" t="s">
        <v>3930</v>
      </c>
      <c r="EI212" s="5" t="s">
        <v>1401</v>
      </c>
      <c r="EJ212" s="5">
        <v>125</v>
      </c>
      <c r="EK212" s="27" t="s">
        <v>3916</v>
      </c>
      <c r="EL212" s="5" t="s">
        <v>1401</v>
      </c>
      <c r="EM212" s="5">
        <v>13</v>
      </c>
      <c r="EN212" s="27" t="s">
        <v>3917</v>
      </c>
      <c r="EO212" s="5" t="s">
        <v>1401</v>
      </c>
      <c r="EP212" s="5">
        <v>7</v>
      </c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</row>
    <row r="213" spans="1:264">
      <c r="A213" s="4">
        <v>212</v>
      </c>
      <c r="B213" s="24" t="s">
        <v>1111</v>
      </c>
      <c r="C213" s="57">
        <v>39496</v>
      </c>
      <c r="D213" s="4" t="s">
        <v>1708</v>
      </c>
      <c r="E213" s="7">
        <v>376544</v>
      </c>
      <c r="F213" s="53">
        <v>158163</v>
      </c>
      <c r="G213" s="54">
        <f t="shared" si="46"/>
        <v>0.42003856123056005</v>
      </c>
      <c r="H213" s="14">
        <f t="shared" si="44"/>
        <v>0.3269601613525287</v>
      </c>
      <c r="I213" s="29" t="str">
        <f t="shared" si="45"/>
        <v>PPPP</v>
      </c>
      <c r="J213" s="29">
        <f t="shared" si="38"/>
        <v>0.6259302112377737</v>
      </c>
      <c r="K213" s="29" t="str">
        <f t="shared" si="47"/>
        <v>PML</v>
      </c>
      <c r="L213" s="29">
        <f t="shared" si="49"/>
        <v>0.29897004988524495</v>
      </c>
      <c r="M213" s="29" t="str">
        <f t="shared" si="48"/>
        <v>IND</v>
      </c>
      <c r="N213" s="29">
        <f t="shared" si="50"/>
        <v>4.0470906596359449E-2</v>
      </c>
      <c r="O213" s="27" t="s">
        <v>816</v>
      </c>
      <c r="P213" s="27" t="s">
        <v>806</v>
      </c>
      <c r="Q213" s="27" t="s">
        <v>838</v>
      </c>
      <c r="R213" s="27" t="s">
        <v>3731</v>
      </c>
      <c r="S213" s="5" t="s">
        <v>1185</v>
      </c>
      <c r="T213" s="5">
        <v>2352</v>
      </c>
      <c r="U213" s="27" t="s">
        <v>3687</v>
      </c>
      <c r="V213" s="5" t="s">
        <v>1765</v>
      </c>
      <c r="W213" s="5">
        <v>136</v>
      </c>
      <c r="X213" s="5" t="s">
        <v>1710</v>
      </c>
      <c r="Y213" s="5" t="s">
        <v>909</v>
      </c>
      <c r="Z213" s="27">
        <v>47286</v>
      </c>
      <c r="AA213" s="5" t="s">
        <v>834</v>
      </c>
      <c r="AB213" s="5" t="s">
        <v>1194</v>
      </c>
      <c r="AC213" s="5" t="s">
        <v>837</v>
      </c>
      <c r="AD213" s="5" t="s">
        <v>1709</v>
      </c>
      <c r="AE213" s="5" t="s">
        <v>1003</v>
      </c>
      <c r="AF213" s="27">
        <v>98999</v>
      </c>
      <c r="AG213" s="58" t="s">
        <v>834</v>
      </c>
      <c r="AH213" s="58" t="s">
        <v>810</v>
      </c>
      <c r="AI213" s="58" t="s">
        <v>837</v>
      </c>
      <c r="AJ213" s="5" t="s">
        <v>834</v>
      </c>
      <c r="AK213" s="5" t="s">
        <v>1424</v>
      </c>
      <c r="AL213" s="5" t="s">
        <v>837</v>
      </c>
      <c r="AM213" s="5" t="s">
        <v>834</v>
      </c>
      <c r="AN213" s="5" t="s">
        <v>3395</v>
      </c>
      <c r="AO213" s="5" t="s">
        <v>837</v>
      </c>
      <c r="AP213" s="5" t="s">
        <v>834</v>
      </c>
      <c r="AQ213" s="5" t="s">
        <v>7501</v>
      </c>
      <c r="AR213" s="5" t="s">
        <v>837</v>
      </c>
      <c r="AS213" s="58" t="s">
        <v>834</v>
      </c>
      <c r="AT213" s="58" t="s">
        <v>812</v>
      </c>
      <c r="AU213" s="58" t="s">
        <v>837</v>
      </c>
      <c r="AV213" s="5" t="s">
        <v>834</v>
      </c>
      <c r="AW213" s="5" t="s">
        <v>3202</v>
      </c>
      <c r="AX213" s="5" t="s">
        <v>837</v>
      </c>
      <c r="AY213" s="5" t="s">
        <v>834</v>
      </c>
      <c r="AZ213" s="5" t="s">
        <v>3764</v>
      </c>
      <c r="BA213" s="5" t="s">
        <v>837</v>
      </c>
      <c r="BB213" s="5" t="s">
        <v>834</v>
      </c>
      <c r="BC213" s="5" t="s">
        <v>3126</v>
      </c>
      <c r="BD213" s="5" t="s">
        <v>837</v>
      </c>
      <c r="BE213" s="5" t="s">
        <v>834</v>
      </c>
      <c r="BF213" s="5" t="s">
        <v>3130</v>
      </c>
      <c r="BG213" s="5" t="s">
        <v>837</v>
      </c>
      <c r="BH213" s="5" t="s">
        <v>834</v>
      </c>
      <c r="BI213" s="5" t="s">
        <v>3608</v>
      </c>
      <c r="BJ213" s="5" t="s">
        <v>837</v>
      </c>
      <c r="BK213" s="5" t="s">
        <v>834</v>
      </c>
      <c r="BL213" s="5" t="s">
        <v>3403</v>
      </c>
      <c r="BM213" s="5" t="s">
        <v>837</v>
      </c>
      <c r="BN213" s="5" t="s">
        <v>834</v>
      </c>
      <c r="BO213" s="5" t="s">
        <v>3539</v>
      </c>
      <c r="BP213" s="5" t="s">
        <v>837</v>
      </c>
      <c r="BQ213" s="5" t="s">
        <v>834</v>
      </c>
      <c r="BR213" s="5" t="s">
        <v>3983</v>
      </c>
      <c r="BS213" s="5" t="s">
        <v>837</v>
      </c>
      <c r="BT213" s="5" t="s">
        <v>834</v>
      </c>
      <c r="BU213" s="5" t="s">
        <v>7505</v>
      </c>
      <c r="BV213" s="5" t="s">
        <v>837</v>
      </c>
      <c r="BW213" s="5" t="s">
        <v>834</v>
      </c>
      <c r="BX213" s="5" t="s">
        <v>1020</v>
      </c>
      <c r="BY213" s="5" t="s">
        <v>837</v>
      </c>
      <c r="BZ213" s="5" t="s">
        <v>834</v>
      </c>
      <c r="CA213" s="5" t="s">
        <v>2873</v>
      </c>
      <c r="CB213" s="5" t="s">
        <v>837</v>
      </c>
      <c r="CC213" s="58" t="s">
        <v>834</v>
      </c>
      <c r="CD213" s="58" t="s">
        <v>814</v>
      </c>
      <c r="CE213" s="58" t="s">
        <v>837</v>
      </c>
      <c r="CF213" s="58" t="s">
        <v>834</v>
      </c>
      <c r="CG213" s="27" t="s">
        <v>817</v>
      </c>
      <c r="CH213" s="58" t="s">
        <v>837</v>
      </c>
      <c r="CI213" s="58" t="s">
        <v>834</v>
      </c>
      <c r="CJ213" s="58" t="s">
        <v>3813</v>
      </c>
      <c r="CK213" s="58" t="s">
        <v>837</v>
      </c>
      <c r="CL213" s="58" t="s">
        <v>834</v>
      </c>
      <c r="CM213" s="58" t="s">
        <v>3196</v>
      </c>
      <c r="CN213" s="58" t="s">
        <v>837</v>
      </c>
      <c r="CO213" s="58" t="s">
        <v>834</v>
      </c>
      <c r="CP213" s="58" t="s">
        <v>3361</v>
      </c>
      <c r="CQ213" s="58" t="s">
        <v>837</v>
      </c>
      <c r="CR213" s="58" t="s">
        <v>834</v>
      </c>
      <c r="CS213" s="58" t="s">
        <v>4541</v>
      </c>
      <c r="CT213" s="58" t="s">
        <v>837</v>
      </c>
      <c r="CU213" s="58" t="s">
        <v>834</v>
      </c>
      <c r="CV213" s="58" t="s">
        <v>4186</v>
      </c>
      <c r="CW213" s="58" t="s">
        <v>837</v>
      </c>
      <c r="CX213" s="58" t="s">
        <v>834</v>
      </c>
      <c r="CY213" s="58" t="s">
        <v>1301</v>
      </c>
      <c r="CZ213" s="58" t="s">
        <v>837</v>
      </c>
      <c r="DA213" s="58" t="s">
        <v>834</v>
      </c>
      <c r="DB213" s="58" t="s">
        <v>1406</v>
      </c>
      <c r="DC213" s="58" t="s">
        <v>837</v>
      </c>
      <c r="DD213" s="58" t="s">
        <v>834</v>
      </c>
      <c r="DE213" s="58" t="s">
        <v>4196</v>
      </c>
      <c r="DF213" s="58" t="s">
        <v>837</v>
      </c>
      <c r="DG213" s="58" t="s">
        <v>834</v>
      </c>
      <c r="DH213" s="58" t="s">
        <v>3370</v>
      </c>
      <c r="DI213" s="58" t="s">
        <v>837</v>
      </c>
      <c r="DJ213" s="58" t="s">
        <v>834</v>
      </c>
      <c r="DK213" s="58" t="s">
        <v>564</v>
      </c>
      <c r="DL213" s="58" t="s">
        <v>837</v>
      </c>
      <c r="DM213" s="58" t="s">
        <v>834</v>
      </c>
      <c r="DN213" s="58" t="s">
        <v>4014</v>
      </c>
      <c r="DO213" s="58" t="s">
        <v>837</v>
      </c>
      <c r="DP213" s="58" t="s">
        <v>834</v>
      </c>
      <c r="DQ213" s="58" t="s">
        <v>5990</v>
      </c>
      <c r="DR213" s="58" t="s">
        <v>837</v>
      </c>
      <c r="DS213" s="58" t="s">
        <v>834</v>
      </c>
      <c r="DT213" s="58" t="s">
        <v>552</v>
      </c>
      <c r="DU213" s="58" t="s">
        <v>837</v>
      </c>
      <c r="DV213" s="58" t="s">
        <v>834</v>
      </c>
      <c r="DW213" s="58" t="s">
        <v>558</v>
      </c>
      <c r="DX213" s="58" t="s">
        <v>837</v>
      </c>
      <c r="DY213" s="27" t="s">
        <v>3730</v>
      </c>
      <c r="DZ213" s="5" t="s">
        <v>1401</v>
      </c>
      <c r="EA213" s="27">
        <v>6401</v>
      </c>
      <c r="EB213" s="27" t="s">
        <v>3685</v>
      </c>
      <c r="EC213" s="5" t="s">
        <v>1401</v>
      </c>
      <c r="ED213" s="5">
        <v>2073</v>
      </c>
      <c r="EE213" s="27" t="s">
        <v>3686</v>
      </c>
      <c r="EF213" s="5" t="s">
        <v>1401</v>
      </c>
      <c r="EG213" s="5">
        <v>738</v>
      </c>
      <c r="EH213" s="27" t="s">
        <v>3688</v>
      </c>
      <c r="EI213" s="5" t="s">
        <v>1401</v>
      </c>
      <c r="EJ213" s="5">
        <v>128</v>
      </c>
      <c r="EK213" s="27" t="s">
        <v>3689</v>
      </c>
      <c r="EL213" s="5" t="s">
        <v>1401</v>
      </c>
      <c r="EM213" s="5">
        <v>50</v>
      </c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</row>
    <row r="214" spans="1:264">
      <c r="A214" s="4">
        <v>213</v>
      </c>
      <c r="B214" s="24" t="s">
        <v>1111</v>
      </c>
      <c r="C214" s="57">
        <v>39496</v>
      </c>
      <c r="D214" s="4" t="s">
        <v>1711</v>
      </c>
      <c r="E214" s="7">
        <v>350280</v>
      </c>
      <c r="F214" s="53">
        <v>162196</v>
      </c>
      <c r="G214" s="54">
        <f t="shared" si="46"/>
        <v>0.46304670549274868</v>
      </c>
      <c r="H214" s="14">
        <f t="shared" si="44"/>
        <v>0.37779599990135393</v>
      </c>
      <c r="I214" s="29" t="str">
        <f t="shared" si="45"/>
        <v>PPPP</v>
      </c>
      <c r="J214" s="29">
        <f t="shared" si="38"/>
        <v>0.66835187057633971</v>
      </c>
      <c r="K214" s="29" t="str">
        <f t="shared" si="47"/>
        <v>PML-F</v>
      </c>
      <c r="L214" s="29">
        <f t="shared" si="49"/>
        <v>0.29055587067498584</v>
      </c>
      <c r="M214" s="29" t="str">
        <f t="shared" si="48"/>
        <v>PML-N</v>
      </c>
      <c r="N214" s="29">
        <f t="shared" si="50"/>
        <v>1.5586081037756789E-2</v>
      </c>
      <c r="O214" s="27" t="s">
        <v>816</v>
      </c>
      <c r="P214" s="27" t="s">
        <v>806</v>
      </c>
      <c r="Q214" s="27" t="s">
        <v>838</v>
      </c>
      <c r="R214" s="27" t="s">
        <v>3738</v>
      </c>
      <c r="S214" s="5" t="s">
        <v>1185</v>
      </c>
      <c r="T214" s="5">
        <v>1106</v>
      </c>
      <c r="U214" s="27" t="s">
        <v>3690</v>
      </c>
      <c r="V214" s="5" t="s">
        <v>1765</v>
      </c>
      <c r="W214" s="5">
        <v>2425</v>
      </c>
      <c r="X214" s="27" t="s">
        <v>834</v>
      </c>
      <c r="Y214" s="5" t="s">
        <v>909</v>
      </c>
      <c r="Z214" s="5" t="s">
        <v>837</v>
      </c>
      <c r="AA214" s="27" t="s">
        <v>3847</v>
      </c>
      <c r="AB214" s="5" t="s">
        <v>1194</v>
      </c>
      <c r="AC214" s="5">
        <v>2528</v>
      </c>
      <c r="AD214" s="5" t="s">
        <v>1712</v>
      </c>
      <c r="AE214" s="5" t="s">
        <v>1003</v>
      </c>
      <c r="AF214" s="27">
        <v>108404</v>
      </c>
      <c r="AG214" s="58" t="s">
        <v>834</v>
      </c>
      <c r="AH214" s="58" t="s">
        <v>810</v>
      </c>
      <c r="AI214" s="58" t="s">
        <v>837</v>
      </c>
      <c r="AJ214" s="5" t="s">
        <v>1713</v>
      </c>
      <c r="AK214" s="5" t="s">
        <v>1424</v>
      </c>
      <c r="AL214" s="27">
        <v>47127</v>
      </c>
      <c r="AM214" s="5" t="s">
        <v>834</v>
      </c>
      <c r="AN214" s="5" t="s">
        <v>3395</v>
      </c>
      <c r="AO214" s="5" t="s">
        <v>837</v>
      </c>
      <c r="AP214" s="5" t="s">
        <v>834</v>
      </c>
      <c r="AQ214" s="5" t="s">
        <v>7501</v>
      </c>
      <c r="AR214" s="5" t="s">
        <v>837</v>
      </c>
      <c r="AS214" s="58" t="s">
        <v>834</v>
      </c>
      <c r="AT214" s="58" t="s">
        <v>812</v>
      </c>
      <c r="AU214" s="58" t="s">
        <v>837</v>
      </c>
      <c r="AV214" s="5" t="s">
        <v>834</v>
      </c>
      <c r="AW214" s="5" t="s">
        <v>3202</v>
      </c>
      <c r="AX214" s="5" t="s">
        <v>837</v>
      </c>
      <c r="AY214" s="5" t="s">
        <v>834</v>
      </c>
      <c r="AZ214" s="5" t="s">
        <v>3764</v>
      </c>
      <c r="BA214" s="5" t="s">
        <v>837</v>
      </c>
      <c r="BB214" s="5" t="s">
        <v>834</v>
      </c>
      <c r="BC214" s="5" t="s">
        <v>3126</v>
      </c>
      <c r="BD214" s="5" t="s">
        <v>837</v>
      </c>
      <c r="BE214" s="5" t="s">
        <v>834</v>
      </c>
      <c r="BF214" s="5" t="s">
        <v>3130</v>
      </c>
      <c r="BG214" s="5" t="s">
        <v>837</v>
      </c>
      <c r="BH214" s="5" t="s">
        <v>834</v>
      </c>
      <c r="BI214" s="5" t="s">
        <v>3608</v>
      </c>
      <c r="BJ214" s="5" t="s">
        <v>837</v>
      </c>
      <c r="BK214" s="5" t="s">
        <v>834</v>
      </c>
      <c r="BL214" s="5" t="s">
        <v>3403</v>
      </c>
      <c r="BM214" s="5" t="s">
        <v>837</v>
      </c>
      <c r="BN214" s="5" t="s">
        <v>834</v>
      </c>
      <c r="BO214" s="5" t="s">
        <v>3539</v>
      </c>
      <c r="BP214" s="5" t="s">
        <v>837</v>
      </c>
      <c r="BQ214" s="5" t="s">
        <v>834</v>
      </c>
      <c r="BR214" s="5" t="s">
        <v>3983</v>
      </c>
      <c r="BS214" s="5" t="s">
        <v>837</v>
      </c>
      <c r="BT214" s="5" t="s">
        <v>834</v>
      </c>
      <c r="BU214" s="5" t="s">
        <v>7505</v>
      </c>
      <c r="BV214" s="5" t="s">
        <v>837</v>
      </c>
      <c r="BW214" s="5" t="s">
        <v>834</v>
      </c>
      <c r="BX214" s="5" t="s">
        <v>1020</v>
      </c>
      <c r="BY214" s="5" t="s">
        <v>837</v>
      </c>
      <c r="BZ214" s="5" t="s">
        <v>834</v>
      </c>
      <c r="CA214" s="5" t="s">
        <v>2873</v>
      </c>
      <c r="CB214" s="5" t="s">
        <v>837</v>
      </c>
      <c r="CC214" s="58" t="s">
        <v>834</v>
      </c>
      <c r="CD214" s="58" t="s">
        <v>814</v>
      </c>
      <c r="CE214" s="58" t="s">
        <v>837</v>
      </c>
      <c r="CF214" s="58" t="s">
        <v>834</v>
      </c>
      <c r="CG214" s="27" t="s">
        <v>817</v>
      </c>
      <c r="CH214" s="58" t="s">
        <v>837</v>
      </c>
      <c r="CI214" s="58" t="s">
        <v>834</v>
      </c>
      <c r="CJ214" s="58" t="s">
        <v>3813</v>
      </c>
      <c r="CK214" s="58" t="s">
        <v>837</v>
      </c>
      <c r="CL214" s="58" t="s">
        <v>834</v>
      </c>
      <c r="CM214" s="58" t="s">
        <v>3196</v>
      </c>
      <c r="CN214" s="58" t="s">
        <v>837</v>
      </c>
      <c r="CO214" s="58" t="s">
        <v>834</v>
      </c>
      <c r="CP214" s="58" t="s">
        <v>3361</v>
      </c>
      <c r="CQ214" s="58" t="s">
        <v>837</v>
      </c>
      <c r="CR214" s="58" t="s">
        <v>834</v>
      </c>
      <c r="CS214" s="58" t="s">
        <v>4541</v>
      </c>
      <c r="CT214" s="58" t="s">
        <v>837</v>
      </c>
      <c r="CU214" s="58" t="s">
        <v>834</v>
      </c>
      <c r="CV214" s="58" t="s">
        <v>4186</v>
      </c>
      <c r="CW214" s="58" t="s">
        <v>837</v>
      </c>
      <c r="CX214" s="58" t="s">
        <v>834</v>
      </c>
      <c r="CY214" s="58" t="s">
        <v>1301</v>
      </c>
      <c r="CZ214" s="58" t="s">
        <v>837</v>
      </c>
      <c r="DA214" s="58" t="s">
        <v>834</v>
      </c>
      <c r="DB214" s="58" t="s">
        <v>1406</v>
      </c>
      <c r="DC214" s="58" t="s">
        <v>837</v>
      </c>
      <c r="DD214" s="58" t="s">
        <v>834</v>
      </c>
      <c r="DE214" s="58" t="s">
        <v>4196</v>
      </c>
      <c r="DF214" s="58" t="s">
        <v>837</v>
      </c>
      <c r="DG214" s="58" t="s">
        <v>834</v>
      </c>
      <c r="DH214" s="58" t="s">
        <v>3370</v>
      </c>
      <c r="DI214" s="58" t="s">
        <v>837</v>
      </c>
      <c r="DJ214" s="58" t="s">
        <v>834</v>
      </c>
      <c r="DK214" s="58" t="s">
        <v>564</v>
      </c>
      <c r="DL214" s="58" t="s">
        <v>837</v>
      </c>
      <c r="DM214" s="58" t="s">
        <v>834</v>
      </c>
      <c r="DN214" s="58" t="s">
        <v>4014</v>
      </c>
      <c r="DO214" s="58" t="s">
        <v>837</v>
      </c>
      <c r="DP214" s="58" t="s">
        <v>834</v>
      </c>
      <c r="DQ214" s="58" t="s">
        <v>5990</v>
      </c>
      <c r="DR214" s="58" t="s">
        <v>837</v>
      </c>
      <c r="DS214" s="58" t="s">
        <v>834</v>
      </c>
      <c r="DT214" s="58" t="s">
        <v>552</v>
      </c>
      <c r="DU214" s="58" t="s">
        <v>837</v>
      </c>
      <c r="DV214" s="58" t="s">
        <v>834</v>
      </c>
      <c r="DW214" s="58" t="s">
        <v>558</v>
      </c>
      <c r="DX214" s="58" t="s">
        <v>837</v>
      </c>
      <c r="DY214" s="27" t="s">
        <v>3788</v>
      </c>
      <c r="DZ214" s="5" t="s">
        <v>1401</v>
      </c>
      <c r="EA214" s="5">
        <v>129</v>
      </c>
      <c r="EB214" s="27" t="s">
        <v>3943</v>
      </c>
      <c r="EC214" s="5" t="s">
        <v>1401</v>
      </c>
      <c r="ED214" s="5">
        <v>119</v>
      </c>
      <c r="EE214" s="27" t="s">
        <v>3945</v>
      </c>
      <c r="EF214" s="5" t="s">
        <v>1401</v>
      </c>
      <c r="EG214" s="5">
        <v>93</v>
      </c>
      <c r="EH214" s="27" t="s">
        <v>3944</v>
      </c>
      <c r="EI214" s="5" t="s">
        <v>1401</v>
      </c>
      <c r="EJ214" s="5">
        <v>89</v>
      </c>
      <c r="EK214" s="27" t="s">
        <v>3946</v>
      </c>
      <c r="EL214" s="5" t="s">
        <v>1401</v>
      </c>
      <c r="EM214" s="5">
        <v>46</v>
      </c>
      <c r="EN214" s="27" t="s">
        <v>3947</v>
      </c>
      <c r="EO214" s="5" t="s">
        <v>1401</v>
      </c>
      <c r="EP214" s="5">
        <v>46</v>
      </c>
      <c r="EQ214" s="27" t="s">
        <v>3948</v>
      </c>
      <c r="ER214" s="5" t="s">
        <v>1401</v>
      </c>
      <c r="ES214" s="5">
        <v>45</v>
      </c>
      <c r="ET214" s="27" t="s">
        <v>3949</v>
      </c>
      <c r="EU214" s="5" t="s">
        <v>1401</v>
      </c>
      <c r="EV214" s="5">
        <v>39</v>
      </c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</row>
    <row r="215" spans="1:264">
      <c r="A215" s="4">
        <v>214</v>
      </c>
      <c r="B215" s="24" t="s">
        <v>1111</v>
      </c>
      <c r="C215" s="57">
        <v>39496</v>
      </c>
      <c r="D215" s="4" t="s">
        <v>1714</v>
      </c>
      <c r="E215" s="7">
        <v>283305</v>
      </c>
      <c r="F215" s="8">
        <v>131321</v>
      </c>
      <c r="G215" s="14">
        <f t="shared" si="46"/>
        <v>0.46353223557649881</v>
      </c>
      <c r="H215" s="14">
        <f t="shared" si="44"/>
        <v>0.25981373885364867</v>
      </c>
      <c r="I215" s="29" t="str">
        <f t="shared" si="45"/>
        <v>PPPP</v>
      </c>
      <c r="J215" s="29">
        <f t="shared" si="38"/>
        <v>0.61828648883270765</v>
      </c>
      <c r="K215" s="29" t="str">
        <f t="shared" si="47"/>
        <v>PML</v>
      </c>
      <c r="L215" s="29">
        <f t="shared" si="49"/>
        <v>0.35847274997905892</v>
      </c>
      <c r="M215" s="29" t="str">
        <f t="shared" si="48"/>
        <v>MMA</v>
      </c>
      <c r="N215" s="29">
        <f t="shared" si="50"/>
        <v>1.1490926812924056E-2</v>
      </c>
      <c r="O215" s="27" t="s">
        <v>816</v>
      </c>
      <c r="P215" s="27" t="s">
        <v>806</v>
      </c>
      <c r="Q215" s="27" t="s">
        <v>838</v>
      </c>
      <c r="R215" s="5" t="s">
        <v>3950</v>
      </c>
      <c r="S215" s="5" t="s">
        <v>1185</v>
      </c>
      <c r="T215" s="27">
        <v>1509</v>
      </c>
      <c r="U215" s="27" t="s">
        <v>3943</v>
      </c>
      <c r="V215" s="5" t="s">
        <v>1765</v>
      </c>
      <c r="W215" s="5">
        <v>136</v>
      </c>
      <c r="X215" s="5" t="s">
        <v>1555</v>
      </c>
      <c r="Y215" s="5" t="s">
        <v>909</v>
      </c>
      <c r="Z215" s="27">
        <v>47075</v>
      </c>
      <c r="AA215" s="27" t="s">
        <v>1554</v>
      </c>
      <c r="AB215" s="5" t="s">
        <v>1194</v>
      </c>
      <c r="AC215" s="5">
        <v>678</v>
      </c>
      <c r="AD215" s="5" t="s">
        <v>1554</v>
      </c>
      <c r="AE215" s="5" t="s">
        <v>1003</v>
      </c>
      <c r="AF215" s="27">
        <v>81194</v>
      </c>
      <c r="AG215" s="58" t="s">
        <v>834</v>
      </c>
      <c r="AH215" s="58" t="s">
        <v>810</v>
      </c>
      <c r="AI215" s="58" t="s">
        <v>837</v>
      </c>
      <c r="AJ215" s="5" t="s">
        <v>834</v>
      </c>
      <c r="AK215" s="5" t="s">
        <v>1424</v>
      </c>
      <c r="AL215" s="5" t="s">
        <v>837</v>
      </c>
      <c r="AM215" s="5" t="s">
        <v>834</v>
      </c>
      <c r="AN215" s="5" t="s">
        <v>3395</v>
      </c>
      <c r="AO215" s="5" t="s">
        <v>837</v>
      </c>
      <c r="AP215" s="5" t="s">
        <v>834</v>
      </c>
      <c r="AQ215" s="5" t="s">
        <v>7501</v>
      </c>
      <c r="AR215" s="5" t="s">
        <v>837</v>
      </c>
      <c r="AS215" s="58" t="s">
        <v>834</v>
      </c>
      <c r="AT215" s="58" t="s">
        <v>812</v>
      </c>
      <c r="AU215" s="58" t="s">
        <v>837</v>
      </c>
      <c r="AV215" s="5" t="s">
        <v>834</v>
      </c>
      <c r="AW215" s="5" t="s">
        <v>3202</v>
      </c>
      <c r="AX215" s="5" t="s">
        <v>837</v>
      </c>
      <c r="AY215" s="5" t="s">
        <v>834</v>
      </c>
      <c r="AZ215" s="5" t="s">
        <v>3764</v>
      </c>
      <c r="BA215" s="5" t="s">
        <v>837</v>
      </c>
      <c r="BB215" s="5" t="s">
        <v>834</v>
      </c>
      <c r="BC215" s="5" t="s">
        <v>3126</v>
      </c>
      <c r="BD215" s="5" t="s">
        <v>837</v>
      </c>
      <c r="BE215" s="5" t="s">
        <v>834</v>
      </c>
      <c r="BF215" s="5" t="s">
        <v>3130</v>
      </c>
      <c r="BG215" s="5" t="s">
        <v>837</v>
      </c>
      <c r="BH215" s="5" t="s">
        <v>834</v>
      </c>
      <c r="BI215" s="5" t="s">
        <v>3608</v>
      </c>
      <c r="BJ215" s="5" t="s">
        <v>837</v>
      </c>
      <c r="BK215" s="5" t="s">
        <v>834</v>
      </c>
      <c r="BL215" s="5" t="s">
        <v>3403</v>
      </c>
      <c r="BM215" s="5" t="s">
        <v>837</v>
      </c>
      <c r="BN215" s="5" t="s">
        <v>834</v>
      </c>
      <c r="BO215" s="5" t="s">
        <v>3539</v>
      </c>
      <c r="BP215" s="5" t="s">
        <v>837</v>
      </c>
      <c r="BQ215" s="5" t="s">
        <v>834</v>
      </c>
      <c r="BR215" s="5" t="s">
        <v>3983</v>
      </c>
      <c r="BS215" s="5" t="s">
        <v>837</v>
      </c>
      <c r="BT215" s="5" t="s">
        <v>834</v>
      </c>
      <c r="BU215" s="5" t="s">
        <v>7505</v>
      </c>
      <c r="BV215" s="5" t="s">
        <v>837</v>
      </c>
      <c r="BW215" s="5" t="s">
        <v>834</v>
      </c>
      <c r="BX215" s="5" t="s">
        <v>1020</v>
      </c>
      <c r="BY215" s="5" t="s">
        <v>837</v>
      </c>
      <c r="BZ215" s="5" t="s">
        <v>834</v>
      </c>
      <c r="CA215" s="5" t="s">
        <v>2873</v>
      </c>
      <c r="CB215" s="5" t="s">
        <v>837</v>
      </c>
      <c r="CC215" s="58" t="s">
        <v>834</v>
      </c>
      <c r="CD215" s="58" t="s">
        <v>814</v>
      </c>
      <c r="CE215" s="58" t="s">
        <v>837</v>
      </c>
      <c r="CF215" s="58" t="s">
        <v>834</v>
      </c>
      <c r="CG215" s="27" t="s">
        <v>817</v>
      </c>
      <c r="CH215" s="58" t="s">
        <v>837</v>
      </c>
      <c r="CI215" s="58" t="s">
        <v>834</v>
      </c>
      <c r="CJ215" s="58" t="s">
        <v>3813</v>
      </c>
      <c r="CK215" s="58" t="s">
        <v>837</v>
      </c>
      <c r="CL215" s="58" t="s">
        <v>834</v>
      </c>
      <c r="CM215" s="58" t="s">
        <v>3196</v>
      </c>
      <c r="CN215" s="58" t="s">
        <v>837</v>
      </c>
      <c r="CO215" s="58" t="s">
        <v>834</v>
      </c>
      <c r="CP215" s="58" t="s">
        <v>3361</v>
      </c>
      <c r="CQ215" s="58" t="s">
        <v>837</v>
      </c>
      <c r="CR215" s="58" t="s">
        <v>834</v>
      </c>
      <c r="CS215" s="58" t="s">
        <v>4541</v>
      </c>
      <c r="CT215" s="58" t="s">
        <v>837</v>
      </c>
      <c r="CU215" s="58" t="s">
        <v>834</v>
      </c>
      <c r="CV215" s="58" t="s">
        <v>4186</v>
      </c>
      <c r="CW215" s="58" t="s">
        <v>837</v>
      </c>
      <c r="CX215" s="58" t="s">
        <v>834</v>
      </c>
      <c r="CY215" s="58" t="s">
        <v>1301</v>
      </c>
      <c r="CZ215" s="58" t="s">
        <v>837</v>
      </c>
      <c r="DA215" s="58" t="s">
        <v>834</v>
      </c>
      <c r="DB215" s="58" t="s">
        <v>1406</v>
      </c>
      <c r="DC215" s="58" t="s">
        <v>837</v>
      </c>
      <c r="DD215" s="58" t="s">
        <v>834</v>
      </c>
      <c r="DE215" s="58" t="s">
        <v>4196</v>
      </c>
      <c r="DF215" s="58" t="s">
        <v>837</v>
      </c>
      <c r="DG215" s="58" t="s">
        <v>834</v>
      </c>
      <c r="DH215" s="58" t="s">
        <v>3370</v>
      </c>
      <c r="DI215" s="58" t="s">
        <v>837</v>
      </c>
      <c r="DJ215" s="58" t="s">
        <v>834</v>
      </c>
      <c r="DK215" s="58" t="s">
        <v>564</v>
      </c>
      <c r="DL215" s="58" t="s">
        <v>837</v>
      </c>
      <c r="DM215" s="58" t="s">
        <v>834</v>
      </c>
      <c r="DN215" s="58" t="s">
        <v>4014</v>
      </c>
      <c r="DO215" s="58" t="s">
        <v>837</v>
      </c>
      <c r="DP215" s="58" t="s">
        <v>834</v>
      </c>
      <c r="DQ215" s="58" t="s">
        <v>5990</v>
      </c>
      <c r="DR215" s="58" t="s">
        <v>837</v>
      </c>
      <c r="DS215" s="58" t="s">
        <v>834</v>
      </c>
      <c r="DT215" s="58" t="s">
        <v>552</v>
      </c>
      <c r="DU215" s="58" t="s">
        <v>837</v>
      </c>
      <c r="DV215" s="58" t="s">
        <v>834</v>
      </c>
      <c r="DW215" s="58" t="s">
        <v>558</v>
      </c>
      <c r="DX215" s="58" t="s">
        <v>837</v>
      </c>
      <c r="DY215" s="27" t="s">
        <v>2698</v>
      </c>
      <c r="DZ215" s="5" t="s">
        <v>1401</v>
      </c>
      <c r="EA215" s="5">
        <v>332</v>
      </c>
      <c r="EB215" s="27" t="s">
        <v>3951</v>
      </c>
      <c r="EC215" s="5" t="s">
        <v>1401</v>
      </c>
      <c r="ED215" s="5">
        <v>155</v>
      </c>
      <c r="EE215" s="27" t="s">
        <v>3952</v>
      </c>
      <c r="EF215" s="5" t="s">
        <v>1401</v>
      </c>
      <c r="EG215" s="5">
        <v>88</v>
      </c>
      <c r="EH215" s="27" t="s">
        <v>3953</v>
      </c>
      <c r="EI215" s="5" t="s">
        <v>1401</v>
      </c>
      <c r="EJ215" s="5">
        <v>79</v>
      </c>
      <c r="EK215" s="27" t="s">
        <v>3954</v>
      </c>
      <c r="EL215" s="5" t="s">
        <v>1401</v>
      </c>
      <c r="EM215" s="5">
        <v>75</v>
      </c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</row>
    <row r="216" spans="1:264">
      <c r="A216" s="4">
        <v>215</v>
      </c>
      <c r="B216" s="24" t="s">
        <v>1111</v>
      </c>
      <c r="C216" s="57">
        <v>39496</v>
      </c>
      <c r="D216" s="4" t="s">
        <v>1562</v>
      </c>
      <c r="E216" s="7">
        <v>362823</v>
      </c>
      <c r="F216" s="8">
        <v>140602</v>
      </c>
      <c r="G216" s="14">
        <f t="shared" si="46"/>
        <v>0.38752229048323839</v>
      </c>
      <c r="H216" s="14">
        <f t="shared" si="44"/>
        <v>0.46064778594899075</v>
      </c>
      <c r="I216" s="29" t="str">
        <f t="shared" si="45"/>
        <v>PPPP</v>
      </c>
      <c r="J216" s="29">
        <f t="shared" si="38"/>
        <v>0.70256468613533241</v>
      </c>
      <c r="K216" s="29" t="str">
        <f t="shared" si="47"/>
        <v>PML-F</v>
      </c>
      <c r="L216" s="29">
        <f t="shared" si="49"/>
        <v>0.2419169001863416</v>
      </c>
      <c r="M216" s="29" t="str">
        <f t="shared" si="48"/>
        <v>MMA</v>
      </c>
      <c r="N216" s="29">
        <f t="shared" si="50"/>
        <v>2.8769149798722634E-2</v>
      </c>
      <c r="O216" s="27" t="s">
        <v>816</v>
      </c>
      <c r="P216" s="27" t="s">
        <v>806</v>
      </c>
      <c r="Q216" s="27" t="s">
        <v>838</v>
      </c>
      <c r="R216" s="27" t="s">
        <v>3956</v>
      </c>
      <c r="S216" s="5" t="s">
        <v>1185</v>
      </c>
      <c r="T216" s="5">
        <v>4045</v>
      </c>
      <c r="U216" s="27" t="s">
        <v>3960</v>
      </c>
      <c r="V216" s="5" t="s">
        <v>1765</v>
      </c>
      <c r="W216" s="5">
        <v>60</v>
      </c>
      <c r="X216" s="27" t="s">
        <v>834</v>
      </c>
      <c r="Y216" s="5" t="s">
        <v>909</v>
      </c>
      <c r="Z216" s="5" t="s">
        <v>837</v>
      </c>
      <c r="AA216" s="27" t="s">
        <v>3955</v>
      </c>
      <c r="AB216" s="5" t="s">
        <v>1194</v>
      </c>
      <c r="AC216" s="5">
        <v>3006</v>
      </c>
      <c r="AD216" s="5" t="s">
        <v>1563</v>
      </c>
      <c r="AE216" s="5" t="s">
        <v>1003</v>
      </c>
      <c r="AF216" s="27">
        <v>98782</v>
      </c>
      <c r="AG216" s="58" t="s">
        <v>834</v>
      </c>
      <c r="AH216" s="58" t="s">
        <v>810</v>
      </c>
      <c r="AI216" s="58" t="s">
        <v>837</v>
      </c>
      <c r="AJ216" s="5" t="s">
        <v>1564</v>
      </c>
      <c r="AK216" s="5" t="s">
        <v>1424</v>
      </c>
      <c r="AL216" s="27">
        <v>34014</v>
      </c>
      <c r="AM216" s="5" t="s">
        <v>834</v>
      </c>
      <c r="AN216" s="5" t="s">
        <v>3395</v>
      </c>
      <c r="AO216" s="5" t="s">
        <v>837</v>
      </c>
      <c r="AP216" s="5" t="s">
        <v>834</v>
      </c>
      <c r="AQ216" s="5" t="s">
        <v>7501</v>
      </c>
      <c r="AR216" s="5" t="s">
        <v>837</v>
      </c>
      <c r="AS216" s="58" t="s">
        <v>834</v>
      </c>
      <c r="AT216" s="58" t="s">
        <v>812</v>
      </c>
      <c r="AU216" s="58" t="s">
        <v>837</v>
      </c>
      <c r="AV216" s="5" t="s">
        <v>834</v>
      </c>
      <c r="AW216" s="5" t="s">
        <v>3202</v>
      </c>
      <c r="AX216" s="5" t="s">
        <v>837</v>
      </c>
      <c r="AY216" s="5" t="s">
        <v>834</v>
      </c>
      <c r="AZ216" s="5" t="s">
        <v>3764</v>
      </c>
      <c r="BA216" s="5" t="s">
        <v>837</v>
      </c>
      <c r="BB216" s="5" t="s">
        <v>834</v>
      </c>
      <c r="BC216" s="5" t="s">
        <v>3126</v>
      </c>
      <c r="BD216" s="5" t="s">
        <v>837</v>
      </c>
      <c r="BE216" s="5" t="s">
        <v>834</v>
      </c>
      <c r="BF216" s="5" t="s">
        <v>3130</v>
      </c>
      <c r="BG216" s="5" t="s">
        <v>837</v>
      </c>
      <c r="BH216" s="5" t="s">
        <v>834</v>
      </c>
      <c r="BI216" s="5" t="s">
        <v>3608</v>
      </c>
      <c r="BJ216" s="5" t="s">
        <v>837</v>
      </c>
      <c r="BK216" s="5" t="s">
        <v>834</v>
      </c>
      <c r="BL216" s="5" t="s">
        <v>3403</v>
      </c>
      <c r="BM216" s="5" t="s">
        <v>837</v>
      </c>
      <c r="BN216" s="5" t="s">
        <v>834</v>
      </c>
      <c r="BO216" s="5" t="s">
        <v>3539</v>
      </c>
      <c r="BP216" s="5" t="s">
        <v>837</v>
      </c>
      <c r="BQ216" s="5" t="s">
        <v>834</v>
      </c>
      <c r="BR216" s="5" t="s">
        <v>3983</v>
      </c>
      <c r="BS216" s="5" t="s">
        <v>837</v>
      </c>
      <c r="BT216" s="5" t="s">
        <v>834</v>
      </c>
      <c r="BU216" s="5" t="s">
        <v>7505</v>
      </c>
      <c r="BV216" s="5" t="s">
        <v>837</v>
      </c>
      <c r="BW216" s="5" t="s">
        <v>834</v>
      </c>
      <c r="BX216" s="5" t="s">
        <v>1020</v>
      </c>
      <c r="BY216" s="5" t="s">
        <v>837</v>
      </c>
      <c r="BZ216" s="5" t="s">
        <v>834</v>
      </c>
      <c r="CA216" s="5" t="s">
        <v>2873</v>
      </c>
      <c r="CB216" s="5" t="s">
        <v>837</v>
      </c>
      <c r="CC216" s="58" t="s">
        <v>834</v>
      </c>
      <c r="CD216" s="58" t="s">
        <v>814</v>
      </c>
      <c r="CE216" s="58" t="s">
        <v>837</v>
      </c>
      <c r="CF216" s="58" t="s">
        <v>834</v>
      </c>
      <c r="CG216" s="27" t="s">
        <v>817</v>
      </c>
      <c r="CH216" s="58" t="s">
        <v>837</v>
      </c>
      <c r="CI216" s="58" t="s">
        <v>834</v>
      </c>
      <c r="CJ216" s="58" t="s">
        <v>3813</v>
      </c>
      <c r="CK216" s="58" t="s">
        <v>837</v>
      </c>
      <c r="CL216" s="58" t="s">
        <v>834</v>
      </c>
      <c r="CM216" s="58" t="s">
        <v>3196</v>
      </c>
      <c r="CN216" s="58" t="s">
        <v>837</v>
      </c>
      <c r="CO216" s="58" t="s">
        <v>834</v>
      </c>
      <c r="CP216" s="58" t="s">
        <v>3361</v>
      </c>
      <c r="CQ216" s="58" t="s">
        <v>837</v>
      </c>
      <c r="CR216" s="58" t="s">
        <v>834</v>
      </c>
      <c r="CS216" s="58" t="s">
        <v>4541</v>
      </c>
      <c r="CT216" s="58" t="s">
        <v>837</v>
      </c>
      <c r="CU216" s="58" t="s">
        <v>834</v>
      </c>
      <c r="CV216" s="58" t="s">
        <v>4186</v>
      </c>
      <c r="CW216" s="58" t="s">
        <v>837</v>
      </c>
      <c r="CX216" s="58" t="s">
        <v>834</v>
      </c>
      <c r="CY216" s="58" t="s">
        <v>1301</v>
      </c>
      <c r="CZ216" s="58" t="s">
        <v>837</v>
      </c>
      <c r="DA216" s="58" t="s">
        <v>834</v>
      </c>
      <c r="DB216" s="58" t="s">
        <v>1406</v>
      </c>
      <c r="DC216" s="58" t="s">
        <v>837</v>
      </c>
      <c r="DD216" s="58" t="s">
        <v>834</v>
      </c>
      <c r="DE216" s="58" t="s">
        <v>4196</v>
      </c>
      <c r="DF216" s="58" t="s">
        <v>837</v>
      </c>
      <c r="DG216" s="58" t="s">
        <v>834</v>
      </c>
      <c r="DH216" s="58" t="s">
        <v>3370</v>
      </c>
      <c r="DI216" s="58" t="s">
        <v>837</v>
      </c>
      <c r="DJ216" s="58" t="s">
        <v>834</v>
      </c>
      <c r="DK216" s="58" t="s">
        <v>564</v>
      </c>
      <c r="DL216" s="58" t="s">
        <v>837</v>
      </c>
      <c r="DM216" s="58" t="s">
        <v>834</v>
      </c>
      <c r="DN216" s="58" t="s">
        <v>4014</v>
      </c>
      <c r="DO216" s="58" t="s">
        <v>837</v>
      </c>
      <c r="DP216" s="58" t="s">
        <v>834</v>
      </c>
      <c r="DQ216" s="58" t="s">
        <v>5990</v>
      </c>
      <c r="DR216" s="58" t="s">
        <v>837</v>
      </c>
      <c r="DS216" s="58" t="s">
        <v>834</v>
      </c>
      <c r="DT216" s="58" t="s">
        <v>552</v>
      </c>
      <c r="DU216" s="58" t="s">
        <v>837</v>
      </c>
      <c r="DV216" s="58" t="s">
        <v>834</v>
      </c>
      <c r="DW216" s="58" t="s">
        <v>558</v>
      </c>
      <c r="DX216" s="58" t="s">
        <v>837</v>
      </c>
      <c r="DY216" s="5" t="s">
        <v>3957</v>
      </c>
      <c r="DZ216" s="5" t="s">
        <v>1401</v>
      </c>
      <c r="EA216" s="5">
        <v>287</v>
      </c>
      <c r="EB216" s="5" t="s">
        <v>3958</v>
      </c>
      <c r="EC216" s="5" t="s">
        <v>1401</v>
      </c>
      <c r="ED216" s="5">
        <v>262</v>
      </c>
      <c r="EE216" s="27" t="s">
        <v>3959</v>
      </c>
      <c r="EF216" s="5" t="s">
        <v>1401</v>
      </c>
      <c r="EG216" s="5">
        <v>102</v>
      </c>
      <c r="EH216" s="27" t="s">
        <v>3961</v>
      </c>
      <c r="EI216" s="5" t="s">
        <v>1401</v>
      </c>
      <c r="EJ216" s="5">
        <v>23</v>
      </c>
      <c r="EK216" s="27" t="s">
        <v>3962</v>
      </c>
      <c r="EL216" s="5" t="s">
        <v>1401</v>
      </c>
      <c r="EM216" s="5">
        <v>21</v>
      </c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</row>
    <row r="217" spans="1:264">
      <c r="A217" s="4">
        <v>216</v>
      </c>
      <c r="B217" s="24" t="s">
        <v>1111</v>
      </c>
      <c r="C217" s="57">
        <v>39496</v>
      </c>
      <c r="D217" s="4" t="s">
        <v>1530</v>
      </c>
      <c r="E217" s="7">
        <v>378628</v>
      </c>
      <c r="F217" s="8">
        <v>178296</v>
      </c>
      <c r="G217" s="14">
        <f t="shared" si="46"/>
        <v>0.4709001975553842</v>
      </c>
      <c r="H217" s="14">
        <f t="shared" si="44"/>
        <v>0.10271683043926953</v>
      </c>
      <c r="I217" s="29" t="str">
        <f t="shared" si="45"/>
        <v>PML-F</v>
      </c>
      <c r="J217" s="29">
        <f t="shared" si="38"/>
        <v>0.54598532776955178</v>
      </c>
      <c r="K217" s="29" t="str">
        <f t="shared" si="47"/>
        <v>PPPP</v>
      </c>
      <c r="L217" s="29">
        <f t="shared" si="49"/>
        <v>0.44326849733028223</v>
      </c>
      <c r="M217" s="29" t="str">
        <f t="shared" si="48"/>
        <v>IND</v>
      </c>
      <c r="N217" s="29">
        <f t="shared" si="50"/>
        <v>5.6647372907973259E-3</v>
      </c>
      <c r="O217" s="27" t="s">
        <v>816</v>
      </c>
      <c r="P217" s="27" t="s">
        <v>806</v>
      </c>
      <c r="Q217" s="27" t="s">
        <v>838</v>
      </c>
      <c r="R217" s="5" t="s">
        <v>834</v>
      </c>
      <c r="S217" s="5" t="s">
        <v>1185</v>
      </c>
      <c r="T217" s="5" t="s">
        <v>837</v>
      </c>
      <c r="U217" s="27" t="s">
        <v>4119</v>
      </c>
      <c r="V217" s="5" t="s">
        <v>1765</v>
      </c>
      <c r="W217" s="5">
        <v>6</v>
      </c>
      <c r="X217" s="27" t="s">
        <v>834</v>
      </c>
      <c r="Y217" s="5" t="s">
        <v>909</v>
      </c>
      <c r="Z217" s="5" t="s">
        <v>837</v>
      </c>
      <c r="AA217" s="27" t="s">
        <v>3964</v>
      </c>
      <c r="AB217" s="5" t="s">
        <v>1194</v>
      </c>
      <c r="AC217" s="5">
        <v>126</v>
      </c>
      <c r="AD217" s="5" t="s">
        <v>1532</v>
      </c>
      <c r="AE217" s="5" t="s">
        <v>1003</v>
      </c>
      <c r="AF217" s="27">
        <v>79033</v>
      </c>
      <c r="AG217" s="58" t="s">
        <v>834</v>
      </c>
      <c r="AH217" s="58" t="s">
        <v>810</v>
      </c>
      <c r="AI217" s="58" t="s">
        <v>837</v>
      </c>
      <c r="AJ217" s="5" t="s">
        <v>1531</v>
      </c>
      <c r="AK217" s="5" t="s">
        <v>1424</v>
      </c>
      <c r="AL217" s="27">
        <v>97347</v>
      </c>
      <c r="AM217" s="5" t="s">
        <v>834</v>
      </c>
      <c r="AN217" s="5" t="s">
        <v>3395</v>
      </c>
      <c r="AO217" s="5" t="s">
        <v>837</v>
      </c>
      <c r="AP217" s="5" t="s">
        <v>834</v>
      </c>
      <c r="AQ217" s="5" t="s">
        <v>7501</v>
      </c>
      <c r="AR217" s="5" t="s">
        <v>837</v>
      </c>
      <c r="AS217" s="58" t="s">
        <v>834</v>
      </c>
      <c r="AT217" s="58" t="s">
        <v>812</v>
      </c>
      <c r="AU217" s="58" t="s">
        <v>837</v>
      </c>
      <c r="AV217" s="5" t="s">
        <v>834</v>
      </c>
      <c r="AW217" s="5" t="s">
        <v>3202</v>
      </c>
      <c r="AX217" s="5" t="s">
        <v>837</v>
      </c>
      <c r="AY217" s="5" t="s">
        <v>834</v>
      </c>
      <c r="AZ217" s="5" t="s">
        <v>3764</v>
      </c>
      <c r="BA217" s="5" t="s">
        <v>837</v>
      </c>
      <c r="BB217" s="5" t="s">
        <v>834</v>
      </c>
      <c r="BC217" s="5" t="s">
        <v>3126</v>
      </c>
      <c r="BD217" s="5" t="s">
        <v>837</v>
      </c>
      <c r="BE217" s="5" t="s">
        <v>834</v>
      </c>
      <c r="BF217" s="5" t="s">
        <v>3130</v>
      </c>
      <c r="BG217" s="5" t="s">
        <v>837</v>
      </c>
      <c r="BH217" s="5" t="s">
        <v>834</v>
      </c>
      <c r="BI217" s="5" t="s">
        <v>3608</v>
      </c>
      <c r="BJ217" s="5" t="s">
        <v>837</v>
      </c>
      <c r="BK217" s="5" t="s">
        <v>834</v>
      </c>
      <c r="BL217" s="5" t="s">
        <v>3403</v>
      </c>
      <c r="BM217" s="5" t="s">
        <v>837</v>
      </c>
      <c r="BN217" s="5" t="s">
        <v>834</v>
      </c>
      <c r="BO217" s="5" t="s">
        <v>3539</v>
      </c>
      <c r="BP217" s="5" t="s">
        <v>837</v>
      </c>
      <c r="BQ217" s="5" t="s">
        <v>834</v>
      </c>
      <c r="BR217" s="5" t="s">
        <v>3983</v>
      </c>
      <c r="BS217" s="5" t="s">
        <v>837</v>
      </c>
      <c r="BT217" s="5" t="s">
        <v>834</v>
      </c>
      <c r="BU217" s="5" t="s">
        <v>7505</v>
      </c>
      <c r="BV217" s="5" t="s">
        <v>837</v>
      </c>
      <c r="BW217" s="5" t="s">
        <v>834</v>
      </c>
      <c r="BX217" s="5" t="s">
        <v>1020</v>
      </c>
      <c r="BY217" s="5" t="s">
        <v>837</v>
      </c>
      <c r="BZ217" s="5" t="s">
        <v>834</v>
      </c>
      <c r="CA217" s="5" t="s">
        <v>2873</v>
      </c>
      <c r="CB217" s="5" t="s">
        <v>837</v>
      </c>
      <c r="CC217" s="58" t="s">
        <v>834</v>
      </c>
      <c r="CD217" s="58" t="s">
        <v>814</v>
      </c>
      <c r="CE217" s="58" t="s">
        <v>837</v>
      </c>
      <c r="CF217" s="58" t="s">
        <v>834</v>
      </c>
      <c r="CG217" s="27" t="s">
        <v>817</v>
      </c>
      <c r="CH217" s="58" t="s">
        <v>837</v>
      </c>
      <c r="CI217" s="58" t="s">
        <v>834</v>
      </c>
      <c r="CJ217" s="58" t="s">
        <v>3813</v>
      </c>
      <c r="CK217" s="58" t="s">
        <v>837</v>
      </c>
      <c r="CL217" s="58" t="s">
        <v>834</v>
      </c>
      <c r="CM217" s="58" t="s">
        <v>3196</v>
      </c>
      <c r="CN217" s="58" t="s">
        <v>837</v>
      </c>
      <c r="CO217" s="58" t="s">
        <v>834</v>
      </c>
      <c r="CP217" s="58" t="s">
        <v>3361</v>
      </c>
      <c r="CQ217" s="58" t="s">
        <v>837</v>
      </c>
      <c r="CR217" s="58" t="s">
        <v>834</v>
      </c>
      <c r="CS217" s="58" t="s">
        <v>4541</v>
      </c>
      <c r="CT217" s="58" t="s">
        <v>837</v>
      </c>
      <c r="CU217" s="58" t="s">
        <v>834</v>
      </c>
      <c r="CV217" s="58" t="s">
        <v>4186</v>
      </c>
      <c r="CW217" s="58" t="s">
        <v>837</v>
      </c>
      <c r="CX217" s="58" t="s">
        <v>834</v>
      </c>
      <c r="CY217" s="58" t="s">
        <v>1301</v>
      </c>
      <c r="CZ217" s="58" t="s">
        <v>837</v>
      </c>
      <c r="DA217" s="58" t="s">
        <v>834</v>
      </c>
      <c r="DB217" s="58" t="s">
        <v>1406</v>
      </c>
      <c r="DC217" s="58" t="s">
        <v>837</v>
      </c>
      <c r="DD217" s="58" t="s">
        <v>834</v>
      </c>
      <c r="DE217" s="58" t="s">
        <v>4196</v>
      </c>
      <c r="DF217" s="58" t="s">
        <v>837</v>
      </c>
      <c r="DG217" s="58" t="s">
        <v>834</v>
      </c>
      <c r="DH217" s="58" t="s">
        <v>3370</v>
      </c>
      <c r="DI217" s="58" t="s">
        <v>837</v>
      </c>
      <c r="DJ217" s="58" t="s">
        <v>834</v>
      </c>
      <c r="DK217" s="58" t="s">
        <v>564</v>
      </c>
      <c r="DL217" s="58" t="s">
        <v>837</v>
      </c>
      <c r="DM217" s="58" t="s">
        <v>834</v>
      </c>
      <c r="DN217" s="58" t="s">
        <v>4014</v>
      </c>
      <c r="DO217" s="58" t="s">
        <v>837</v>
      </c>
      <c r="DP217" s="58" t="s">
        <v>834</v>
      </c>
      <c r="DQ217" s="58" t="s">
        <v>5990</v>
      </c>
      <c r="DR217" s="58" t="s">
        <v>837</v>
      </c>
      <c r="DS217" s="58" t="s">
        <v>834</v>
      </c>
      <c r="DT217" s="58" t="s">
        <v>552</v>
      </c>
      <c r="DU217" s="58" t="s">
        <v>837</v>
      </c>
      <c r="DV217" s="58" t="s">
        <v>834</v>
      </c>
      <c r="DW217" s="58" t="s">
        <v>558</v>
      </c>
      <c r="DX217" s="58" t="s">
        <v>837</v>
      </c>
      <c r="DY217" s="27" t="s">
        <v>3963</v>
      </c>
      <c r="DZ217" s="5" t="s">
        <v>1401</v>
      </c>
      <c r="EA217" s="5">
        <v>1010</v>
      </c>
      <c r="EB217" s="27" t="s">
        <v>2896</v>
      </c>
      <c r="EC217" s="5" t="s">
        <v>1401</v>
      </c>
      <c r="ED217" s="5">
        <v>185</v>
      </c>
      <c r="EE217" s="27" t="s">
        <v>3965</v>
      </c>
      <c r="EF217" s="5" t="s">
        <v>1401</v>
      </c>
      <c r="EG217" s="5">
        <v>58</v>
      </c>
      <c r="EH217" s="27" t="s">
        <v>3966</v>
      </c>
      <c r="EI217" s="5" t="s">
        <v>1401</v>
      </c>
      <c r="EJ217" s="5">
        <v>34</v>
      </c>
      <c r="EK217" s="27" t="s">
        <v>3967</v>
      </c>
      <c r="EL217" s="5" t="s">
        <v>1401</v>
      </c>
      <c r="EM217" s="5">
        <v>13</v>
      </c>
      <c r="EN217" s="27" t="s">
        <v>4117</v>
      </c>
      <c r="EO217" s="5" t="s">
        <v>1401</v>
      </c>
      <c r="EP217" s="5">
        <v>8</v>
      </c>
      <c r="EQ217" s="27" t="s">
        <v>4118</v>
      </c>
      <c r="ER217" s="5" t="s">
        <v>1401</v>
      </c>
      <c r="ES217" s="5">
        <v>6</v>
      </c>
      <c r="ET217" s="27" t="s">
        <v>4120</v>
      </c>
      <c r="EU217" s="5" t="s">
        <v>1401</v>
      </c>
      <c r="EV217" s="5">
        <v>2</v>
      </c>
      <c r="EW217" s="5" t="s">
        <v>355</v>
      </c>
      <c r="EX217" s="5" t="s">
        <v>1401</v>
      </c>
      <c r="EY217" s="5">
        <v>5</v>
      </c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</row>
    <row r="218" spans="1:264">
      <c r="A218" s="4">
        <v>217</v>
      </c>
      <c r="B218" s="24" t="s">
        <v>1111</v>
      </c>
      <c r="C218" s="57">
        <v>39496</v>
      </c>
      <c r="D218" s="4" t="s">
        <v>1533</v>
      </c>
      <c r="E218" s="7">
        <v>341935</v>
      </c>
      <c r="F218" s="8">
        <v>132957</v>
      </c>
      <c r="G218" s="14">
        <f t="shared" si="46"/>
        <v>0.38883705967508447</v>
      </c>
      <c r="H218" s="14">
        <f t="shared" si="44"/>
        <v>0.19511571410305587</v>
      </c>
      <c r="I218" s="29" t="str">
        <f t="shared" si="45"/>
        <v>PPPP</v>
      </c>
      <c r="J218" s="29">
        <f t="shared" si="38"/>
        <v>0.58007476101295907</v>
      </c>
      <c r="K218" s="29" t="str">
        <f t="shared" si="47"/>
        <v>PML-F</v>
      </c>
      <c r="L218" s="29">
        <f t="shared" si="49"/>
        <v>0.38495904690990318</v>
      </c>
      <c r="M218" s="29" t="str">
        <f t="shared" si="48"/>
        <v>MMA</v>
      </c>
      <c r="N218" s="29">
        <f t="shared" si="50"/>
        <v>2.0292274946035183E-2</v>
      </c>
      <c r="O218" s="27" t="s">
        <v>816</v>
      </c>
      <c r="P218" s="27" t="s">
        <v>806</v>
      </c>
      <c r="Q218" s="27" t="s">
        <v>838</v>
      </c>
      <c r="R218" s="27" t="s">
        <v>4121</v>
      </c>
      <c r="S218" s="5" t="s">
        <v>1185</v>
      </c>
      <c r="T218" s="5">
        <v>2698</v>
      </c>
      <c r="U218" s="27" t="s">
        <v>4124</v>
      </c>
      <c r="V218" s="5" t="s">
        <v>1765</v>
      </c>
      <c r="W218" s="5">
        <v>146</v>
      </c>
      <c r="X218" s="27" t="s">
        <v>834</v>
      </c>
      <c r="Y218" s="5" t="s">
        <v>909</v>
      </c>
      <c r="Z218" s="5" t="s">
        <v>837</v>
      </c>
      <c r="AA218" s="27" t="s">
        <v>4123</v>
      </c>
      <c r="AB218" s="5" t="s">
        <v>1194</v>
      </c>
      <c r="AC218" s="5">
        <v>187</v>
      </c>
      <c r="AD218" s="5" t="s">
        <v>1534</v>
      </c>
      <c r="AE218" s="5" t="s">
        <v>1003</v>
      </c>
      <c r="AF218" s="27">
        <v>77125</v>
      </c>
      <c r="AG218" s="58" t="s">
        <v>834</v>
      </c>
      <c r="AH218" s="58" t="s">
        <v>810</v>
      </c>
      <c r="AI218" s="58" t="s">
        <v>837</v>
      </c>
      <c r="AJ218" s="5" t="s">
        <v>1570</v>
      </c>
      <c r="AK218" s="5" t="s">
        <v>1424</v>
      </c>
      <c r="AL218" s="27">
        <v>51183</v>
      </c>
      <c r="AM218" s="5" t="s">
        <v>834</v>
      </c>
      <c r="AN218" s="5" t="s">
        <v>3395</v>
      </c>
      <c r="AO218" s="5" t="s">
        <v>837</v>
      </c>
      <c r="AP218" s="5" t="s">
        <v>834</v>
      </c>
      <c r="AQ218" s="5" t="s">
        <v>7501</v>
      </c>
      <c r="AR218" s="5" t="s">
        <v>837</v>
      </c>
      <c r="AS218" s="58" t="s">
        <v>834</v>
      </c>
      <c r="AT218" s="58" t="s">
        <v>812</v>
      </c>
      <c r="AU218" s="58" t="s">
        <v>837</v>
      </c>
      <c r="AV218" s="5" t="s">
        <v>834</v>
      </c>
      <c r="AW218" s="5" t="s">
        <v>3202</v>
      </c>
      <c r="AX218" s="5" t="s">
        <v>837</v>
      </c>
      <c r="AY218" s="5" t="s">
        <v>834</v>
      </c>
      <c r="AZ218" s="5" t="s">
        <v>3764</v>
      </c>
      <c r="BA218" s="5" t="s">
        <v>837</v>
      </c>
      <c r="BB218" s="5" t="s">
        <v>834</v>
      </c>
      <c r="BC218" s="5" t="s">
        <v>3126</v>
      </c>
      <c r="BD218" s="5" t="s">
        <v>837</v>
      </c>
      <c r="BE218" s="5" t="s">
        <v>834</v>
      </c>
      <c r="BF218" s="5" t="s">
        <v>3130</v>
      </c>
      <c r="BG218" s="5" t="s">
        <v>837</v>
      </c>
      <c r="BH218" s="5" t="s">
        <v>834</v>
      </c>
      <c r="BI218" s="5" t="s">
        <v>3608</v>
      </c>
      <c r="BJ218" s="5" t="s">
        <v>837</v>
      </c>
      <c r="BK218" s="5" t="s">
        <v>834</v>
      </c>
      <c r="BL218" s="5" t="s">
        <v>3403</v>
      </c>
      <c r="BM218" s="5" t="s">
        <v>837</v>
      </c>
      <c r="BN218" s="5" t="s">
        <v>834</v>
      </c>
      <c r="BO218" s="5" t="s">
        <v>3539</v>
      </c>
      <c r="BP218" s="5" t="s">
        <v>837</v>
      </c>
      <c r="BQ218" s="27" t="s">
        <v>4126</v>
      </c>
      <c r="BR218" s="5" t="s">
        <v>3983</v>
      </c>
      <c r="BS218" s="5">
        <v>97</v>
      </c>
      <c r="BT218" s="5" t="s">
        <v>834</v>
      </c>
      <c r="BU218" s="5" t="s">
        <v>7505</v>
      </c>
      <c r="BV218" s="5" t="s">
        <v>837</v>
      </c>
      <c r="BW218" s="5" t="s">
        <v>834</v>
      </c>
      <c r="BX218" s="5" t="s">
        <v>1020</v>
      </c>
      <c r="BY218" s="5" t="s">
        <v>837</v>
      </c>
      <c r="BZ218" s="5" t="s">
        <v>834</v>
      </c>
      <c r="CA218" s="5" t="s">
        <v>2873</v>
      </c>
      <c r="CB218" s="5" t="s">
        <v>837</v>
      </c>
      <c r="CC218" s="58" t="s">
        <v>834</v>
      </c>
      <c r="CD218" s="58" t="s">
        <v>814</v>
      </c>
      <c r="CE218" s="58" t="s">
        <v>837</v>
      </c>
      <c r="CF218" s="58" t="s">
        <v>834</v>
      </c>
      <c r="CG218" s="27" t="s">
        <v>817</v>
      </c>
      <c r="CH218" s="58" t="s">
        <v>837</v>
      </c>
      <c r="CI218" s="58" t="s">
        <v>834</v>
      </c>
      <c r="CJ218" s="58" t="s">
        <v>3813</v>
      </c>
      <c r="CK218" s="58" t="s">
        <v>837</v>
      </c>
      <c r="CL218" s="58" t="s">
        <v>834</v>
      </c>
      <c r="CM218" s="58" t="s">
        <v>3196</v>
      </c>
      <c r="CN218" s="58" t="s">
        <v>837</v>
      </c>
      <c r="CO218" s="58" t="s">
        <v>834</v>
      </c>
      <c r="CP218" s="58" t="s">
        <v>3361</v>
      </c>
      <c r="CQ218" s="58" t="s">
        <v>837</v>
      </c>
      <c r="CR218" s="58" t="s">
        <v>834</v>
      </c>
      <c r="CS218" s="58" t="s">
        <v>4541</v>
      </c>
      <c r="CT218" s="58" t="s">
        <v>837</v>
      </c>
      <c r="CU218" s="58" t="s">
        <v>834</v>
      </c>
      <c r="CV218" s="58" t="s">
        <v>4186</v>
      </c>
      <c r="CW218" s="58" t="s">
        <v>837</v>
      </c>
      <c r="CX218" s="58" t="s">
        <v>834</v>
      </c>
      <c r="CY218" s="58" t="s">
        <v>1301</v>
      </c>
      <c r="CZ218" s="58" t="s">
        <v>837</v>
      </c>
      <c r="DA218" s="58" t="s">
        <v>834</v>
      </c>
      <c r="DB218" s="58" t="s">
        <v>1406</v>
      </c>
      <c r="DC218" s="58" t="s">
        <v>837</v>
      </c>
      <c r="DD218" s="58" t="s">
        <v>834</v>
      </c>
      <c r="DE218" s="58" t="s">
        <v>4196</v>
      </c>
      <c r="DF218" s="58" t="s">
        <v>837</v>
      </c>
      <c r="DG218" s="58" t="s">
        <v>834</v>
      </c>
      <c r="DH218" s="58" t="s">
        <v>3370</v>
      </c>
      <c r="DI218" s="58" t="s">
        <v>837</v>
      </c>
      <c r="DJ218" s="58" t="s">
        <v>834</v>
      </c>
      <c r="DK218" s="58" t="s">
        <v>564</v>
      </c>
      <c r="DL218" s="58" t="s">
        <v>837</v>
      </c>
      <c r="DM218" s="58" t="s">
        <v>834</v>
      </c>
      <c r="DN218" s="58" t="s">
        <v>4014</v>
      </c>
      <c r="DO218" s="58" t="s">
        <v>837</v>
      </c>
      <c r="DP218" s="58" t="s">
        <v>834</v>
      </c>
      <c r="DQ218" s="58" t="s">
        <v>5990</v>
      </c>
      <c r="DR218" s="58" t="s">
        <v>837</v>
      </c>
      <c r="DS218" s="58" t="s">
        <v>834</v>
      </c>
      <c r="DT218" s="58" t="s">
        <v>552</v>
      </c>
      <c r="DU218" s="58" t="s">
        <v>837</v>
      </c>
      <c r="DV218" s="58" t="s">
        <v>834</v>
      </c>
      <c r="DW218" s="58" t="s">
        <v>558</v>
      </c>
      <c r="DX218" s="58" t="s">
        <v>837</v>
      </c>
      <c r="DY218" s="27" t="s">
        <v>2706</v>
      </c>
      <c r="DZ218" s="5" t="s">
        <v>1401</v>
      </c>
      <c r="EA218" s="5">
        <v>869</v>
      </c>
      <c r="EB218" s="27" t="s">
        <v>4122</v>
      </c>
      <c r="EC218" s="5" t="s">
        <v>1401</v>
      </c>
      <c r="ED218" s="5">
        <v>657</v>
      </c>
      <c r="EE218" s="27" t="s">
        <v>4287</v>
      </c>
      <c r="EF218" s="5" t="s">
        <v>1401</v>
      </c>
      <c r="EG218" s="5">
        <v>72</v>
      </c>
      <c r="EH218" s="27" t="s">
        <v>4288</v>
      </c>
      <c r="EI218" s="5" t="s">
        <v>1401</v>
      </c>
      <c r="EJ218" s="5">
        <v>31</v>
      </c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</row>
    <row r="219" spans="1:264">
      <c r="A219" s="4">
        <v>218</v>
      </c>
      <c r="B219" s="24" t="s">
        <v>1111</v>
      </c>
      <c r="C219" s="57">
        <v>39496</v>
      </c>
      <c r="D219" s="4" t="s">
        <v>1571</v>
      </c>
      <c r="E219" s="7">
        <v>264345</v>
      </c>
      <c r="F219" s="8">
        <v>127049</v>
      </c>
      <c r="G219" s="14">
        <f t="shared" si="46"/>
        <v>0.4806181316083149</v>
      </c>
      <c r="H219" s="14">
        <f t="shared" si="44"/>
        <v>0.56046879550409689</v>
      </c>
      <c r="I219" s="29" t="str">
        <f t="shared" si="45"/>
        <v>PPPP</v>
      </c>
      <c r="J219" s="29">
        <f t="shared" si="38"/>
        <v>0.76912844650489176</v>
      </c>
      <c r="K219" s="29" t="str">
        <f t="shared" si="47"/>
        <v>PML-N</v>
      </c>
      <c r="L219" s="29">
        <f t="shared" si="49"/>
        <v>0.20865965100079498</v>
      </c>
      <c r="M219" s="29" t="str">
        <f t="shared" si="48"/>
        <v>PPP (Shaheed Bhutto)</v>
      </c>
      <c r="N219" s="29">
        <f t="shared" si="50"/>
        <v>7.8631079347338435E-3</v>
      </c>
      <c r="O219" s="27" t="s">
        <v>816</v>
      </c>
      <c r="P219" s="27" t="s">
        <v>806</v>
      </c>
      <c r="Q219" s="27" t="s">
        <v>838</v>
      </c>
      <c r="R219" s="27" t="s">
        <v>4292</v>
      </c>
      <c r="S219" s="5" t="s">
        <v>1185</v>
      </c>
      <c r="T219" s="5">
        <v>132</v>
      </c>
      <c r="U219" s="27" t="s">
        <v>4290</v>
      </c>
      <c r="V219" s="5" t="s">
        <v>1765</v>
      </c>
      <c r="W219" s="5">
        <v>911</v>
      </c>
      <c r="X219" s="27" t="s">
        <v>834</v>
      </c>
      <c r="Y219" s="5" t="s">
        <v>909</v>
      </c>
      <c r="Z219" s="5" t="s">
        <v>837</v>
      </c>
      <c r="AA219" s="5" t="s">
        <v>1762</v>
      </c>
      <c r="AB219" s="5" t="s">
        <v>1194</v>
      </c>
      <c r="AC219" s="27">
        <v>26510</v>
      </c>
      <c r="AD219" s="5" t="s">
        <v>1761</v>
      </c>
      <c r="AE219" s="5" t="s">
        <v>1003</v>
      </c>
      <c r="AF219" s="27">
        <v>97717</v>
      </c>
      <c r="AG219" s="58" t="s">
        <v>834</v>
      </c>
      <c r="AH219" s="58" t="s">
        <v>810</v>
      </c>
      <c r="AI219" s="58" t="s">
        <v>837</v>
      </c>
      <c r="AJ219" s="5" t="s">
        <v>834</v>
      </c>
      <c r="AK219" s="5" t="s">
        <v>1424</v>
      </c>
      <c r="AL219" s="5" t="s">
        <v>837</v>
      </c>
      <c r="AM219" s="5" t="s">
        <v>834</v>
      </c>
      <c r="AN219" s="5" t="s">
        <v>3395</v>
      </c>
      <c r="AO219" s="5" t="s">
        <v>837</v>
      </c>
      <c r="AP219" s="5" t="s">
        <v>834</v>
      </c>
      <c r="AQ219" s="5" t="s">
        <v>7501</v>
      </c>
      <c r="AR219" s="5" t="s">
        <v>837</v>
      </c>
      <c r="AS219" s="27" t="s">
        <v>4289</v>
      </c>
      <c r="AT219" s="5" t="s">
        <v>2875</v>
      </c>
      <c r="AU219" s="5">
        <v>999</v>
      </c>
      <c r="AV219" s="5" t="s">
        <v>834</v>
      </c>
      <c r="AW219" s="5" t="s">
        <v>3202</v>
      </c>
      <c r="AX219" s="5" t="s">
        <v>837</v>
      </c>
      <c r="AY219" s="5" t="s">
        <v>834</v>
      </c>
      <c r="AZ219" s="5" t="s">
        <v>3764</v>
      </c>
      <c r="BA219" s="5" t="s">
        <v>837</v>
      </c>
      <c r="BB219" s="5" t="s">
        <v>834</v>
      </c>
      <c r="BC219" s="5" t="s">
        <v>3126</v>
      </c>
      <c r="BD219" s="5" t="s">
        <v>837</v>
      </c>
      <c r="BE219" s="5" t="s">
        <v>834</v>
      </c>
      <c r="BF219" s="5" t="s">
        <v>3130</v>
      </c>
      <c r="BG219" s="5" t="s">
        <v>837</v>
      </c>
      <c r="BH219" s="5" t="s">
        <v>834</v>
      </c>
      <c r="BI219" s="5" t="s">
        <v>3608</v>
      </c>
      <c r="BJ219" s="5" t="s">
        <v>837</v>
      </c>
      <c r="BK219" s="5" t="s">
        <v>834</v>
      </c>
      <c r="BL219" s="5" t="s">
        <v>3403</v>
      </c>
      <c r="BM219" s="5" t="s">
        <v>837</v>
      </c>
      <c r="BN219" s="5" t="s">
        <v>834</v>
      </c>
      <c r="BO219" s="5" t="s">
        <v>3539</v>
      </c>
      <c r="BP219" s="5" t="s">
        <v>837</v>
      </c>
      <c r="BQ219" s="5" t="s">
        <v>834</v>
      </c>
      <c r="BR219" s="5" t="s">
        <v>3983</v>
      </c>
      <c r="BS219" s="5" t="s">
        <v>837</v>
      </c>
      <c r="BT219" s="5" t="s">
        <v>834</v>
      </c>
      <c r="BU219" s="5" t="s">
        <v>7505</v>
      </c>
      <c r="BV219" s="5" t="s">
        <v>837</v>
      </c>
      <c r="BW219" s="5" t="s">
        <v>834</v>
      </c>
      <c r="BX219" s="5" t="s">
        <v>1020</v>
      </c>
      <c r="BY219" s="5" t="s">
        <v>837</v>
      </c>
      <c r="BZ219" s="5" t="s">
        <v>834</v>
      </c>
      <c r="CA219" s="5" t="s">
        <v>2873</v>
      </c>
      <c r="CB219" s="5" t="s">
        <v>837</v>
      </c>
      <c r="CC219" s="58" t="s">
        <v>834</v>
      </c>
      <c r="CD219" s="58" t="s">
        <v>814</v>
      </c>
      <c r="CE219" s="58" t="s">
        <v>837</v>
      </c>
      <c r="CF219" s="58" t="s">
        <v>834</v>
      </c>
      <c r="CG219" s="27" t="s">
        <v>817</v>
      </c>
      <c r="CH219" s="58" t="s">
        <v>837</v>
      </c>
      <c r="CI219" s="58" t="s">
        <v>834</v>
      </c>
      <c r="CJ219" s="58" t="s">
        <v>3813</v>
      </c>
      <c r="CK219" s="58" t="s">
        <v>837</v>
      </c>
      <c r="CL219" s="58" t="s">
        <v>834</v>
      </c>
      <c r="CM219" s="58" t="s">
        <v>3196</v>
      </c>
      <c r="CN219" s="58" t="s">
        <v>837</v>
      </c>
      <c r="CO219" s="58" t="s">
        <v>834</v>
      </c>
      <c r="CP219" s="58" t="s">
        <v>3361</v>
      </c>
      <c r="CQ219" s="58" t="s">
        <v>837</v>
      </c>
      <c r="CR219" s="58" t="s">
        <v>834</v>
      </c>
      <c r="CS219" s="58" t="s">
        <v>4541</v>
      </c>
      <c r="CT219" s="58" t="s">
        <v>837</v>
      </c>
      <c r="CU219" s="58" t="s">
        <v>834</v>
      </c>
      <c r="CV219" s="58" t="s">
        <v>4186</v>
      </c>
      <c r="CW219" s="58" t="s">
        <v>837</v>
      </c>
      <c r="CX219" s="58" t="s">
        <v>834</v>
      </c>
      <c r="CY219" s="58" t="s">
        <v>1301</v>
      </c>
      <c r="CZ219" s="58" t="s">
        <v>837</v>
      </c>
      <c r="DA219" s="58" t="s">
        <v>834</v>
      </c>
      <c r="DB219" s="58" t="s">
        <v>1406</v>
      </c>
      <c r="DC219" s="58" t="s">
        <v>837</v>
      </c>
      <c r="DD219" s="58" t="s">
        <v>834</v>
      </c>
      <c r="DE219" s="58" t="s">
        <v>4196</v>
      </c>
      <c r="DF219" s="58" t="s">
        <v>837</v>
      </c>
      <c r="DG219" s="58" t="s">
        <v>834</v>
      </c>
      <c r="DH219" s="58" t="s">
        <v>3370</v>
      </c>
      <c r="DI219" s="58" t="s">
        <v>837</v>
      </c>
      <c r="DJ219" s="58" t="s">
        <v>834</v>
      </c>
      <c r="DK219" s="58" t="s">
        <v>564</v>
      </c>
      <c r="DL219" s="58" t="s">
        <v>837</v>
      </c>
      <c r="DM219" s="58" t="s">
        <v>834</v>
      </c>
      <c r="DN219" s="58" t="s">
        <v>4014</v>
      </c>
      <c r="DO219" s="58" t="s">
        <v>837</v>
      </c>
      <c r="DP219" s="58" t="s">
        <v>834</v>
      </c>
      <c r="DQ219" s="58" t="s">
        <v>5990</v>
      </c>
      <c r="DR219" s="58" t="s">
        <v>837</v>
      </c>
      <c r="DS219" s="58" t="s">
        <v>834</v>
      </c>
      <c r="DT219" s="58" t="s">
        <v>552</v>
      </c>
      <c r="DU219" s="58" t="s">
        <v>837</v>
      </c>
      <c r="DV219" s="58" t="s">
        <v>834</v>
      </c>
      <c r="DW219" s="58" t="s">
        <v>558</v>
      </c>
      <c r="DX219" s="58" t="s">
        <v>837</v>
      </c>
      <c r="DY219" s="27" t="s">
        <v>4291</v>
      </c>
      <c r="DZ219" s="5" t="s">
        <v>1401</v>
      </c>
      <c r="EA219" s="5">
        <v>423</v>
      </c>
      <c r="EB219" s="27" t="s">
        <v>2951</v>
      </c>
      <c r="EC219" s="5" t="s">
        <v>1401</v>
      </c>
      <c r="ED219" s="5">
        <v>96</v>
      </c>
      <c r="EE219" s="27" t="s">
        <v>4293</v>
      </c>
      <c r="EF219" s="5" t="s">
        <v>1401</v>
      </c>
      <c r="EG219" s="5">
        <v>77</v>
      </c>
      <c r="EH219" s="27" t="s">
        <v>4294</v>
      </c>
      <c r="EI219" s="5" t="s">
        <v>1401</v>
      </c>
      <c r="EJ219" s="5">
        <v>77</v>
      </c>
      <c r="EK219" s="27" t="s">
        <v>4295</v>
      </c>
      <c r="EL219" s="5" t="s">
        <v>1401</v>
      </c>
      <c r="EM219" s="5">
        <v>76</v>
      </c>
      <c r="EN219" s="27" t="s">
        <v>4137</v>
      </c>
      <c r="EO219" s="5" t="s">
        <v>1401</v>
      </c>
      <c r="EP219" s="5">
        <v>31</v>
      </c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</row>
    <row r="220" spans="1:264">
      <c r="A220" s="4">
        <v>219</v>
      </c>
      <c r="B220" s="24" t="s">
        <v>1111</v>
      </c>
      <c r="C220" s="57">
        <v>39496</v>
      </c>
      <c r="D220" s="4" t="s">
        <v>1763</v>
      </c>
      <c r="E220" s="7">
        <v>352697</v>
      </c>
      <c r="F220" s="8">
        <v>195883</v>
      </c>
      <c r="G220" s="14">
        <f t="shared" si="46"/>
        <v>0.55538606792799483</v>
      </c>
      <c r="H220" s="14">
        <f t="shared" si="44"/>
        <v>0.72897086526140609</v>
      </c>
      <c r="I220" s="29" t="str">
        <f t="shared" si="45"/>
        <v>MQM</v>
      </c>
      <c r="J220" s="29">
        <f t="shared" si="38"/>
        <v>0.85834911656447976</v>
      </c>
      <c r="K220" s="29" t="str">
        <f t="shared" si="47"/>
        <v>PPPP</v>
      </c>
      <c r="L220" s="29">
        <f t="shared" si="49"/>
        <v>0.12937825130307376</v>
      </c>
      <c r="M220" s="29" t="str">
        <f t="shared" si="48"/>
        <v>PML-N</v>
      </c>
      <c r="N220" s="29">
        <f t="shared" si="50"/>
        <v>8.7092805399141323E-3</v>
      </c>
      <c r="O220" s="27" t="s">
        <v>4141</v>
      </c>
      <c r="P220" s="5" t="s">
        <v>1002</v>
      </c>
      <c r="Q220" s="5">
        <v>113</v>
      </c>
      <c r="R220" s="27" t="s">
        <v>4139</v>
      </c>
      <c r="S220" s="5" t="s">
        <v>1185</v>
      </c>
      <c r="T220" s="5">
        <v>237</v>
      </c>
      <c r="U220" s="5" t="s">
        <v>1764</v>
      </c>
      <c r="V220" s="5" t="s">
        <v>1765</v>
      </c>
      <c r="W220" s="27">
        <v>168136</v>
      </c>
      <c r="X220" s="27" t="s">
        <v>834</v>
      </c>
      <c r="Y220" s="5" t="s">
        <v>909</v>
      </c>
      <c r="Z220" s="5" t="s">
        <v>837</v>
      </c>
      <c r="AA220" s="27" t="s">
        <v>4138</v>
      </c>
      <c r="AB220" s="5" t="s">
        <v>1194</v>
      </c>
      <c r="AC220" s="5">
        <v>1706</v>
      </c>
      <c r="AD220" s="5" t="s">
        <v>1766</v>
      </c>
      <c r="AE220" s="5" t="s">
        <v>1003</v>
      </c>
      <c r="AF220" s="27">
        <v>25343</v>
      </c>
      <c r="AG220" s="58" t="s">
        <v>834</v>
      </c>
      <c r="AH220" s="58" t="s">
        <v>810</v>
      </c>
      <c r="AI220" s="58" t="s">
        <v>837</v>
      </c>
      <c r="AJ220" s="5" t="s">
        <v>834</v>
      </c>
      <c r="AK220" s="5" t="s">
        <v>1424</v>
      </c>
      <c r="AL220" s="5" t="s">
        <v>837</v>
      </c>
      <c r="AM220" s="27" t="s">
        <v>3994</v>
      </c>
      <c r="AN220" s="5" t="s">
        <v>3395</v>
      </c>
      <c r="AO220" s="5">
        <v>79</v>
      </c>
      <c r="AP220" s="5" t="s">
        <v>834</v>
      </c>
      <c r="AQ220" s="5" t="s">
        <v>7501</v>
      </c>
      <c r="AR220" s="5" t="s">
        <v>837</v>
      </c>
      <c r="AS220" s="58" t="s">
        <v>834</v>
      </c>
      <c r="AT220" s="58" t="s">
        <v>812</v>
      </c>
      <c r="AU220" s="58" t="s">
        <v>837</v>
      </c>
      <c r="AV220" s="5" t="s">
        <v>834</v>
      </c>
      <c r="AW220" s="5" t="s">
        <v>3202</v>
      </c>
      <c r="AX220" s="5" t="s">
        <v>837</v>
      </c>
      <c r="AY220" s="5" t="s">
        <v>834</v>
      </c>
      <c r="AZ220" s="5" t="s">
        <v>3764</v>
      </c>
      <c r="BA220" s="5" t="s">
        <v>837</v>
      </c>
      <c r="BB220" s="5" t="s">
        <v>834</v>
      </c>
      <c r="BC220" s="5" t="s">
        <v>3126</v>
      </c>
      <c r="BD220" s="5" t="s">
        <v>837</v>
      </c>
      <c r="BE220" s="5" t="s">
        <v>834</v>
      </c>
      <c r="BF220" s="5" t="s">
        <v>3130</v>
      </c>
      <c r="BG220" s="5" t="s">
        <v>837</v>
      </c>
      <c r="BH220" s="5" t="s">
        <v>834</v>
      </c>
      <c r="BI220" s="5" t="s">
        <v>3608</v>
      </c>
      <c r="BJ220" s="5" t="s">
        <v>837</v>
      </c>
      <c r="BK220" s="5" t="s">
        <v>834</v>
      </c>
      <c r="BL220" s="5" t="s">
        <v>3403</v>
      </c>
      <c r="BM220" s="5" t="s">
        <v>837</v>
      </c>
      <c r="BN220" s="5" t="s">
        <v>834</v>
      </c>
      <c r="BO220" s="5" t="s">
        <v>3539</v>
      </c>
      <c r="BP220" s="5" t="s">
        <v>837</v>
      </c>
      <c r="BQ220" s="5" t="s">
        <v>834</v>
      </c>
      <c r="BR220" s="5" t="s">
        <v>3983</v>
      </c>
      <c r="BS220" s="5" t="s">
        <v>837</v>
      </c>
      <c r="BT220" s="5" t="s">
        <v>834</v>
      </c>
      <c r="BU220" s="5" t="s">
        <v>7505</v>
      </c>
      <c r="BV220" s="5" t="s">
        <v>837</v>
      </c>
      <c r="BW220" s="5" t="s">
        <v>834</v>
      </c>
      <c r="BX220" s="5" t="s">
        <v>1020</v>
      </c>
      <c r="BY220" s="5" t="s">
        <v>837</v>
      </c>
      <c r="BZ220" s="5" t="s">
        <v>834</v>
      </c>
      <c r="CA220" s="5" t="s">
        <v>2873</v>
      </c>
      <c r="CB220" s="5" t="s">
        <v>837</v>
      </c>
      <c r="CC220" s="58" t="s">
        <v>834</v>
      </c>
      <c r="CD220" s="58" t="s">
        <v>814</v>
      </c>
      <c r="CE220" s="58" t="s">
        <v>837</v>
      </c>
      <c r="CF220" s="58" t="s">
        <v>834</v>
      </c>
      <c r="CG220" s="27" t="s">
        <v>817</v>
      </c>
      <c r="CH220" s="58" t="s">
        <v>837</v>
      </c>
      <c r="CI220" s="58" t="s">
        <v>834</v>
      </c>
      <c r="CJ220" s="58" t="s">
        <v>3813</v>
      </c>
      <c r="CK220" s="58" t="s">
        <v>837</v>
      </c>
      <c r="CL220" s="58" t="s">
        <v>834</v>
      </c>
      <c r="CM220" s="58" t="s">
        <v>3196</v>
      </c>
      <c r="CN220" s="58" t="s">
        <v>837</v>
      </c>
      <c r="CO220" s="58" t="s">
        <v>834</v>
      </c>
      <c r="CP220" s="58" t="s">
        <v>3361</v>
      </c>
      <c r="CQ220" s="58" t="s">
        <v>837</v>
      </c>
      <c r="CR220" s="58" t="s">
        <v>834</v>
      </c>
      <c r="CS220" s="58" t="s">
        <v>4541</v>
      </c>
      <c r="CT220" s="58" t="s">
        <v>837</v>
      </c>
      <c r="CU220" s="58" t="s">
        <v>834</v>
      </c>
      <c r="CV220" s="58" t="s">
        <v>4186</v>
      </c>
      <c r="CW220" s="58" t="s">
        <v>837</v>
      </c>
      <c r="CX220" s="58" t="s">
        <v>834</v>
      </c>
      <c r="CY220" s="58" t="s">
        <v>1301</v>
      </c>
      <c r="CZ220" s="58" t="s">
        <v>837</v>
      </c>
      <c r="DA220" s="58" t="s">
        <v>834</v>
      </c>
      <c r="DB220" s="58" t="s">
        <v>1406</v>
      </c>
      <c r="DC220" s="58" t="s">
        <v>837</v>
      </c>
      <c r="DD220" s="58" t="s">
        <v>834</v>
      </c>
      <c r="DE220" s="58" t="s">
        <v>4196</v>
      </c>
      <c r="DF220" s="58" t="s">
        <v>837</v>
      </c>
      <c r="DG220" s="58" t="s">
        <v>834</v>
      </c>
      <c r="DH220" s="58" t="s">
        <v>3370</v>
      </c>
      <c r="DI220" s="58" t="s">
        <v>837</v>
      </c>
      <c r="DJ220" s="58" t="s">
        <v>834</v>
      </c>
      <c r="DK220" s="58" t="s">
        <v>564</v>
      </c>
      <c r="DL220" s="58" t="s">
        <v>837</v>
      </c>
      <c r="DM220" s="58" t="s">
        <v>834</v>
      </c>
      <c r="DN220" s="58" t="s">
        <v>4014</v>
      </c>
      <c r="DO220" s="58" t="s">
        <v>837</v>
      </c>
      <c r="DP220" s="58" t="s">
        <v>834</v>
      </c>
      <c r="DQ220" s="58" t="s">
        <v>5990</v>
      </c>
      <c r="DR220" s="58" t="s">
        <v>837</v>
      </c>
      <c r="DS220" s="58" t="s">
        <v>834</v>
      </c>
      <c r="DT220" s="58" t="s">
        <v>552</v>
      </c>
      <c r="DU220" s="58" t="s">
        <v>837</v>
      </c>
      <c r="DV220" s="58" t="s">
        <v>834</v>
      </c>
      <c r="DW220" s="58" t="s">
        <v>558</v>
      </c>
      <c r="DX220" s="58" t="s">
        <v>837</v>
      </c>
      <c r="DY220" s="27" t="s">
        <v>4140</v>
      </c>
      <c r="DZ220" s="5" t="s">
        <v>1401</v>
      </c>
      <c r="EA220" s="5">
        <v>175</v>
      </c>
      <c r="EB220" s="27" t="s">
        <v>3993</v>
      </c>
      <c r="EC220" s="5" t="s">
        <v>1401</v>
      </c>
      <c r="ED220" s="5">
        <v>94</v>
      </c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</row>
    <row r="221" spans="1:264">
      <c r="A221" s="4">
        <v>220</v>
      </c>
      <c r="B221" s="24" t="s">
        <v>1111</v>
      </c>
      <c r="C221" s="57">
        <v>39496</v>
      </c>
      <c r="D221" s="4" t="s">
        <v>1767</v>
      </c>
      <c r="E221" s="7">
        <v>364798</v>
      </c>
      <c r="F221" s="8">
        <v>174781</v>
      </c>
      <c r="G221" s="14">
        <f t="shared" si="46"/>
        <v>0.47911721007242364</v>
      </c>
      <c r="H221" s="14">
        <f t="shared" si="44"/>
        <v>0.70334876216522391</v>
      </c>
      <c r="I221" s="29" t="str">
        <f t="shared" si="45"/>
        <v>MQM</v>
      </c>
      <c r="J221" s="29">
        <f t="shared" si="38"/>
        <v>0.8412813749778294</v>
      </c>
      <c r="K221" s="29" t="str">
        <f t="shared" si="47"/>
        <v>PPPP</v>
      </c>
      <c r="L221" s="29">
        <f t="shared" si="49"/>
        <v>0.13793261281260549</v>
      </c>
      <c r="M221" s="29" t="str">
        <f t="shared" si="48"/>
        <v>PML-N</v>
      </c>
      <c r="N221" s="29">
        <f t="shared" si="50"/>
        <v>1.2673002214199484E-2</v>
      </c>
      <c r="O221" s="27" t="s">
        <v>816</v>
      </c>
      <c r="P221" s="27" t="s">
        <v>806</v>
      </c>
      <c r="Q221" s="27" t="s">
        <v>838</v>
      </c>
      <c r="R221" s="27" t="s">
        <v>4152</v>
      </c>
      <c r="S221" s="5" t="s">
        <v>1185</v>
      </c>
      <c r="T221" s="5">
        <v>451</v>
      </c>
      <c r="U221" s="5" t="s">
        <v>1768</v>
      </c>
      <c r="V221" s="5" t="s">
        <v>1765</v>
      </c>
      <c r="W221" s="27">
        <v>147040</v>
      </c>
      <c r="X221" s="27" t="s">
        <v>4151</v>
      </c>
      <c r="Y221" s="5" t="s">
        <v>909</v>
      </c>
      <c r="Z221" s="5">
        <v>665</v>
      </c>
      <c r="AA221" s="27" t="s">
        <v>3995</v>
      </c>
      <c r="AB221" s="5" t="s">
        <v>1194</v>
      </c>
      <c r="AC221" s="5">
        <v>2215</v>
      </c>
      <c r="AD221" s="5" t="s">
        <v>1769</v>
      </c>
      <c r="AE221" s="5" t="s">
        <v>1003</v>
      </c>
      <c r="AF221" s="27">
        <v>24108</v>
      </c>
      <c r="AG221" s="58" t="s">
        <v>834</v>
      </c>
      <c r="AH221" s="58" t="s">
        <v>810</v>
      </c>
      <c r="AI221" s="58" t="s">
        <v>837</v>
      </c>
      <c r="AJ221" s="5" t="s">
        <v>834</v>
      </c>
      <c r="AK221" s="5" t="s">
        <v>1424</v>
      </c>
      <c r="AL221" s="5" t="s">
        <v>837</v>
      </c>
      <c r="AM221" s="27" t="s">
        <v>4154</v>
      </c>
      <c r="AN221" s="5" t="s">
        <v>3395</v>
      </c>
      <c r="AO221" s="5">
        <v>83</v>
      </c>
      <c r="AP221" s="5" t="s">
        <v>834</v>
      </c>
      <c r="AQ221" s="5" t="s">
        <v>7501</v>
      </c>
      <c r="AR221" s="5" t="s">
        <v>837</v>
      </c>
      <c r="AS221" s="58" t="s">
        <v>834</v>
      </c>
      <c r="AT221" s="58" t="s">
        <v>812</v>
      </c>
      <c r="AU221" s="58" t="s">
        <v>837</v>
      </c>
      <c r="AV221" s="5" t="s">
        <v>834</v>
      </c>
      <c r="AW221" s="5" t="s">
        <v>3202</v>
      </c>
      <c r="AX221" s="5" t="s">
        <v>837</v>
      </c>
      <c r="AY221" s="5" t="s">
        <v>834</v>
      </c>
      <c r="AZ221" s="5" t="s">
        <v>3764</v>
      </c>
      <c r="BA221" s="5" t="s">
        <v>837</v>
      </c>
      <c r="BB221" s="5" t="s">
        <v>834</v>
      </c>
      <c r="BC221" s="5" t="s">
        <v>3126</v>
      </c>
      <c r="BD221" s="5" t="s">
        <v>837</v>
      </c>
      <c r="BE221" s="5" t="s">
        <v>834</v>
      </c>
      <c r="BF221" s="5" t="s">
        <v>3130</v>
      </c>
      <c r="BG221" s="5" t="s">
        <v>837</v>
      </c>
      <c r="BH221" s="5" t="s">
        <v>834</v>
      </c>
      <c r="BI221" s="5" t="s">
        <v>3608</v>
      </c>
      <c r="BJ221" s="5" t="s">
        <v>837</v>
      </c>
      <c r="BK221" s="5" t="s">
        <v>834</v>
      </c>
      <c r="BL221" s="5" t="s">
        <v>3403</v>
      </c>
      <c r="BM221" s="5" t="s">
        <v>837</v>
      </c>
      <c r="BN221" s="5" t="s">
        <v>834</v>
      </c>
      <c r="BO221" s="5" t="s">
        <v>3539</v>
      </c>
      <c r="BP221" s="5" t="s">
        <v>837</v>
      </c>
      <c r="BQ221" s="5" t="s">
        <v>834</v>
      </c>
      <c r="BR221" s="5" t="s">
        <v>3983</v>
      </c>
      <c r="BS221" s="5" t="s">
        <v>837</v>
      </c>
      <c r="BT221" s="5" t="s">
        <v>834</v>
      </c>
      <c r="BU221" s="5" t="s">
        <v>7505</v>
      </c>
      <c r="BV221" s="5" t="s">
        <v>837</v>
      </c>
      <c r="BW221" s="5" t="s">
        <v>834</v>
      </c>
      <c r="BX221" s="5" t="s">
        <v>1020</v>
      </c>
      <c r="BY221" s="5" t="s">
        <v>837</v>
      </c>
      <c r="BZ221" s="5" t="s">
        <v>834</v>
      </c>
      <c r="CA221" s="5" t="s">
        <v>2873</v>
      </c>
      <c r="CB221" s="5" t="s">
        <v>837</v>
      </c>
      <c r="CC221" s="58" t="s">
        <v>834</v>
      </c>
      <c r="CD221" s="58" t="s">
        <v>814</v>
      </c>
      <c r="CE221" s="58" t="s">
        <v>837</v>
      </c>
      <c r="CF221" s="58" t="s">
        <v>834</v>
      </c>
      <c r="CG221" s="27" t="s">
        <v>817</v>
      </c>
      <c r="CH221" s="58" t="s">
        <v>837</v>
      </c>
      <c r="CI221" s="58" t="s">
        <v>834</v>
      </c>
      <c r="CJ221" s="58" t="s">
        <v>3813</v>
      </c>
      <c r="CK221" s="58" t="s">
        <v>837</v>
      </c>
      <c r="CL221" s="58" t="s">
        <v>834</v>
      </c>
      <c r="CM221" s="58" t="s">
        <v>3196</v>
      </c>
      <c r="CN221" s="58" t="s">
        <v>837</v>
      </c>
      <c r="CO221" s="58" t="s">
        <v>834</v>
      </c>
      <c r="CP221" s="58" t="s">
        <v>3361</v>
      </c>
      <c r="CQ221" s="58" t="s">
        <v>837</v>
      </c>
      <c r="CR221" s="58" t="s">
        <v>834</v>
      </c>
      <c r="CS221" s="58" t="s">
        <v>4541</v>
      </c>
      <c r="CT221" s="58" t="s">
        <v>837</v>
      </c>
      <c r="CU221" s="58" t="s">
        <v>834</v>
      </c>
      <c r="CV221" s="58" t="s">
        <v>4186</v>
      </c>
      <c r="CW221" s="58" t="s">
        <v>837</v>
      </c>
      <c r="CX221" s="58" t="s">
        <v>834</v>
      </c>
      <c r="CY221" s="58" t="s">
        <v>1301</v>
      </c>
      <c r="CZ221" s="58" t="s">
        <v>837</v>
      </c>
      <c r="DA221" s="58" t="s">
        <v>834</v>
      </c>
      <c r="DB221" s="58" t="s">
        <v>1406</v>
      </c>
      <c r="DC221" s="58" t="s">
        <v>837</v>
      </c>
      <c r="DD221" s="58" t="s">
        <v>834</v>
      </c>
      <c r="DE221" s="58" t="s">
        <v>4196</v>
      </c>
      <c r="DF221" s="58" t="s">
        <v>837</v>
      </c>
      <c r="DG221" s="58" t="s">
        <v>834</v>
      </c>
      <c r="DH221" s="58" t="s">
        <v>3370</v>
      </c>
      <c r="DI221" s="58" t="s">
        <v>837</v>
      </c>
      <c r="DJ221" s="58" t="s">
        <v>834</v>
      </c>
      <c r="DK221" s="58" t="s">
        <v>564</v>
      </c>
      <c r="DL221" s="58" t="s">
        <v>837</v>
      </c>
      <c r="DM221" s="58" t="s">
        <v>834</v>
      </c>
      <c r="DN221" s="58" t="s">
        <v>4014</v>
      </c>
      <c r="DO221" s="58" t="s">
        <v>837</v>
      </c>
      <c r="DP221" s="58" t="s">
        <v>834</v>
      </c>
      <c r="DQ221" s="58" t="s">
        <v>5990</v>
      </c>
      <c r="DR221" s="58" t="s">
        <v>837</v>
      </c>
      <c r="DS221" s="58" t="s">
        <v>834</v>
      </c>
      <c r="DT221" s="58" t="s">
        <v>552</v>
      </c>
      <c r="DU221" s="58" t="s">
        <v>837</v>
      </c>
      <c r="DV221" s="58" t="s">
        <v>834</v>
      </c>
      <c r="DW221" s="58" t="s">
        <v>558</v>
      </c>
      <c r="DX221" s="58" t="s">
        <v>837</v>
      </c>
      <c r="DY221" s="27" t="s">
        <v>4153</v>
      </c>
      <c r="DZ221" s="5" t="s">
        <v>1401</v>
      </c>
      <c r="EA221" s="5">
        <v>155</v>
      </c>
      <c r="EB221" s="27" t="s">
        <v>4155</v>
      </c>
      <c r="EC221" s="5" t="s">
        <v>1401</v>
      </c>
      <c r="ED221" s="5">
        <v>36</v>
      </c>
      <c r="EE221" s="27" t="s">
        <v>4156</v>
      </c>
      <c r="EF221" s="5" t="s">
        <v>1401</v>
      </c>
      <c r="EG221" s="5">
        <v>28</v>
      </c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</row>
    <row r="222" spans="1:264">
      <c r="A222" s="4">
        <v>221</v>
      </c>
      <c r="B222" s="24" t="s">
        <v>1111</v>
      </c>
      <c r="C222" s="57">
        <v>39496</v>
      </c>
      <c r="D222" s="4" t="s">
        <v>1770</v>
      </c>
      <c r="E222" s="7">
        <v>326095</v>
      </c>
      <c r="F222" s="8">
        <v>119559</v>
      </c>
      <c r="G222" s="14">
        <f t="shared" si="46"/>
        <v>0.36663855624894587</v>
      </c>
      <c r="H222" s="14">
        <f t="shared" si="44"/>
        <v>0.77056516029742639</v>
      </c>
      <c r="I222" s="29" t="str">
        <f t="shared" si="45"/>
        <v>PPPP</v>
      </c>
      <c r="J222" s="29">
        <f t="shared" si="38"/>
        <v>0.85929959266972789</v>
      </c>
      <c r="K222" s="29" t="str">
        <f t="shared" si="47"/>
        <v>PML</v>
      </c>
      <c r="L222" s="29">
        <f t="shared" si="49"/>
        <v>8.8734432372301539E-2</v>
      </c>
      <c r="M222" s="29" t="str">
        <f t="shared" si="48"/>
        <v>MQM</v>
      </c>
      <c r="N222" s="29">
        <f t="shared" si="50"/>
        <v>2.6957401784892813E-2</v>
      </c>
      <c r="O222" s="27" t="s">
        <v>816</v>
      </c>
      <c r="P222" s="27" t="s">
        <v>806</v>
      </c>
      <c r="Q222" s="27" t="s">
        <v>838</v>
      </c>
      <c r="R222" s="27" t="s">
        <v>4005</v>
      </c>
      <c r="S222" s="5" t="s">
        <v>1185</v>
      </c>
      <c r="T222" s="5">
        <v>330</v>
      </c>
      <c r="U222" s="27" t="s">
        <v>4002</v>
      </c>
      <c r="V222" s="5" t="s">
        <v>1765</v>
      </c>
      <c r="W222" s="5">
        <v>3223</v>
      </c>
      <c r="X222" s="5" t="s">
        <v>1581</v>
      </c>
      <c r="Y222" s="5" t="s">
        <v>909</v>
      </c>
      <c r="Z222" s="27">
        <v>10609</v>
      </c>
      <c r="AA222" s="27" t="s">
        <v>4004</v>
      </c>
      <c r="AB222" s="5" t="s">
        <v>1194</v>
      </c>
      <c r="AC222" s="5">
        <v>797</v>
      </c>
      <c r="AD222" s="5" t="s">
        <v>1580</v>
      </c>
      <c r="AE222" s="5" t="s">
        <v>1003</v>
      </c>
      <c r="AF222" s="27">
        <v>102737</v>
      </c>
      <c r="AG222" s="58" t="s">
        <v>834</v>
      </c>
      <c r="AH222" s="58" t="s">
        <v>810</v>
      </c>
      <c r="AI222" s="58" t="s">
        <v>837</v>
      </c>
      <c r="AJ222" s="5" t="s">
        <v>834</v>
      </c>
      <c r="AK222" s="5" t="s">
        <v>1424</v>
      </c>
      <c r="AL222" s="5" t="s">
        <v>837</v>
      </c>
      <c r="AM222" s="5" t="s">
        <v>834</v>
      </c>
      <c r="AN222" s="5" t="s">
        <v>3395</v>
      </c>
      <c r="AO222" s="5" t="s">
        <v>837</v>
      </c>
      <c r="AP222" s="5" t="s">
        <v>834</v>
      </c>
      <c r="AQ222" s="5" t="s">
        <v>7501</v>
      </c>
      <c r="AR222" s="5" t="s">
        <v>837</v>
      </c>
      <c r="AS222" s="58" t="s">
        <v>834</v>
      </c>
      <c r="AT222" s="58" t="s">
        <v>812</v>
      </c>
      <c r="AU222" s="58" t="s">
        <v>837</v>
      </c>
      <c r="AV222" s="5" t="s">
        <v>834</v>
      </c>
      <c r="AW222" s="5" t="s">
        <v>3202</v>
      </c>
      <c r="AX222" s="5" t="s">
        <v>837</v>
      </c>
      <c r="AY222" s="5" t="s">
        <v>834</v>
      </c>
      <c r="AZ222" s="5" t="s">
        <v>3764</v>
      </c>
      <c r="BA222" s="5" t="s">
        <v>837</v>
      </c>
      <c r="BB222" s="5" t="s">
        <v>834</v>
      </c>
      <c r="BC222" s="5" t="s">
        <v>3126</v>
      </c>
      <c r="BD222" s="5" t="s">
        <v>837</v>
      </c>
      <c r="BE222" s="5" t="s">
        <v>834</v>
      </c>
      <c r="BF222" s="5" t="s">
        <v>3130</v>
      </c>
      <c r="BG222" s="5" t="s">
        <v>837</v>
      </c>
      <c r="BH222" s="5" t="s">
        <v>834</v>
      </c>
      <c r="BI222" s="5" t="s">
        <v>3608</v>
      </c>
      <c r="BJ222" s="5" t="s">
        <v>837</v>
      </c>
      <c r="BK222" s="5" t="s">
        <v>834</v>
      </c>
      <c r="BL222" s="5" t="s">
        <v>3403</v>
      </c>
      <c r="BM222" s="5" t="s">
        <v>837</v>
      </c>
      <c r="BN222" s="5" t="s">
        <v>834</v>
      </c>
      <c r="BO222" s="5" t="s">
        <v>3539</v>
      </c>
      <c r="BP222" s="5" t="s">
        <v>837</v>
      </c>
      <c r="BQ222" s="5" t="s">
        <v>834</v>
      </c>
      <c r="BR222" s="5" t="s">
        <v>3983</v>
      </c>
      <c r="BS222" s="5" t="s">
        <v>837</v>
      </c>
      <c r="BT222" s="5" t="s">
        <v>834</v>
      </c>
      <c r="BU222" s="5" t="s">
        <v>7505</v>
      </c>
      <c r="BV222" s="5" t="s">
        <v>837</v>
      </c>
      <c r="BW222" s="5" t="s">
        <v>834</v>
      </c>
      <c r="BX222" s="5" t="s">
        <v>1020</v>
      </c>
      <c r="BY222" s="5" t="s">
        <v>837</v>
      </c>
      <c r="BZ222" s="5" t="s">
        <v>834</v>
      </c>
      <c r="CA222" s="5" t="s">
        <v>2873</v>
      </c>
      <c r="CB222" s="5" t="s">
        <v>837</v>
      </c>
      <c r="CC222" s="58" t="s">
        <v>834</v>
      </c>
      <c r="CD222" s="58" t="s">
        <v>814</v>
      </c>
      <c r="CE222" s="58" t="s">
        <v>837</v>
      </c>
      <c r="CF222" s="58" t="s">
        <v>834</v>
      </c>
      <c r="CG222" s="27" t="s">
        <v>817</v>
      </c>
      <c r="CH222" s="58" t="s">
        <v>837</v>
      </c>
      <c r="CI222" s="58" t="s">
        <v>834</v>
      </c>
      <c r="CJ222" s="58" t="s">
        <v>3813</v>
      </c>
      <c r="CK222" s="58" t="s">
        <v>837</v>
      </c>
      <c r="CL222" s="58" t="s">
        <v>834</v>
      </c>
      <c r="CM222" s="58" t="s">
        <v>3196</v>
      </c>
      <c r="CN222" s="58" t="s">
        <v>837</v>
      </c>
      <c r="CO222" s="58" t="s">
        <v>834</v>
      </c>
      <c r="CP222" s="58" t="s">
        <v>3361</v>
      </c>
      <c r="CQ222" s="58" t="s">
        <v>837</v>
      </c>
      <c r="CR222" s="58" t="s">
        <v>834</v>
      </c>
      <c r="CS222" s="58" t="s">
        <v>4541</v>
      </c>
      <c r="CT222" s="58" t="s">
        <v>837</v>
      </c>
      <c r="CU222" s="58" t="s">
        <v>834</v>
      </c>
      <c r="CV222" s="58" t="s">
        <v>4186</v>
      </c>
      <c r="CW222" s="58" t="s">
        <v>837</v>
      </c>
      <c r="CX222" s="58" t="s">
        <v>834</v>
      </c>
      <c r="CY222" s="58" t="s">
        <v>1301</v>
      </c>
      <c r="CZ222" s="58" t="s">
        <v>837</v>
      </c>
      <c r="DA222" s="58" t="s">
        <v>834</v>
      </c>
      <c r="DB222" s="58" t="s">
        <v>1406</v>
      </c>
      <c r="DC222" s="58" t="s">
        <v>837</v>
      </c>
      <c r="DD222" s="58" t="s">
        <v>834</v>
      </c>
      <c r="DE222" s="58" t="s">
        <v>4196</v>
      </c>
      <c r="DF222" s="58" t="s">
        <v>837</v>
      </c>
      <c r="DG222" s="58" t="s">
        <v>834</v>
      </c>
      <c r="DH222" s="58" t="s">
        <v>3370</v>
      </c>
      <c r="DI222" s="58" t="s">
        <v>837</v>
      </c>
      <c r="DJ222" s="58" t="s">
        <v>834</v>
      </c>
      <c r="DK222" s="58" t="s">
        <v>564</v>
      </c>
      <c r="DL222" s="58" t="s">
        <v>837</v>
      </c>
      <c r="DM222" s="58" t="s">
        <v>834</v>
      </c>
      <c r="DN222" s="58" t="s">
        <v>4014</v>
      </c>
      <c r="DO222" s="58" t="s">
        <v>837</v>
      </c>
      <c r="DP222" s="58" t="s">
        <v>834</v>
      </c>
      <c r="DQ222" s="58" t="s">
        <v>5990</v>
      </c>
      <c r="DR222" s="58" t="s">
        <v>837</v>
      </c>
      <c r="DS222" s="58" t="s">
        <v>834</v>
      </c>
      <c r="DT222" s="58" t="s">
        <v>552</v>
      </c>
      <c r="DU222" s="58" t="s">
        <v>837</v>
      </c>
      <c r="DV222" s="58" t="s">
        <v>834</v>
      </c>
      <c r="DW222" s="58" t="s">
        <v>558</v>
      </c>
      <c r="DX222" s="58" t="s">
        <v>837</v>
      </c>
      <c r="DY222" s="27" t="s">
        <v>4003</v>
      </c>
      <c r="DZ222" s="5" t="s">
        <v>1401</v>
      </c>
      <c r="EA222" s="5">
        <v>1749</v>
      </c>
      <c r="EB222" s="27" t="s">
        <v>4006</v>
      </c>
      <c r="EC222" s="5" t="s">
        <v>1401</v>
      </c>
      <c r="ED222" s="5">
        <v>86</v>
      </c>
      <c r="EE222" s="27" t="s">
        <v>3855</v>
      </c>
      <c r="EF222" s="27" t="s">
        <v>1401</v>
      </c>
      <c r="EG222" s="27">
        <v>28</v>
      </c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</row>
    <row r="223" spans="1:264">
      <c r="A223" s="4">
        <v>222</v>
      </c>
      <c r="B223" s="24" t="s">
        <v>1111</v>
      </c>
      <c r="C223" s="57">
        <v>39496</v>
      </c>
      <c r="D223" s="4" t="s">
        <v>1582</v>
      </c>
      <c r="E223" s="7">
        <v>318867</v>
      </c>
      <c r="F223" s="8">
        <v>113490</v>
      </c>
      <c r="G223" s="14">
        <f t="shared" si="46"/>
        <v>0.3559164165623912</v>
      </c>
      <c r="H223" s="14">
        <f t="shared" si="44"/>
        <v>0.50797427086086877</v>
      </c>
      <c r="I223" s="29" t="str">
        <f t="shared" si="45"/>
        <v>PPPP</v>
      </c>
      <c r="J223" s="29">
        <f t="shared" si="38"/>
        <v>0.74051458278262405</v>
      </c>
      <c r="K223" s="29" t="str">
        <f t="shared" si="47"/>
        <v>PML</v>
      </c>
      <c r="L223" s="29">
        <f t="shared" si="49"/>
        <v>0.23254031192175523</v>
      </c>
      <c r="M223" s="29" t="str">
        <f t="shared" si="48"/>
        <v>MMA</v>
      </c>
      <c r="N223" s="29">
        <f t="shared" si="50"/>
        <v>1.9288042999383206E-2</v>
      </c>
      <c r="O223" s="27" t="s">
        <v>816</v>
      </c>
      <c r="P223" s="27" t="s">
        <v>806</v>
      </c>
      <c r="Q223" s="27" t="s">
        <v>838</v>
      </c>
      <c r="R223" s="27" t="s">
        <v>3827</v>
      </c>
      <c r="S223" s="5" t="s">
        <v>1185</v>
      </c>
      <c r="T223" s="5">
        <v>2189</v>
      </c>
      <c r="U223" s="27" t="s">
        <v>3773</v>
      </c>
      <c r="V223" s="5" t="s">
        <v>1765</v>
      </c>
      <c r="W223" s="5">
        <v>138</v>
      </c>
      <c r="X223" s="5" t="s">
        <v>1584</v>
      </c>
      <c r="Y223" s="5" t="s">
        <v>909</v>
      </c>
      <c r="Z223" s="27">
        <v>26391</v>
      </c>
      <c r="AA223" s="5" t="s">
        <v>834</v>
      </c>
      <c r="AB223" s="5" t="s">
        <v>1194</v>
      </c>
      <c r="AC223" s="5" t="s">
        <v>837</v>
      </c>
      <c r="AD223" s="5" t="s">
        <v>1583</v>
      </c>
      <c r="AE223" s="5" t="s">
        <v>1003</v>
      </c>
      <c r="AF223" s="27">
        <v>84041</v>
      </c>
      <c r="AG223" s="58" t="s">
        <v>834</v>
      </c>
      <c r="AH223" s="58" t="s">
        <v>810</v>
      </c>
      <c r="AI223" s="58" t="s">
        <v>837</v>
      </c>
      <c r="AJ223" s="5" t="s">
        <v>834</v>
      </c>
      <c r="AK223" s="5" t="s">
        <v>1424</v>
      </c>
      <c r="AL223" s="5" t="s">
        <v>837</v>
      </c>
      <c r="AM223" s="5" t="s">
        <v>834</v>
      </c>
      <c r="AN223" s="5" t="s">
        <v>3395</v>
      </c>
      <c r="AO223" s="5" t="s">
        <v>837</v>
      </c>
      <c r="AP223" s="5" t="s">
        <v>834</v>
      </c>
      <c r="AQ223" s="5" t="s">
        <v>7501</v>
      </c>
      <c r="AR223" s="5" t="s">
        <v>837</v>
      </c>
      <c r="AS223" s="58" t="s">
        <v>834</v>
      </c>
      <c r="AT223" s="58" t="s">
        <v>812</v>
      </c>
      <c r="AU223" s="58" t="s">
        <v>837</v>
      </c>
      <c r="AV223" s="5" t="s">
        <v>834</v>
      </c>
      <c r="AW223" s="5" t="s">
        <v>3202</v>
      </c>
      <c r="AX223" s="5" t="s">
        <v>837</v>
      </c>
      <c r="AY223" s="5" t="s">
        <v>834</v>
      </c>
      <c r="AZ223" s="5" t="s">
        <v>3764</v>
      </c>
      <c r="BA223" s="5" t="s">
        <v>837</v>
      </c>
      <c r="BB223" s="5" t="s">
        <v>834</v>
      </c>
      <c r="BC223" s="5" t="s">
        <v>3126</v>
      </c>
      <c r="BD223" s="5" t="s">
        <v>837</v>
      </c>
      <c r="BE223" s="5" t="s">
        <v>834</v>
      </c>
      <c r="BF223" s="5" t="s">
        <v>3130</v>
      </c>
      <c r="BG223" s="5" t="s">
        <v>837</v>
      </c>
      <c r="BH223" s="5" t="s">
        <v>834</v>
      </c>
      <c r="BI223" s="5" t="s">
        <v>3608</v>
      </c>
      <c r="BJ223" s="5" t="s">
        <v>837</v>
      </c>
      <c r="BK223" s="5" t="s">
        <v>834</v>
      </c>
      <c r="BL223" s="5" t="s">
        <v>3403</v>
      </c>
      <c r="BM223" s="5" t="s">
        <v>837</v>
      </c>
      <c r="BN223" s="5" t="s">
        <v>834</v>
      </c>
      <c r="BO223" s="5" t="s">
        <v>3539</v>
      </c>
      <c r="BP223" s="5" t="s">
        <v>837</v>
      </c>
      <c r="BQ223" s="5" t="s">
        <v>834</v>
      </c>
      <c r="BR223" s="5" t="s">
        <v>3983</v>
      </c>
      <c r="BS223" s="5" t="s">
        <v>837</v>
      </c>
      <c r="BT223" s="5" t="s">
        <v>834</v>
      </c>
      <c r="BU223" s="5" t="s">
        <v>7505</v>
      </c>
      <c r="BV223" s="5" t="s">
        <v>837</v>
      </c>
      <c r="BW223" s="5" t="s">
        <v>834</v>
      </c>
      <c r="BX223" s="5" t="s">
        <v>1020</v>
      </c>
      <c r="BY223" s="5" t="s">
        <v>837</v>
      </c>
      <c r="BZ223" s="5" t="s">
        <v>834</v>
      </c>
      <c r="CA223" s="5" t="s">
        <v>2873</v>
      </c>
      <c r="CB223" s="5" t="s">
        <v>837</v>
      </c>
      <c r="CC223" s="58" t="s">
        <v>834</v>
      </c>
      <c r="CD223" s="58" t="s">
        <v>814</v>
      </c>
      <c r="CE223" s="58" t="s">
        <v>837</v>
      </c>
      <c r="CF223" s="58" t="s">
        <v>834</v>
      </c>
      <c r="CG223" s="27" t="s">
        <v>817</v>
      </c>
      <c r="CH223" s="58" t="s">
        <v>837</v>
      </c>
      <c r="CI223" s="58" t="s">
        <v>834</v>
      </c>
      <c r="CJ223" s="58" t="s">
        <v>3813</v>
      </c>
      <c r="CK223" s="58" t="s">
        <v>837</v>
      </c>
      <c r="CL223" s="58" t="s">
        <v>834</v>
      </c>
      <c r="CM223" s="58" t="s">
        <v>3196</v>
      </c>
      <c r="CN223" s="58" t="s">
        <v>837</v>
      </c>
      <c r="CO223" s="58" t="s">
        <v>834</v>
      </c>
      <c r="CP223" s="58" t="s">
        <v>3361</v>
      </c>
      <c r="CQ223" s="58" t="s">
        <v>837</v>
      </c>
      <c r="CR223" s="58" t="s">
        <v>834</v>
      </c>
      <c r="CS223" s="58" t="s">
        <v>4541</v>
      </c>
      <c r="CT223" s="58" t="s">
        <v>837</v>
      </c>
      <c r="CU223" s="58" t="s">
        <v>834</v>
      </c>
      <c r="CV223" s="58" t="s">
        <v>4186</v>
      </c>
      <c r="CW223" s="58" t="s">
        <v>837</v>
      </c>
      <c r="CX223" s="58" t="s">
        <v>834</v>
      </c>
      <c r="CY223" s="58" t="s">
        <v>1301</v>
      </c>
      <c r="CZ223" s="58" t="s">
        <v>837</v>
      </c>
      <c r="DA223" s="58" t="s">
        <v>834</v>
      </c>
      <c r="DB223" s="58" t="s">
        <v>1406</v>
      </c>
      <c r="DC223" s="58" t="s">
        <v>837</v>
      </c>
      <c r="DD223" s="58" t="s">
        <v>834</v>
      </c>
      <c r="DE223" s="58" t="s">
        <v>4196</v>
      </c>
      <c r="DF223" s="58" t="s">
        <v>837</v>
      </c>
      <c r="DG223" s="58" t="s">
        <v>834</v>
      </c>
      <c r="DH223" s="58" t="s">
        <v>3370</v>
      </c>
      <c r="DI223" s="58" t="s">
        <v>837</v>
      </c>
      <c r="DJ223" s="58" t="s">
        <v>834</v>
      </c>
      <c r="DK223" s="58" t="s">
        <v>564</v>
      </c>
      <c r="DL223" s="58" t="s">
        <v>837</v>
      </c>
      <c r="DM223" s="58" t="s">
        <v>834</v>
      </c>
      <c r="DN223" s="58" t="s">
        <v>4014</v>
      </c>
      <c r="DO223" s="58" t="s">
        <v>837</v>
      </c>
      <c r="DP223" s="58" t="s">
        <v>834</v>
      </c>
      <c r="DQ223" s="58" t="s">
        <v>5990</v>
      </c>
      <c r="DR223" s="58" t="s">
        <v>837</v>
      </c>
      <c r="DS223" s="58" t="s">
        <v>834</v>
      </c>
      <c r="DT223" s="58" t="s">
        <v>552</v>
      </c>
      <c r="DU223" s="58" t="s">
        <v>837</v>
      </c>
      <c r="DV223" s="58" t="s">
        <v>834</v>
      </c>
      <c r="DW223" s="58" t="s">
        <v>558</v>
      </c>
      <c r="DX223" s="58" t="s">
        <v>837</v>
      </c>
      <c r="DY223" s="27" t="s">
        <v>3772</v>
      </c>
      <c r="DZ223" s="5" t="s">
        <v>1401</v>
      </c>
      <c r="EA223" s="5">
        <v>482</v>
      </c>
      <c r="EB223" s="27" t="s">
        <v>3774</v>
      </c>
      <c r="EC223" s="5" t="s">
        <v>1401</v>
      </c>
      <c r="ED223" s="5">
        <v>134</v>
      </c>
      <c r="EE223" s="27" t="s">
        <v>3775</v>
      </c>
      <c r="EF223" s="5" t="s">
        <v>1401</v>
      </c>
      <c r="EG223" s="5">
        <v>55</v>
      </c>
      <c r="EH223" s="27" t="s">
        <v>3776</v>
      </c>
      <c r="EI223" s="5" t="s">
        <v>1401</v>
      </c>
      <c r="EJ223" s="5">
        <v>52</v>
      </c>
      <c r="EK223" s="27" t="s">
        <v>3777</v>
      </c>
      <c r="EL223" s="5" t="s">
        <v>1401</v>
      </c>
      <c r="EM223" s="5">
        <v>8</v>
      </c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</row>
    <row r="224" spans="1:264">
      <c r="A224" s="4">
        <v>223</v>
      </c>
      <c r="B224" s="24" t="s">
        <v>1111</v>
      </c>
      <c r="C224" s="57">
        <v>39496</v>
      </c>
      <c r="D224" s="4" t="s">
        <v>1585</v>
      </c>
      <c r="E224" s="7">
        <v>276836</v>
      </c>
      <c r="F224" s="8">
        <v>130876</v>
      </c>
      <c r="G224" s="14">
        <f t="shared" si="46"/>
        <v>0.47275643341183948</v>
      </c>
      <c r="H224" s="14">
        <f t="shared" si="44"/>
        <v>0.30690882973196004</v>
      </c>
      <c r="I224" s="29" t="str">
        <f t="shared" si="45"/>
        <v>PPPP</v>
      </c>
      <c r="J224" s="29">
        <f t="shared" si="38"/>
        <v>0.6469406155444849</v>
      </c>
      <c r="K224" s="29" t="str">
        <f t="shared" si="47"/>
        <v>PML</v>
      </c>
      <c r="L224" s="29">
        <f t="shared" si="49"/>
        <v>0.34003178581252486</v>
      </c>
      <c r="M224" s="29" t="str">
        <f t="shared" si="48"/>
        <v>IND</v>
      </c>
      <c r="N224" s="29">
        <f t="shared" si="50"/>
        <v>4.4698798863045935E-3</v>
      </c>
      <c r="O224" s="27" t="s">
        <v>816</v>
      </c>
      <c r="P224" s="27" t="s">
        <v>806</v>
      </c>
      <c r="Q224" s="27" t="s">
        <v>838</v>
      </c>
      <c r="R224" s="27" t="s">
        <v>4016</v>
      </c>
      <c r="S224" s="5" t="s">
        <v>1185</v>
      </c>
      <c r="T224" s="5">
        <v>143</v>
      </c>
      <c r="U224" s="27" t="s">
        <v>3864</v>
      </c>
      <c r="V224" s="5" t="s">
        <v>1765</v>
      </c>
      <c r="W224" s="5">
        <v>178</v>
      </c>
      <c r="X224" s="5" t="s">
        <v>1550</v>
      </c>
      <c r="Y224" s="5" t="s">
        <v>909</v>
      </c>
      <c r="Z224" s="27">
        <v>44502</v>
      </c>
      <c r="AA224" s="27" t="s">
        <v>3865</v>
      </c>
      <c r="AB224" s="5" t="s">
        <v>1194</v>
      </c>
      <c r="AC224" s="5">
        <v>171</v>
      </c>
      <c r="AD224" s="5" t="s">
        <v>1549</v>
      </c>
      <c r="AE224" s="5" t="s">
        <v>1003</v>
      </c>
      <c r="AF224" s="27">
        <v>84669</v>
      </c>
      <c r="AG224" s="58" t="s">
        <v>834</v>
      </c>
      <c r="AH224" s="58" t="s">
        <v>810</v>
      </c>
      <c r="AI224" s="58" t="s">
        <v>837</v>
      </c>
      <c r="AJ224" s="5" t="s">
        <v>834</v>
      </c>
      <c r="AK224" s="5" t="s">
        <v>1424</v>
      </c>
      <c r="AL224" s="5" t="s">
        <v>837</v>
      </c>
      <c r="AM224" s="5" t="s">
        <v>834</v>
      </c>
      <c r="AN224" s="5" t="s">
        <v>3395</v>
      </c>
      <c r="AO224" s="5" t="s">
        <v>837</v>
      </c>
      <c r="AP224" s="5" t="s">
        <v>834</v>
      </c>
      <c r="AQ224" s="5" t="s">
        <v>7501</v>
      </c>
      <c r="AR224" s="5" t="s">
        <v>837</v>
      </c>
      <c r="AS224" s="27" t="s">
        <v>3836</v>
      </c>
      <c r="AT224" s="5" t="s">
        <v>2875</v>
      </c>
      <c r="AU224" s="5">
        <v>195</v>
      </c>
      <c r="AV224" s="5" t="s">
        <v>834</v>
      </c>
      <c r="AW224" s="5" t="s">
        <v>3202</v>
      </c>
      <c r="AX224" s="5" t="s">
        <v>837</v>
      </c>
      <c r="AY224" s="5" t="s">
        <v>834</v>
      </c>
      <c r="AZ224" s="5" t="s">
        <v>3764</v>
      </c>
      <c r="BA224" s="5" t="s">
        <v>837</v>
      </c>
      <c r="BB224" s="5" t="s">
        <v>834</v>
      </c>
      <c r="BC224" s="5" t="s">
        <v>3126</v>
      </c>
      <c r="BD224" s="5" t="s">
        <v>837</v>
      </c>
      <c r="BE224" s="5" t="s">
        <v>834</v>
      </c>
      <c r="BF224" s="5" t="s">
        <v>3130</v>
      </c>
      <c r="BG224" s="5" t="s">
        <v>837</v>
      </c>
      <c r="BH224" s="5" t="s">
        <v>834</v>
      </c>
      <c r="BI224" s="5" t="s">
        <v>3608</v>
      </c>
      <c r="BJ224" s="5" t="s">
        <v>837</v>
      </c>
      <c r="BK224" s="5" t="s">
        <v>834</v>
      </c>
      <c r="BL224" s="5" t="s">
        <v>3403</v>
      </c>
      <c r="BM224" s="5" t="s">
        <v>837</v>
      </c>
      <c r="BN224" s="5" t="s">
        <v>834</v>
      </c>
      <c r="BO224" s="5" t="s">
        <v>3539</v>
      </c>
      <c r="BP224" s="5" t="s">
        <v>837</v>
      </c>
      <c r="BQ224" s="5" t="s">
        <v>834</v>
      </c>
      <c r="BR224" s="5" t="s">
        <v>3983</v>
      </c>
      <c r="BS224" s="5" t="s">
        <v>837</v>
      </c>
      <c r="BT224" s="5" t="s">
        <v>834</v>
      </c>
      <c r="BU224" s="5" t="s">
        <v>7505</v>
      </c>
      <c r="BV224" s="5" t="s">
        <v>837</v>
      </c>
      <c r="BW224" s="5" t="s">
        <v>834</v>
      </c>
      <c r="BX224" s="5" t="s">
        <v>1020</v>
      </c>
      <c r="BY224" s="5" t="s">
        <v>837</v>
      </c>
      <c r="BZ224" s="5" t="s">
        <v>834</v>
      </c>
      <c r="CA224" s="5" t="s">
        <v>2873</v>
      </c>
      <c r="CB224" s="5" t="s">
        <v>837</v>
      </c>
      <c r="CC224" s="58" t="s">
        <v>834</v>
      </c>
      <c r="CD224" s="58" t="s">
        <v>814</v>
      </c>
      <c r="CE224" s="58" t="s">
        <v>837</v>
      </c>
      <c r="CF224" s="58" t="s">
        <v>834</v>
      </c>
      <c r="CG224" s="27" t="s">
        <v>817</v>
      </c>
      <c r="CH224" s="58" t="s">
        <v>837</v>
      </c>
      <c r="CI224" s="58" t="s">
        <v>834</v>
      </c>
      <c r="CJ224" s="58" t="s">
        <v>3813</v>
      </c>
      <c r="CK224" s="58" t="s">
        <v>837</v>
      </c>
      <c r="CL224" s="58" t="s">
        <v>834</v>
      </c>
      <c r="CM224" s="58" t="s">
        <v>3196</v>
      </c>
      <c r="CN224" s="58" t="s">
        <v>837</v>
      </c>
      <c r="CO224" s="58" t="s">
        <v>834</v>
      </c>
      <c r="CP224" s="58" t="s">
        <v>3361</v>
      </c>
      <c r="CQ224" s="58" t="s">
        <v>837</v>
      </c>
      <c r="CR224" s="58" t="s">
        <v>834</v>
      </c>
      <c r="CS224" s="58" t="s">
        <v>4541</v>
      </c>
      <c r="CT224" s="58" t="s">
        <v>837</v>
      </c>
      <c r="CU224" s="58" t="s">
        <v>834</v>
      </c>
      <c r="CV224" s="58" t="s">
        <v>4186</v>
      </c>
      <c r="CW224" s="58" t="s">
        <v>837</v>
      </c>
      <c r="CX224" s="58" t="s">
        <v>834</v>
      </c>
      <c r="CY224" s="58" t="s">
        <v>1301</v>
      </c>
      <c r="CZ224" s="58" t="s">
        <v>837</v>
      </c>
      <c r="DA224" s="58" t="s">
        <v>834</v>
      </c>
      <c r="DB224" s="58" t="s">
        <v>1406</v>
      </c>
      <c r="DC224" s="58" t="s">
        <v>837</v>
      </c>
      <c r="DD224" s="58" t="s">
        <v>834</v>
      </c>
      <c r="DE224" s="58" t="s">
        <v>4196</v>
      </c>
      <c r="DF224" s="58" t="s">
        <v>837</v>
      </c>
      <c r="DG224" s="58" t="s">
        <v>834</v>
      </c>
      <c r="DH224" s="58" t="s">
        <v>3370</v>
      </c>
      <c r="DI224" s="58" t="s">
        <v>837</v>
      </c>
      <c r="DJ224" s="58" t="s">
        <v>834</v>
      </c>
      <c r="DK224" s="58" t="s">
        <v>564</v>
      </c>
      <c r="DL224" s="58" t="s">
        <v>837</v>
      </c>
      <c r="DM224" s="58" t="s">
        <v>834</v>
      </c>
      <c r="DN224" s="58" t="s">
        <v>4014</v>
      </c>
      <c r="DO224" s="58" t="s">
        <v>837</v>
      </c>
      <c r="DP224" s="58" t="s">
        <v>834</v>
      </c>
      <c r="DQ224" s="58" t="s">
        <v>5990</v>
      </c>
      <c r="DR224" s="58" t="s">
        <v>837</v>
      </c>
      <c r="DS224" s="58" t="s">
        <v>834</v>
      </c>
      <c r="DT224" s="58" t="s">
        <v>552</v>
      </c>
      <c r="DU224" s="58" t="s">
        <v>837</v>
      </c>
      <c r="DV224" s="58" t="s">
        <v>834</v>
      </c>
      <c r="DW224" s="58" t="s">
        <v>558</v>
      </c>
      <c r="DX224" s="58" t="s">
        <v>837</v>
      </c>
      <c r="DY224" s="27" t="s">
        <v>3835</v>
      </c>
      <c r="DZ224" s="5" t="s">
        <v>1401</v>
      </c>
      <c r="EA224" s="5">
        <v>585</v>
      </c>
      <c r="EB224" s="27" t="s">
        <v>4017</v>
      </c>
      <c r="EC224" s="5" t="s">
        <v>1401</v>
      </c>
      <c r="ED224" s="5">
        <v>108</v>
      </c>
      <c r="EE224" s="27" t="s">
        <v>4018</v>
      </c>
      <c r="EF224" s="5" t="s">
        <v>1401</v>
      </c>
      <c r="EG224" s="5">
        <v>106</v>
      </c>
      <c r="EH224" s="27" t="s">
        <v>4019</v>
      </c>
      <c r="EI224" s="5" t="s">
        <v>1401</v>
      </c>
      <c r="EJ224" s="5">
        <v>62</v>
      </c>
      <c r="EK224" s="27" t="s">
        <v>4020</v>
      </c>
      <c r="EL224" s="5" t="s">
        <v>1401</v>
      </c>
      <c r="EM224" s="5">
        <v>57</v>
      </c>
      <c r="EN224" s="27" t="s">
        <v>4021</v>
      </c>
      <c r="EO224" s="5" t="s">
        <v>1401</v>
      </c>
      <c r="EP224" s="5">
        <v>51</v>
      </c>
      <c r="EQ224" s="27" t="s">
        <v>4022</v>
      </c>
      <c r="ER224" s="5" t="s">
        <v>1401</v>
      </c>
      <c r="ES224" s="5">
        <v>29</v>
      </c>
      <c r="ET224" s="27" t="s">
        <v>4023</v>
      </c>
      <c r="EU224" s="5" t="s">
        <v>1401</v>
      </c>
      <c r="EV224" s="5">
        <v>20</v>
      </c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</row>
    <row r="225" spans="1:267">
      <c r="A225" s="4">
        <v>224</v>
      </c>
      <c r="B225" s="24" t="s">
        <v>1111</v>
      </c>
      <c r="C225" s="57">
        <v>39496</v>
      </c>
      <c r="D225" s="4" t="s">
        <v>1348</v>
      </c>
      <c r="E225" s="7">
        <v>331871</v>
      </c>
      <c r="F225" s="8">
        <v>130012</v>
      </c>
      <c r="G225" s="14">
        <f t="shared" si="46"/>
        <v>0.39175462755106655</v>
      </c>
      <c r="H225" s="14">
        <f t="shared" si="44"/>
        <v>0.38252622834815247</v>
      </c>
      <c r="I225" s="29" t="str">
        <f t="shared" si="45"/>
        <v>PPPP</v>
      </c>
      <c r="J225" s="29">
        <f t="shared" si="38"/>
        <v>0.66995354274990004</v>
      </c>
      <c r="K225" s="29" t="str">
        <f t="shared" si="47"/>
        <v>PML-F</v>
      </c>
      <c r="L225" s="29">
        <f t="shared" si="49"/>
        <v>0.28742731440174751</v>
      </c>
      <c r="M225" s="29" t="str">
        <f t="shared" si="48"/>
        <v>IND</v>
      </c>
      <c r="N225" s="29">
        <f t="shared" si="50"/>
        <v>1.6467710672860968E-2</v>
      </c>
      <c r="O225" s="27" t="s">
        <v>816</v>
      </c>
      <c r="P225" s="27" t="s">
        <v>806</v>
      </c>
      <c r="Q225" s="27" t="s">
        <v>838</v>
      </c>
      <c r="R225" s="5" t="s">
        <v>834</v>
      </c>
      <c r="S225" s="5" t="s">
        <v>1185</v>
      </c>
      <c r="T225" s="5" t="s">
        <v>837</v>
      </c>
      <c r="U225" s="27" t="s">
        <v>4028</v>
      </c>
      <c r="V225" s="5" t="s">
        <v>1765</v>
      </c>
      <c r="W225" s="5">
        <v>105</v>
      </c>
      <c r="X225" s="27" t="s">
        <v>834</v>
      </c>
      <c r="Y225" s="5" t="s">
        <v>909</v>
      </c>
      <c r="Z225" s="5" t="s">
        <v>837</v>
      </c>
      <c r="AA225" s="27" t="s">
        <v>4025</v>
      </c>
      <c r="AB225" s="5" t="s">
        <v>1194</v>
      </c>
      <c r="AC225" s="5">
        <v>891</v>
      </c>
      <c r="AD225" s="5" t="s">
        <v>1349</v>
      </c>
      <c r="AE225" s="5" t="s">
        <v>1003</v>
      </c>
      <c r="AF225" s="27">
        <v>87102</v>
      </c>
      <c r="AG225" s="58" t="s">
        <v>834</v>
      </c>
      <c r="AH225" s="58" t="s">
        <v>810</v>
      </c>
      <c r="AI225" s="58" t="s">
        <v>837</v>
      </c>
      <c r="AJ225" s="5" t="s">
        <v>1350</v>
      </c>
      <c r="AK225" s="5" t="s">
        <v>1424</v>
      </c>
      <c r="AL225" s="27">
        <v>37369</v>
      </c>
      <c r="AM225" s="5" t="s">
        <v>834</v>
      </c>
      <c r="AN225" s="5" t="s">
        <v>3395</v>
      </c>
      <c r="AO225" s="5" t="s">
        <v>837</v>
      </c>
      <c r="AP225" s="5" t="s">
        <v>834</v>
      </c>
      <c r="AQ225" s="5" t="s">
        <v>7501</v>
      </c>
      <c r="AR225" s="5" t="s">
        <v>837</v>
      </c>
      <c r="AS225" s="58" t="s">
        <v>834</v>
      </c>
      <c r="AT225" s="58" t="s">
        <v>812</v>
      </c>
      <c r="AU225" s="58" t="s">
        <v>837</v>
      </c>
      <c r="AV225" s="5" t="s">
        <v>834</v>
      </c>
      <c r="AW225" s="5" t="s">
        <v>3202</v>
      </c>
      <c r="AX225" s="5" t="s">
        <v>837</v>
      </c>
      <c r="AY225" s="5" t="s">
        <v>834</v>
      </c>
      <c r="AZ225" s="5" t="s">
        <v>3764</v>
      </c>
      <c r="BA225" s="5" t="s">
        <v>837</v>
      </c>
      <c r="BB225" s="5" t="s">
        <v>834</v>
      </c>
      <c r="BC225" s="5" t="s">
        <v>3126</v>
      </c>
      <c r="BD225" s="5" t="s">
        <v>837</v>
      </c>
      <c r="BE225" s="5" t="s">
        <v>834</v>
      </c>
      <c r="BF225" s="5" t="s">
        <v>3130</v>
      </c>
      <c r="BG225" s="5" t="s">
        <v>837</v>
      </c>
      <c r="BH225" s="5" t="s">
        <v>834</v>
      </c>
      <c r="BI225" s="5" t="s">
        <v>3608</v>
      </c>
      <c r="BJ225" s="5" t="s">
        <v>837</v>
      </c>
      <c r="BK225" s="5" t="s">
        <v>834</v>
      </c>
      <c r="BL225" s="5" t="s">
        <v>3403</v>
      </c>
      <c r="BM225" s="5" t="s">
        <v>837</v>
      </c>
      <c r="BN225" s="5" t="s">
        <v>834</v>
      </c>
      <c r="BO225" s="5" t="s">
        <v>3539</v>
      </c>
      <c r="BP225" s="5" t="s">
        <v>837</v>
      </c>
      <c r="BQ225" s="5" t="s">
        <v>834</v>
      </c>
      <c r="BR225" s="5" t="s">
        <v>3983</v>
      </c>
      <c r="BS225" s="5" t="s">
        <v>837</v>
      </c>
      <c r="BT225" s="5" t="s">
        <v>834</v>
      </c>
      <c r="BU225" s="5" t="s">
        <v>7505</v>
      </c>
      <c r="BV225" s="5" t="s">
        <v>837</v>
      </c>
      <c r="BW225" s="5" t="s">
        <v>834</v>
      </c>
      <c r="BX225" s="5" t="s">
        <v>1020</v>
      </c>
      <c r="BY225" s="5" t="s">
        <v>837</v>
      </c>
      <c r="BZ225" s="5" t="s">
        <v>834</v>
      </c>
      <c r="CA225" s="5" t="s">
        <v>2873</v>
      </c>
      <c r="CB225" s="5" t="s">
        <v>837</v>
      </c>
      <c r="CC225" s="58" t="s">
        <v>834</v>
      </c>
      <c r="CD225" s="58" t="s">
        <v>814</v>
      </c>
      <c r="CE225" s="58" t="s">
        <v>837</v>
      </c>
      <c r="CF225" s="58" t="s">
        <v>834</v>
      </c>
      <c r="CG225" s="27" t="s">
        <v>817</v>
      </c>
      <c r="CH225" s="58" t="s">
        <v>837</v>
      </c>
      <c r="CI225" s="58" t="s">
        <v>834</v>
      </c>
      <c r="CJ225" s="58" t="s">
        <v>3813</v>
      </c>
      <c r="CK225" s="58" t="s">
        <v>837</v>
      </c>
      <c r="CL225" s="58" t="s">
        <v>834</v>
      </c>
      <c r="CM225" s="58" t="s">
        <v>3196</v>
      </c>
      <c r="CN225" s="58" t="s">
        <v>837</v>
      </c>
      <c r="CO225" s="58" t="s">
        <v>834</v>
      </c>
      <c r="CP225" s="58" t="s">
        <v>3361</v>
      </c>
      <c r="CQ225" s="58" t="s">
        <v>837</v>
      </c>
      <c r="CR225" s="58" t="s">
        <v>834</v>
      </c>
      <c r="CS225" s="58" t="s">
        <v>4541</v>
      </c>
      <c r="CT225" s="58" t="s">
        <v>837</v>
      </c>
      <c r="CU225" s="58" t="s">
        <v>834</v>
      </c>
      <c r="CV225" s="58" t="s">
        <v>4186</v>
      </c>
      <c r="CW225" s="58" t="s">
        <v>837</v>
      </c>
      <c r="CX225" s="58" t="s">
        <v>834</v>
      </c>
      <c r="CY225" s="58" t="s">
        <v>1301</v>
      </c>
      <c r="CZ225" s="58" t="s">
        <v>837</v>
      </c>
      <c r="DA225" s="58" t="s">
        <v>834</v>
      </c>
      <c r="DB225" s="58" t="s">
        <v>1406</v>
      </c>
      <c r="DC225" s="58" t="s">
        <v>837</v>
      </c>
      <c r="DD225" s="58" t="s">
        <v>834</v>
      </c>
      <c r="DE225" s="58" t="s">
        <v>4196</v>
      </c>
      <c r="DF225" s="58" t="s">
        <v>837</v>
      </c>
      <c r="DG225" s="58" t="s">
        <v>834</v>
      </c>
      <c r="DH225" s="58" t="s">
        <v>3370</v>
      </c>
      <c r="DI225" s="58" t="s">
        <v>837</v>
      </c>
      <c r="DJ225" s="58" t="s">
        <v>834</v>
      </c>
      <c r="DK225" s="58" t="s">
        <v>564</v>
      </c>
      <c r="DL225" s="58" t="s">
        <v>837</v>
      </c>
      <c r="DM225" s="58" t="s">
        <v>834</v>
      </c>
      <c r="DN225" s="58" t="s">
        <v>4014</v>
      </c>
      <c r="DO225" s="58" t="s">
        <v>837</v>
      </c>
      <c r="DP225" s="58" t="s">
        <v>834</v>
      </c>
      <c r="DQ225" s="58" t="s">
        <v>5990</v>
      </c>
      <c r="DR225" s="58" t="s">
        <v>837</v>
      </c>
      <c r="DS225" s="58" t="s">
        <v>834</v>
      </c>
      <c r="DT225" s="58" t="s">
        <v>552</v>
      </c>
      <c r="DU225" s="58" t="s">
        <v>837</v>
      </c>
      <c r="DV225" s="58" t="s">
        <v>834</v>
      </c>
      <c r="DW225" s="58" t="s">
        <v>558</v>
      </c>
      <c r="DX225" s="58" t="s">
        <v>837</v>
      </c>
      <c r="DY225" s="27" t="s">
        <v>4024</v>
      </c>
      <c r="DZ225" s="5" t="s">
        <v>1401</v>
      </c>
      <c r="EA225" s="5">
        <v>2141</v>
      </c>
      <c r="EB225" s="27" t="s">
        <v>3417</v>
      </c>
      <c r="EC225" s="5" t="s">
        <v>1401</v>
      </c>
      <c r="ED225" s="5">
        <v>1857</v>
      </c>
      <c r="EE225" s="27" t="s">
        <v>4026</v>
      </c>
      <c r="EF225" s="5" t="s">
        <v>1401</v>
      </c>
      <c r="EG225" s="5">
        <v>268</v>
      </c>
      <c r="EH225" s="27" t="s">
        <v>4027</v>
      </c>
      <c r="EI225" s="5" t="s">
        <v>1401</v>
      </c>
      <c r="EJ225" s="5">
        <v>154</v>
      </c>
      <c r="EK225" s="27" t="s">
        <v>4029</v>
      </c>
      <c r="EL225" s="5" t="s">
        <v>1401</v>
      </c>
      <c r="EM225" s="5">
        <v>78</v>
      </c>
      <c r="EN225" s="27" t="s">
        <v>4030</v>
      </c>
      <c r="EO225" s="5" t="s">
        <v>1401</v>
      </c>
      <c r="EP225" s="5">
        <v>25</v>
      </c>
      <c r="EQ225" s="27" t="s">
        <v>4031</v>
      </c>
      <c r="ER225" s="5" t="s">
        <v>1401</v>
      </c>
      <c r="ES225" s="5">
        <v>24</v>
      </c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</row>
    <row r="226" spans="1:267">
      <c r="A226" s="4">
        <v>225</v>
      </c>
      <c r="B226" s="24" t="s">
        <v>1111</v>
      </c>
      <c r="C226" s="57">
        <v>39496</v>
      </c>
      <c r="D226" s="4" t="s">
        <v>1351</v>
      </c>
      <c r="E226" s="7">
        <v>285471</v>
      </c>
      <c r="F226" s="8">
        <v>116844</v>
      </c>
      <c r="G226" s="14">
        <f t="shared" si="46"/>
        <v>0.40930252109671383</v>
      </c>
      <c r="H226" s="14">
        <f t="shared" si="44"/>
        <v>0.5519752832836945</v>
      </c>
      <c r="I226" s="29" t="str">
        <f t="shared" si="45"/>
        <v>PPPP</v>
      </c>
      <c r="J226" s="29">
        <f t="shared" si="38"/>
        <v>0.76155386669405356</v>
      </c>
      <c r="K226" s="29" t="str">
        <f t="shared" si="47"/>
        <v>PML</v>
      </c>
      <c r="L226" s="29">
        <f t="shared" si="49"/>
        <v>0.20957858341035912</v>
      </c>
      <c r="M226" s="29" t="str">
        <f t="shared" si="48"/>
        <v>IND</v>
      </c>
      <c r="N226" s="29">
        <f t="shared" si="50"/>
        <v>1.8477628290712401E-2</v>
      </c>
      <c r="O226" s="27" t="s">
        <v>816</v>
      </c>
      <c r="P226" s="27" t="s">
        <v>806</v>
      </c>
      <c r="Q226" s="27" t="s">
        <v>838</v>
      </c>
      <c r="R226" s="5" t="s">
        <v>834</v>
      </c>
      <c r="S226" s="5" t="s">
        <v>1185</v>
      </c>
      <c r="T226" s="5" t="s">
        <v>837</v>
      </c>
      <c r="U226" s="27" t="s">
        <v>4036</v>
      </c>
      <c r="V226" s="5" t="s">
        <v>1765</v>
      </c>
      <c r="W226" s="5">
        <v>79</v>
      </c>
      <c r="X226" s="5" t="s">
        <v>1142</v>
      </c>
      <c r="Y226" s="5" t="s">
        <v>909</v>
      </c>
      <c r="Z226" s="27">
        <v>24488</v>
      </c>
      <c r="AA226" s="27" t="s">
        <v>4033</v>
      </c>
      <c r="AB226" s="5" t="s">
        <v>1194</v>
      </c>
      <c r="AC226" s="5">
        <v>372</v>
      </c>
      <c r="AD226" s="5" t="s">
        <v>1141</v>
      </c>
      <c r="AE226" s="5" t="s">
        <v>1003</v>
      </c>
      <c r="AF226" s="27">
        <v>88983</v>
      </c>
      <c r="AG226" s="58" t="s">
        <v>834</v>
      </c>
      <c r="AH226" s="58" t="s">
        <v>810</v>
      </c>
      <c r="AI226" s="58" t="s">
        <v>837</v>
      </c>
      <c r="AJ226" s="5" t="s">
        <v>834</v>
      </c>
      <c r="AK226" s="5" t="s">
        <v>1424</v>
      </c>
      <c r="AL226" s="5" t="s">
        <v>837</v>
      </c>
      <c r="AM226" s="5" t="s">
        <v>834</v>
      </c>
      <c r="AN226" s="5" t="s">
        <v>3395</v>
      </c>
      <c r="AO226" s="5" t="s">
        <v>837</v>
      </c>
      <c r="AP226" s="5" t="s">
        <v>834</v>
      </c>
      <c r="AQ226" s="5" t="s">
        <v>7501</v>
      </c>
      <c r="AR226" s="5" t="s">
        <v>837</v>
      </c>
      <c r="AS226" s="58" t="s">
        <v>834</v>
      </c>
      <c r="AT226" s="58" t="s">
        <v>812</v>
      </c>
      <c r="AU226" s="58" t="s">
        <v>837</v>
      </c>
      <c r="AV226" s="5" t="s">
        <v>834</v>
      </c>
      <c r="AW226" s="5" t="s">
        <v>3202</v>
      </c>
      <c r="AX226" s="5" t="s">
        <v>837</v>
      </c>
      <c r="AY226" s="5" t="s">
        <v>834</v>
      </c>
      <c r="AZ226" s="5" t="s">
        <v>3764</v>
      </c>
      <c r="BA226" s="5" t="s">
        <v>837</v>
      </c>
      <c r="BB226" s="5" t="s">
        <v>834</v>
      </c>
      <c r="BC226" s="5" t="s">
        <v>3126</v>
      </c>
      <c r="BD226" s="5" t="s">
        <v>837</v>
      </c>
      <c r="BE226" s="5" t="s">
        <v>834</v>
      </c>
      <c r="BF226" s="5" t="s">
        <v>3130</v>
      </c>
      <c r="BG226" s="5" t="s">
        <v>837</v>
      </c>
      <c r="BH226" s="5" t="s">
        <v>834</v>
      </c>
      <c r="BI226" s="5" t="s">
        <v>3608</v>
      </c>
      <c r="BJ226" s="5" t="s">
        <v>837</v>
      </c>
      <c r="BK226" s="5" t="s">
        <v>834</v>
      </c>
      <c r="BL226" s="5" t="s">
        <v>3403</v>
      </c>
      <c r="BM226" s="5" t="s">
        <v>837</v>
      </c>
      <c r="BN226" s="5" t="s">
        <v>834</v>
      </c>
      <c r="BO226" s="5" t="s">
        <v>3539</v>
      </c>
      <c r="BP226" s="5" t="s">
        <v>837</v>
      </c>
      <c r="BQ226" s="5" t="s">
        <v>834</v>
      </c>
      <c r="BR226" s="5" t="s">
        <v>3983</v>
      </c>
      <c r="BS226" s="5" t="s">
        <v>837</v>
      </c>
      <c r="BT226" s="5" t="s">
        <v>834</v>
      </c>
      <c r="BU226" s="5" t="s">
        <v>7505</v>
      </c>
      <c r="BV226" s="5" t="s">
        <v>837</v>
      </c>
      <c r="BW226" s="5" t="s">
        <v>834</v>
      </c>
      <c r="BX226" s="5" t="s">
        <v>1020</v>
      </c>
      <c r="BY226" s="5" t="s">
        <v>837</v>
      </c>
      <c r="BZ226" s="5" t="s">
        <v>834</v>
      </c>
      <c r="CA226" s="5" t="s">
        <v>2873</v>
      </c>
      <c r="CB226" s="5" t="s">
        <v>837</v>
      </c>
      <c r="CC226" s="58" t="s">
        <v>834</v>
      </c>
      <c r="CD226" s="58" t="s">
        <v>814</v>
      </c>
      <c r="CE226" s="58" t="s">
        <v>837</v>
      </c>
      <c r="CF226" s="58" t="s">
        <v>834</v>
      </c>
      <c r="CG226" s="27" t="s">
        <v>817</v>
      </c>
      <c r="CH226" s="58" t="s">
        <v>837</v>
      </c>
      <c r="CI226" s="58" t="s">
        <v>834</v>
      </c>
      <c r="CJ226" s="58" t="s">
        <v>3813</v>
      </c>
      <c r="CK226" s="58" t="s">
        <v>837</v>
      </c>
      <c r="CL226" s="58" t="s">
        <v>834</v>
      </c>
      <c r="CM226" s="58" t="s">
        <v>3196</v>
      </c>
      <c r="CN226" s="58" t="s">
        <v>837</v>
      </c>
      <c r="CO226" s="58" t="s">
        <v>834</v>
      </c>
      <c r="CP226" s="58" t="s">
        <v>3361</v>
      </c>
      <c r="CQ226" s="58" t="s">
        <v>837</v>
      </c>
      <c r="CR226" s="58" t="s">
        <v>834</v>
      </c>
      <c r="CS226" s="58" t="s">
        <v>4541</v>
      </c>
      <c r="CT226" s="58" t="s">
        <v>837</v>
      </c>
      <c r="CU226" s="58" t="s">
        <v>834</v>
      </c>
      <c r="CV226" s="58" t="s">
        <v>4186</v>
      </c>
      <c r="CW226" s="58" t="s">
        <v>837</v>
      </c>
      <c r="CX226" s="58" t="s">
        <v>834</v>
      </c>
      <c r="CY226" s="58" t="s">
        <v>1301</v>
      </c>
      <c r="CZ226" s="58" t="s">
        <v>837</v>
      </c>
      <c r="DA226" s="58" t="s">
        <v>834</v>
      </c>
      <c r="DB226" s="58" t="s">
        <v>1406</v>
      </c>
      <c r="DC226" s="58" t="s">
        <v>837</v>
      </c>
      <c r="DD226" s="58" t="s">
        <v>834</v>
      </c>
      <c r="DE226" s="58" t="s">
        <v>4196</v>
      </c>
      <c r="DF226" s="58" t="s">
        <v>837</v>
      </c>
      <c r="DG226" s="58" t="s">
        <v>834</v>
      </c>
      <c r="DH226" s="58" t="s">
        <v>3370</v>
      </c>
      <c r="DI226" s="58" t="s">
        <v>837</v>
      </c>
      <c r="DJ226" s="58" t="s">
        <v>834</v>
      </c>
      <c r="DK226" s="58" t="s">
        <v>564</v>
      </c>
      <c r="DL226" s="58" t="s">
        <v>837</v>
      </c>
      <c r="DM226" s="58" t="s">
        <v>834</v>
      </c>
      <c r="DN226" s="58" t="s">
        <v>4014</v>
      </c>
      <c r="DO226" s="58" t="s">
        <v>837</v>
      </c>
      <c r="DP226" s="58" t="s">
        <v>834</v>
      </c>
      <c r="DQ226" s="58" t="s">
        <v>5990</v>
      </c>
      <c r="DR226" s="58" t="s">
        <v>837</v>
      </c>
      <c r="DS226" s="58" t="s">
        <v>834</v>
      </c>
      <c r="DT226" s="58" t="s">
        <v>552</v>
      </c>
      <c r="DU226" s="58" t="s">
        <v>837</v>
      </c>
      <c r="DV226" s="58" t="s">
        <v>834</v>
      </c>
      <c r="DW226" s="58" t="s">
        <v>558</v>
      </c>
      <c r="DX226" s="58" t="s">
        <v>837</v>
      </c>
      <c r="DY226" s="27" t="s">
        <v>4032</v>
      </c>
      <c r="DZ226" s="5" t="s">
        <v>1401</v>
      </c>
      <c r="EA226" s="27">
        <v>2159</v>
      </c>
      <c r="EB226" s="27" t="s">
        <v>4034</v>
      </c>
      <c r="EC226" s="5" t="s">
        <v>1401</v>
      </c>
      <c r="ED226" s="5">
        <v>339</v>
      </c>
      <c r="EE226" s="27" t="s">
        <v>4035</v>
      </c>
      <c r="EF226" s="5" t="s">
        <v>1401</v>
      </c>
      <c r="EG226" s="5">
        <v>157</v>
      </c>
      <c r="EH226" s="27" t="s">
        <v>4037</v>
      </c>
      <c r="EI226" s="5" t="s">
        <v>1401</v>
      </c>
      <c r="EJ226" s="5">
        <v>156</v>
      </c>
      <c r="EK226" s="27" t="s">
        <v>4038</v>
      </c>
      <c r="EL226" s="5" t="s">
        <v>1401</v>
      </c>
      <c r="EM226" s="5">
        <v>47</v>
      </c>
      <c r="EN226" s="27" t="s">
        <v>4199</v>
      </c>
      <c r="EO226" s="5" t="s">
        <v>1401</v>
      </c>
      <c r="EP226" s="5">
        <v>45</v>
      </c>
      <c r="EQ226" s="27" t="s">
        <v>4200</v>
      </c>
      <c r="ER226" s="5" t="s">
        <v>1401</v>
      </c>
      <c r="ES226" s="5">
        <v>19</v>
      </c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</row>
    <row r="227" spans="1:267">
      <c r="A227" s="4">
        <v>226</v>
      </c>
      <c r="B227" s="24" t="s">
        <v>1111</v>
      </c>
      <c r="C227" s="57">
        <v>39496</v>
      </c>
      <c r="D227" s="4" t="s">
        <v>1143</v>
      </c>
      <c r="E227" s="7">
        <v>354611</v>
      </c>
      <c r="F227" s="8">
        <v>143934</v>
      </c>
      <c r="G227" s="14">
        <f t="shared" si="46"/>
        <v>0.4058926542041843</v>
      </c>
      <c r="H227" s="14">
        <f t="shared" si="44"/>
        <v>0.2795308961051593</v>
      </c>
      <c r="I227" s="29" t="str">
        <f t="shared" si="45"/>
        <v>PPPP</v>
      </c>
      <c r="J227" s="29">
        <f t="shared" si="38"/>
        <v>0.54568760681979245</v>
      </c>
      <c r="K227" s="29" t="str">
        <f t="shared" si="47"/>
        <v>MQM</v>
      </c>
      <c r="L227" s="29">
        <f t="shared" si="49"/>
        <v>0.26615671071463309</v>
      </c>
      <c r="M227" s="29" t="str">
        <f t="shared" si="48"/>
        <v>PML-F</v>
      </c>
      <c r="N227" s="29">
        <f t="shared" si="50"/>
        <v>0.18331318520988787</v>
      </c>
      <c r="O227" s="27" t="s">
        <v>816</v>
      </c>
      <c r="P227" s="27" t="s">
        <v>806</v>
      </c>
      <c r="Q227" s="27" t="s">
        <v>838</v>
      </c>
      <c r="R227" s="27" t="s">
        <v>4203</v>
      </c>
      <c r="S227" s="5" t="s">
        <v>1185</v>
      </c>
      <c r="T227" s="5">
        <v>124</v>
      </c>
      <c r="U227" s="5" t="s">
        <v>1393</v>
      </c>
      <c r="V227" s="5" t="s">
        <v>1765</v>
      </c>
      <c r="W227" s="27">
        <v>38309</v>
      </c>
      <c r="X227" s="27" t="s">
        <v>834</v>
      </c>
      <c r="Y227" s="5" t="s">
        <v>909</v>
      </c>
      <c r="Z227" s="5" t="s">
        <v>837</v>
      </c>
      <c r="AA227" s="5" t="s">
        <v>834</v>
      </c>
      <c r="AB227" s="5" t="s">
        <v>1194</v>
      </c>
      <c r="AC227" s="5" t="s">
        <v>837</v>
      </c>
      <c r="AD227" s="5" t="s">
        <v>1144</v>
      </c>
      <c r="AE227" s="5" t="s">
        <v>1003</v>
      </c>
      <c r="AF227" s="27">
        <v>78543</v>
      </c>
      <c r="AG227" s="58" t="s">
        <v>834</v>
      </c>
      <c r="AH227" s="58" t="s">
        <v>810</v>
      </c>
      <c r="AI227" s="58" t="s">
        <v>837</v>
      </c>
      <c r="AJ227" s="27" t="s">
        <v>4201</v>
      </c>
      <c r="AK227" s="5" t="s">
        <v>1424</v>
      </c>
      <c r="AL227" s="5">
        <v>26385</v>
      </c>
      <c r="AM227" s="5" t="s">
        <v>834</v>
      </c>
      <c r="AN227" s="5" t="s">
        <v>3395</v>
      </c>
      <c r="AO227" s="5" t="s">
        <v>837</v>
      </c>
      <c r="AP227" s="5" t="s">
        <v>834</v>
      </c>
      <c r="AQ227" s="5" t="s">
        <v>7501</v>
      </c>
      <c r="AR227" s="5" t="s">
        <v>837</v>
      </c>
      <c r="AS227" s="58" t="s">
        <v>834</v>
      </c>
      <c r="AT227" s="58" t="s">
        <v>812</v>
      </c>
      <c r="AU227" s="58" t="s">
        <v>837</v>
      </c>
      <c r="AV227" s="5" t="s">
        <v>834</v>
      </c>
      <c r="AW227" s="5" t="s">
        <v>3202</v>
      </c>
      <c r="AX227" s="5" t="s">
        <v>837</v>
      </c>
      <c r="AY227" s="5" t="s">
        <v>834</v>
      </c>
      <c r="AZ227" s="5" t="s">
        <v>3764</v>
      </c>
      <c r="BA227" s="5" t="s">
        <v>837</v>
      </c>
      <c r="BB227" s="5" t="s">
        <v>834</v>
      </c>
      <c r="BC227" s="5" t="s">
        <v>3126</v>
      </c>
      <c r="BD227" s="5" t="s">
        <v>837</v>
      </c>
      <c r="BE227" s="5" t="s">
        <v>834</v>
      </c>
      <c r="BF227" s="5" t="s">
        <v>3130</v>
      </c>
      <c r="BG227" s="5" t="s">
        <v>837</v>
      </c>
      <c r="BH227" s="5" t="s">
        <v>834</v>
      </c>
      <c r="BI227" s="5" t="s">
        <v>3608</v>
      </c>
      <c r="BJ227" s="5" t="s">
        <v>837</v>
      </c>
      <c r="BK227" s="5" t="s">
        <v>834</v>
      </c>
      <c r="BL227" s="5" t="s">
        <v>3403</v>
      </c>
      <c r="BM227" s="5" t="s">
        <v>837</v>
      </c>
      <c r="BN227" s="5" t="s">
        <v>834</v>
      </c>
      <c r="BO227" s="5" t="s">
        <v>3539</v>
      </c>
      <c r="BP227" s="5" t="s">
        <v>837</v>
      </c>
      <c r="BQ227" s="5" t="s">
        <v>834</v>
      </c>
      <c r="BR227" s="5" t="s">
        <v>3983</v>
      </c>
      <c r="BS227" s="5" t="s">
        <v>837</v>
      </c>
      <c r="BT227" s="5" t="s">
        <v>834</v>
      </c>
      <c r="BU227" s="5" t="s">
        <v>7505</v>
      </c>
      <c r="BV227" s="5" t="s">
        <v>837</v>
      </c>
      <c r="BW227" s="5" t="s">
        <v>834</v>
      </c>
      <c r="BX227" s="5" t="s">
        <v>1020</v>
      </c>
      <c r="BY227" s="5" t="s">
        <v>837</v>
      </c>
      <c r="BZ227" s="5" t="s">
        <v>834</v>
      </c>
      <c r="CA227" s="5" t="s">
        <v>2873</v>
      </c>
      <c r="CB227" s="5" t="s">
        <v>837</v>
      </c>
      <c r="CC227" s="58" t="s">
        <v>834</v>
      </c>
      <c r="CD227" s="58" t="s">
        <v>814</v>
      </c>
      <c r="CE227" s="58" t="s">
        <v>837</v>
      </c>
      <c r="CF227" s="58" t="s">
        <v>834</v>
      </c>
      <c r="CG227" s="27" t="s">
        <v>817</v>
      </c>
      <c r="CH227" s="58" t="s">
        <v>837</v>
      </c>
      <c r="CI227" s="58" t="s">
        <v>834</v>
      </c>
      <c r="CJ227" s="58" t="s">
        <v>3813</v>
      </c>
      <c r="CK227" s="58" t="s">
        <v>837</v>
      </c>
      <c r="CL227" s="58" t="s">
        <v>834</v>
      </c>
      <c r="CM227" s="58" t="s">
        <v>3196</v>
      </c>
      <c r="CN227" s="58" t="s">
        <v>837</v>
      </c>
      <c r="CO227" s="58" t="s">
        <v>834</v>
      </c>
      <c r="CP227" s="58" t="s">
        <v>3361</v>
      </c>
      <c r="CQ227" s="58" t="s">
        <v>837</v>
      </c>
      <c r="CR227" s="58" t="s">
        <v>834</v>
      </c>
      <c r="CS227" s="58" t="s">
        <v>4541</v>
      </c>
      <c r="CT227" s="58" t="s">
        <v>837</v>
      </c>
      <c r="CU227" s="58" t="s">
        <v>834</v>
      </c>
      <c r="CV227" s="58" t="s">
        <v>4186</v>
      </c>
      <c r="CW227" s="58" t="s">
        <v>837</v>
      </c>
      <c r="CX227" s="58" t="s">
        <v>834</v>
      </c>
      <c r="CY227" s="58" t="s">
        <v>1301</v>
      </c>
      <c r="CZ227" s="58" t="s">
        <v>837</v>
      </c>
      <c r="DA227" s="58" t="s">
        <v>834</v>
      </c>
      <c r="DB227" s="58" t="s">
        <v>1406</v>
      </c>
      <c r="DC227" s="58" t="s">
        <v>837</v>
      </c>
      <c r="DD227" s="58" t="s">
        <v>834</v>
      </c>
      <c r="DE227" s="58" t="s">
        <v>4196</v>
      </c>
      <c r="DF227" s="58" t="s">
        <v>837</v>
      </c>
      <c r="DG227" s="58" t="s">
        <v>834</v>
      </c>
      <c r="DH227" s="58" t="s">
        <v>3370</v>
      </c>
      <c r="DI227" s="58" t="s">
        <v>837</v>
      </c>
      <c r="DJ227" s="58" t="s">
        <v>834</v>
      </c>
      <c r="DK227" s="58" t="s">
        <v>564</v>
      </c>
      <c r="DL227" s="58" t="s">
        <v>837</v>
      </c>
      <c r="DM227" s="58" t="s">
        <v>834</v>
      </c>
      <c r="DN227" s="58" t="s">
        <v>4014</v>
      </c>
      <c r="DO227" s="58" t="s">
        <v>837</v>
      </c>
      <c r="DP227" s="58" t="s">
        <v>834</v>
      </c>
      <c r="DQ227" s="58" t="s">
        <v>5990</v>
      </c>
      <c r="DR227" s="58" t="s">
        <v>837</v>
      </c>
      <c r="DS227" s="58" t="s">
        <v>834</v>
      </c>
      <c r="DT227" s="58" t="s">
        <v>552</v>
      </c>
      <c r="DU227" s="58" t="s">
        <v>837</v>
      </c>
      <c r="DV227" s="58" t="s">
        <v>834</v>
      </c>
      <c r="DW227" s="58" t="s">
        <v>558</v>
      </c>
      <c r="DX227" s="58" t="s">
        <v>837</v>
      </c>
      <c r="DY227" s="27" t="s">
        <v>4202</v>
      </c>
      <c r="DZ227" s="5" t="s">
        <v>1401</v>
      </c>
      <c r="EA227" s="5">
        <v>195</v>
      </c>
      <c r="EB227" s="27" t="s">
        <v>4204</v>
      </c>
      <c r="EC227" s="5" t="s">
        <v>1401</v>
      </c>
      <c r="ED227" s="5">
        <v>81</v>
      </c>
      <c r="EE227" s="27" t="s">
        <v>4205</v>
      </c>
      <c r="EF227" s="5" t="s">
        <v>1401</v>
      </c>
      <c r="EG227" s="5">
        <v>78</v>
      </c>
      <c r="EH227" s="27" t="s">
        <v>4206</v>
      </c>
      <c r="EI227" s="5" t="s">
        <v>1401</v>
      </c>
      <c r="EJ227" s="5">
        <v>38</v>
      </c>
      <c r="EK227" s="27" t="s">
        <v>4207</v>
      </c>
      <c r="EL227" s="5" t="s">
        <v>1401</v>
      </c>
      <c r="EM227" s="5">
        <v>37</v>
      </c>
      <c r="EN227" s="27" t="s">
        <v>4360</v>
      </c>
      <c r="EO227" s="5" t="s">
        <v>1401</v>
      </c>
      <c r="EP227" s="5">
        <v>36</v>
      </c>
      <c r="EQ227" s="27" t="s">
        <v>4361</v>
      </c>
      <c r="ER227" s="5" t="s">
        <v>1401</v>
      </c>
      <c r="ES227" s="5">
        <v>35</v>
      </c>
      <c r="ET227" s="27" t="s">
        <v>4362</v>
      </c>
      <c r="EU227" s="5" t="s">
        <v>1401</v>
      </c>
      <c r="EV227" s="5">
        <v>16</v>
      </c>
      <c r="EW227" s="5" t="s">
        <v>5567</v>
      </c>
      <c r="EX227" s="5" t="s">
        <v>1401</v>
      </c>
      <c r="EY227" s="5">
        <v>31</v>
      </c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</row>
    <row r="228" spans="1:267">
      <c r="A228" s="4">
        <v>227</v>
      </c>
      <c r="B228" s="24" t="s">
        <v>1111</v>
      </c>
      <c r="C228" s="57">
        <v>39496</v>
      </c>
      <c r="D228" s="4" t="s">
        <v>1352</v>
      </c>
      <c r="E228" s="7">
        <v>331905</v>
      </c>
      <c r="F228" s="8">
        <v>124933</v>
      </c>
      <c r="G228" s="14">
        <f t="shared" si="46"/>
        <v>0.37641192509904942</v>
      </c>
      <c r="H228" s="14">
        <f t="shared" si="44"/>
        <v>0.412525113460815</v>
      </c>
      <c r="I228" s="29" t="str">
        <f t="shared" si="45"/>
        <v>PPPP</v>
      </c>
      <c r="J228" s="29">
        <f t="shared" si="38"/>
        <v>0.66193079490606965</v>
      </c>
      <c r="K228" s="29" t="str">
        <f t="shared" si="47"/>
        <v>PML</v>
      </c>
      <c r="L228" s="29">
        <f t="shared" si="49"/>
        <v>0.24940568144525466</v>
      </c>
      <c r="M228" s="29" t="str">
        <f t="shared" si="48"/>
        <v>PML-N</v>
      </c>
      <c r="N228" s="29">
        <f t="shared" si="50"/>
        <v>8.2916443213562466E-2</v>
      </c>
      <c r="O228" s="27" t="s">
        <v>816</v>
      </c>
      <c r="P228" s="27" t="s">
        <v>806</v>
      </c>
      <c r="Q228" s="27" t="s">
        <v>838</v>
      </c>
      <c r="R228" s="27" t="s">
        <v>4363</v>
      </c>
      <c r="S228" s="5" t="s">
        <v>1185</v>
      </c>
      <c r="T228" s="5">
        <v>10</v>
      </c>
      <c r="U228" s="5" t="s">
        <v>5768</v>
      </c>
      <c r="V228" s="5" t="s">
        <v>811</v>
      </c>
      <c r="W228" s="5">
        <v>91</v>
      </c>
      <c r="X228" s="5" t="s">
        <v>1354</v>
      </c>
      <c r="Y228" s="5" t="s">
        <v>909</v>
      </c>
      <c r="Z228" s="27">
        <v>31159</v>
      </c>
      <c r="AA228" s="5" t="s">
        <v>4024</v>
      </c>
      <c r="AB228" s="5" t="s">
        <v>1194</v>
      </c>
      <c r="AC228" s="5">
        <v>10359</v>
      </c>
      <c r="AD228" s="5" t="s">
        <v>1353</v>
      </c>
      <c r="AE228" s="5" t="s">
        <v>1003</v>
      </c>
      <c r="AF228" s="27">
        <v>82697</v>
      </c>
      <c r="AG228" s="58" t="s">
        <v>834</v>
      </c>
      <c r="AH228" s="58" t="s">
        <v>810</v>
      </c>
      <c r="AI228" s="58" t="s">
        <v>837</v>
      </c>
      <c r="AJ228" s="5" t="s">
        <v>834</v>
      </c>
      <c r="AK228" s="5" t="s">
        <v>1424</v>
      </c>
      <c r="AL228" s="5" t="s">
        <v>837</v>
      </c>
      <c r="AM228" s="5" t="s">
        <v>834</v>
      </c>
      <c r="AN228" s="5" t="s">
        <v>3395</v>
      </c>
      <c r="AO228" s="5" t="s">
        <v>837</v>
      </c>
      <c r="AP228" s="5" t="s">
        <v>834</v>
      </c>
      <c r="AQ228" s="5" t="s">
        <v>7501</v>
      </c>
      <c r="AR228" s="5" t="s">
        <v>837</v>
      </c>
      <c r="AS228" s="58" t="s">
        <v>834</v>
      </c>
      <c r="AT228" s="58" t="s">
        <v>812</v>
      </c>
      <c r="AU228" s="58" t="s">
        <v>837</v>
      </c>
      <c r="AV228" s="5" t="s">
        <v>834</v>
      </c>
      <c r="AW228" s="5" t="s">
        <v>3202</v>
      </c>
      <c r="AX228" s="5" t="s">
        <v>837</v>
      </c>
      <c r="AY228" s="5" t="s">
        <v>834</v>
      </c>
      <c r="AZ228" s="5" t="s">
        <v>3764</v>
      </c>
      <c r="BA228" s="5" t="s">
        <v>837</v>
      </c>
      <c r="BB228" s="5" t="s">
        <v>834</v>
      </c>
      <c r="BC228" s="5" t="s">
        <v>3126</v>
      </c>
      <c r="BD228" s="5" t="s">
        <v>837</v>
      </c>
      <c r="BE228" s="5" t="s">
        <v>834</v>
      </c>
      <c r="BF228" s="5" t="s">
        <v>3130</v>
      </c>
      <c r="BG228" s="5" t="s">
        <v>837</v>
      </c>
      <c r="BH228" s="5" t="s">
        <v>834</v>
      </c>
      <c r="BI228" s="5" t="s">
        <v>3608</v>
      </c>
      <c r="BJ228" s="5" t="s">
        <v>837</v>
      </c>
      <c r="BK228" s="5" t="s">
        <v>834</v>
      </c>
      <c r="BL228" s="5" t="s">
        <v>3403</v>
      </c>
      <c r="BM228" s="5" t="s">
        <v>837</v>
      </c>
      <c r="BN228" s="5" t="s">
        <v>834</v>
      </c>
      <c r="BO228" s="5" t="s">
        <v>3539</v>
      </c>
      <c r="BP228" s="5" t="s">
        <v>837</v>
      </c>
      <c r="BQ228" s="5" t="s">
        <v>834</v>
      </c>
      <c r="BR228" s="5" t="s">
        <v>3983</v>
      </c>
      <c r="BS228" s="5" t="s">
        <v>837</v>
      </c>
      <c r="BT228" s="5" t="s">
        <v>834</v>
      </c>
      <c r="BU228" s="5" t="s">
        <v>7505</v>
      </c>
      <c r="BV228" s="5" t="s">
        <v>837</v>
      </c>
      <c r="BW228" s="5" t="s">
        <v>834</v>
      </c>
      <c r="BX228" s="5" t="s">
        <v>1020</v>
      </c>
      <c r="BY228" s="5" t="s">
        <v>837</v>
      </c>
      <c r="BZ228" s="5" t="s">
        <v>834</v>
      </c>
      <c r="CA228" s="5" t="s">
        <v>2873</v>
      </c>
      <c r="CB228" s="5" t="s">
        <v>837</v>
      </c>
      <c r="CC228" s="58" t="s">
        <v>834</v>
      </c>
      <c r="CD228" s="58" t="s">
        <v>814</v>
      </c>
      <c r="CE228" s="58" t="s">
        <v>837</v>
      </c>
      <c r="CF228" s="58" t="s">
        <v>834</v>
      </c>
      <c r="CG228" s="27" t="s">
        <v>817</v>
      </c>
      <c r="CH228" s="58" t="s">
        <v>837</v>
      </c>
      <c r="CI228" s="58" t="s">
        <v>834</v>
      </c>
      <c r="CJ228" s="58" t="s">
        <v>3813</v>
      </c>
      <c r="CK228" s="58" t="s">
        <v>837</v>
      </c>
      <c r="CL228" s="58" t="s">
        <v>834</v>
      </c>
      <c r="CM228" s="58" t="s">
        <v>3196</v>
      </c>
      <c r="CN228" s="58" t="s">
        <v>837</v>
      </c>
      <c r="CO228" s="58" t="s">
        <v>834</v>
      </c>
      <c r="CP228" s="58" t="s">
        <v>3361</v>
      </c>
      <c r="CQ228" s="58" t="s">
        <v>837</v>
      </c>
      <c r="CR228" s="58" t="s">
        <v>834</v>
      </c>
      <c r="CS228" s="58" t="s">
        <v>4541</v>
      </c>
      <c r="CT228" s="58" t="s">
        <v>837</v>
      </c>
      <c r="CU228" s="58" t="s">
        <v>834</v>
      </c>
      <c r="CV228" s="58" t="s">
        <v>4186</v>
      </c>
      <c r="CW228" s="58" t="s">
        <v>837</v>
      </c>
      <c r="CX228" s="58" t="s">
        <v>834</v>
      </c>
      <c r="CY228" s="58" t="s">
        <v>1301</v>
      </c>
      <c r="CZ228" s="58" t="s">
        <v>837</v>
      </c>
      <c r="DA228" s="58" t="s">
        <v>834</v>
      </c>
      <c r="DB228" s="58" t="s">
        <v>1406</v>
      </c>
      <c r="DC228" s="58" t="s">
        <v>837</v>
      </c>
      <c r="DD228" s="58" t="s">
        <v>834</v>
      </c>
      <c r="DE228" s="58" t="s">
        <v>4196</v>
      </c>
      <c r="DF228" s="58" t="s">
        <v>837</v>
      </c>
      <c r="DG228" s="58" t="s">
        <v>834</v>
      </c>
      <c r="DH228" s="58" t="s">
        <v>3370</v>
      </c>
      <c r="DI228" s="58" t="s">
        <v>837</v>
      </c>
      <c r="DJ228" s="58" t="s">
        <v>834</v>
      </c>
      <c r="DK228" s="58" t="s">
        <v>564</v>
      </c>
      <c r="DL228" s="58" t="s">
        <v>837</v>
      </c>
      <c r="DM228" s="58" t="s">
        <v>834</v>
      </c>
      <c r="DN228" s="58" t="s">
        <v>4014</v>
      </c>
      <c r="DO228" s="58" t="s">
        <v>837</v>
      </c>
      <c r="DP228" s="58" t="s">
        <v>834</v>
      </c>
      <c r="DQ228" s="58" t="s">
        <v>5990</v>
      </c>
      <c r="DR228" s="58" t="s">
        <v>837</v>
      </c>
      <c r="DS228" s="58" t="s">
        <v>834</v>
      </c>
      <c r="DT228" s="58" t="s">
        <v>552</v>
      </c>
      <c r="DU228" s="58" t="s">
        <v>837</v>
      </c>
      <c r="DV228" s="58" t="s">
        <v>834</v>
      </c>
      <c r="DW228" s="58" t="s">
        <v>558</v>
      </c>
      <c r="DX228" s="58" t="s">
        <v>837</v>
      </c>
      <c r="DY228" s="27" t="s">
        <v>4363</v>
      </c>
      <c r="DZ228" s="5" t="s">
        <v>1401</v>
      </c>
      <c r="EA228" s="5">
        <v>356</v>
      </c>
      <c r="EB228" s="27" t="s">
        <v>4364</v>
      </c>
      <c r="EC228" s="5" t="s">
        <v>1401</v>
      </c>
      <c r="ED228" s="5">
        <v>143</v>
      </c>
      <c r="EE228" s="27" t="s">
        <v>3007</v>
      </c>
      <c r="EF228" s="5" t="s">
        <v>1401</v>
      </c>
      <c r="EG228" s="5">
        <v>32</v>
      </c>
      <c r="EH228" s="27" t="s">
        <v>3001</v>
      </c>
      <c r="EI228" s="5" t="s">
        <v>1401</v>
      </c>
      <c r="EJ228" s="5">
        <v>30</v>
      </c>
      <c r="EK228" s="27" t="s">
        <v>4365</v>
      </c>
      <c r="EL228" s="5" t="s">
        <v>1401</v>
      </c>
      <c r="EM228" s="5">
        <v>16</v>
      </c>
      <c r="EN228" s="27" t="s">
        <v>3010</v>
      </c>
      <c r="EO228" s="5" t="s">
        <v>1401</v>
      </c>
      <c r="EP228" s="5">
        <v>10</v>
      </c>
      <c r="EQ228" s="27" t="s">
        <v>4366</v>
      </c>
      <c r="ER228" s="5" t="s">
        <v>1401</v>
      </c>
      <c r="ES228" s="5">
        <v>10</v>
      </c>
      <c r="ET228" s="27" t="s">
        <v>4220</v>
      </c>
      <c r="EU228" s="5" t="s">
        <v>1401</v>
      </c>
      <c r="EV228" s="5">
        <v>5</v>
      </c>
      <c r="EW228" s="27" t="s">
        <v>4218</v>
      </c>
      <c r="EX228" s="5" t="s">
        <v>1401</v>
      </c>
      <c r="EY228" s="5">
        <v>5</v>
      </c>
      <c r="EZ228" s="27" t="s">
        <v>4220</v>
      </c>
      <c r="FA228" s="5" t="s">
        <v>1401</v>
      </c>
      <c r="FB228" s="5">
        <v>5</v>
      </c>
      <c r="FC228" s="27" t="s">
        <v>4219</v>
      </c>
      <c r="FD228" s="5" t="s">
        <v>1401</v>
      </c>
      <c r="FE228" s="5">
        <v>4</v>
      </c>
      <c r="FF228" s="27" t="s">
        <v>4064</v>
      </c>
      <c r="FG228" s="5" t="s">
        <v>1401</v>
      </c>
      <c r="FH228" s="5">
        <v>2</v>
      </c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</row>
    <row r="229" spans="1:267">
      <c r="A229" s="4">
        <v>228</v>
      </c>
      <c r="B229" s="24" t="s">
        <v>1111</v>
      </c>
      <c r="C229" s="57">
        <v>39496</v>
      </c>
      <c r="D229" s="4" t="s">
        <v>1355</v>
      </c>
      <c r="E229" s="7">
        <v>277564</v>
      </c>
      <c r="F229" s="8">
        <v>130986</v>
      </c>
      <c r="G229" s="14">
        <f t="shared" si="46"/>
        <v>0.47191278407862691</v>
      </c>
      <c r="H229" s="14">
        <f t="shared" si="44"/>
        <v>0.34355579985647322</v>
      </c>
      <c r="I229" s="29" t="str">
        <f>INDEX(O229:JI229,MATCH(MAX(O229:JI229),O229:JI229,0)-1)</f>
        <v>PPPP</v>
      </c>
      <c r="J229" s="29">
        <f t="shared" si="38"/>
        <v>0.57319102804879907</v>
      </c>
      <c r="K229" s="29" t="str">
        <f>INDEX(O229:JG229,MATCH(LARGE(O229:JG229,2),O229:JG229,0)-1)</f>
        <v>IND</v>
      </c>
      <c r="L229" s="29">
        <f t="shared" si="49"/>
        <v>0.2296352281923259</v>
      </c>
      <c r="M229" s="29" t="str">
        <f>INDEX(O229:JG229,MATCH(LARGE(O229:JG229,3),O229:JG229,0)-1)</f>
        <v>PML-F</v>
      </c>
      <c r="N229" s="29">
        <f t="shared" si="50"/>
        <v>0.18482891301360452</v>
      </c>
      <c r="O229" s="27" t="s">
        <v>816</v>
      </c>
      <c r="P229" s="27" t="s">
        <v>806</v>
      </c>
      <c r="Q229" s="27" t="s">
        <v>838</v>
      </c>
      <c r="R229" s="5" t="s">
        <v>834</v>
      </c>
      <c r="S229" s="5" t="s">
        <v>1185</v>
      </c>
      <c r="T229" s="5" t="s">
        <v>837</v>
      </c>
      <c r="U229" s="27" t="s">
        <v>4228</v>
      </c>
      <c r="V229" s="5" t="s">
        <v>1765</v>
      </c>
      <c r="W229" s="5">
        <v>22</v>
      </c>
      <c r="X229" s="27" t="s">
        <v>834</v>
      </c>
      <c r="Y229" s="5" t="s">
        <v>909</v>
      </c>
      <c r="Z229" s="5" t="s">
        <v>837</v>
      </c>
      <c r="AA229" s="27" t="s">
        <v>4066</v>
      </c>
      <c r="AB229" s="5" t="s">
        <v>1194</v>
      </c>
      <c r="AC229" s="5">
        <v>825</v>
      </c>
      <c r="AD229" s="5" t="s">
        <v>1356</v>
      </c>
      <c r="AE229" s="5" t="s">
        <v>1003</v>
      </c>
      <c r="AF229" s="27">
        <v>75080</v>
      </c>
      <c r="AG229" s="58" t="s">
        <v>834</v>
      </c>
      <c r="AH229" s="58" t="s">
        <v>810</v>
      </c>
      <c r="AI229" s="58" t="s">
        <v>837</v>
      </c>
      <c r="AJ229" s="27" t="s">
        <v>4065</v>
      </c>
      <c r="AK229" s="5" t="s">
        <v>1424</v>
      </c>
      <c r="AL229" s="5">
        <v>24210</v>
      </c>
      <c r="AM229" s="5" t="s">
        <v>834</v>
      </c>
      <c r="AN229" s="5" t="s">
        <v>3395</v>
      </c>
      <c r="AO229" s="5" t="s">
        <v>837</v>
      </c>
      <c r="AP229" s="5" t="s">
        <v>834</v>
      </c>
      <c r="AQ229" s="5" t="s">
        <v>7501</v>
      </c>
      <c r="AR229" s="5" t="s">
        <v>837</v>
      </c>
      <c r="AS229" s="58" t="s">
        <v>834</v>
      </c>
      <c r="AT229" s="58" t="s">
        <v>812</v>
      </c>
      <c r="AU229" s="58" t="s">
        <v>837</v>
      </c>
      <c r="AV229" s="5" t="s">
        <v>834</v>
      </c>
      <c r="AW229" s="5" t="s">
        <v>3202</v>
      </c>
      <c r="AX229" s="5" t="s">
        <v>837</v>
      </c>
      <c r="AY229" s="5" t="s">
        <v>834</v>
      </c>
      <c r="AZ229" s="5" t="s">
        <v>3764</v>
      </c>
      <c r="BA229" s="5" t="s">
        <v>837</v>
      </c>
      <c r="BB229" s="5" t="s">
        <v>834</v>
      </c>
      <c r="BC229" s="5" t="s">
        <v>3126</v>
      </c>
      <c r="BD229" s="5" t="s">
        <v>837</v>
      </c>
      <c r="BE229" s="5" t="s">
        <v>834</v>
      </c>
      <c r="BF229" s="5" t="s">
        <v>3130</v>
      </c>
      <c r="BG229" s="5" t="s">
        <v>837</v>
      </c>
      <c r="BH229" s="5" t="s">
        <v>834</v>
      </c>
      <c r="BI229" s="5" t="s">
        <v>3608</v>
      </c>
      <c r="BJ229" s="5" t="s">
        <v>837</v>
      </c>
      <c r="BK229" s="5" t="s">
        <v>834</v>
      </c>
      <c r="BL229" s="5" t="s">
        <v>3403</v>
      </c>
      <c r="BM229" s="5" t="s">
        <v>837</v>
      </c>
      <c r="BN229" s="5" t="s">
        <v>834</v>
      </c>
      <c r="BO229" s="5" t="s">
        <v>3539</v>
      </c>
      <c r="BP229" s="5" t="s">
        <v>837</v>
      </c>
      <c r="BQ229" s="5" t="s">
        <v>834</v>
      </c>
      <c r="BR229" s="5" t="s">
        <v>3983</v>
      </c>
      <c r="BS229" s="5" t="s">
        <v>837</v>
      </c>
      <c r="BT229" s="5" t="s">
        <v>834</v>
      </c>
      <c r="BU229" s="5" t="s">
        <v>7505</v>
      </c>
      <c r="BV229" s="5" t="s">
        <v>837</v>
      </c>
      <c r="BW229" s="5" t="s">
        <v>834</v>
      </c>
      <c r="BX229" s="5" t="s">
        <v>1020</v>
      </c>
      <c r="BY229" s="5" t="s">
        <v>837</v>
      </c>
      <c r="BZ229" s="5" t="s">
        <v>834</v>
      </c>
      <c r="CA229" s="5" t="s">
        <v>2873</v>
      </c>
      <c r="CB229" s="5" t="s">
        <v>837</v>
      </c>
      <c r="CC229" s="58" t="s">
        <v>834</v>
      </c>
      <c r="CD229" s="58" t="s">
        <v>814</v>
      </c>
      <c r="CE229" s="58" t="s">
        <v>837</v>
      </c>
      <c r="CF229" s="58" t="s">
        <v>834</v>
      </c>
      <c r="CG229" s="27" t="s">
        <v>817</v>
      </c>
      <c r="CH229" s="58" t="s">
        <v>837</v>
      </c>
      <c r="CI229" s="58" t="s">
        <v>834</v>
      </c>
      <c r="CJ229" s="58" t="s">
        <v>3813</v>
      </c>
      <c r="CK229" s="58" t="s">
        <v>837</v>
      </c>
      <c r="CL229" s="58" t="s">
        <v>834</v>
      </c>
      <c r="CM229" s="58" t="s">
        <v>3196</v>
      </c>
      <c r="CN229" s="58" t="s">
        <v>837</v>
      </c>
      <c r="CO229" s="58" t="s">
        <v>834</v>
      </c>
      <c r="CP229" s="58" t="s">
        <v>3361</v>
      </c>
      <c r="CQ229" s="58" t="s">
        <v>837</v>
      </c>
      <c r="CR229" s="58" t="s">
        <v>834</v>
      </c>
      <c r="CS229" s="58" t="s">
        <v>4541</v>
      </c>
      <c r="CT229" s="58" t="s">
        <v>837</v>
      </c>
      <c r="CU229" s="58" t="s">
        <v>834</v>
      </c>
      <c r="CV229" s="58" t="s">
        <v>4186</v>
      </c>
      <c r="CW229" s="58" t="s">
        <v>837</v>
      </c>
      <c r="CX229" s="58" t="s">
        <v>834</v>
      </c>
      <c r="CY229" s="58" t="s">
        <v>1301</v>
      </c>
      <c r="CZ229" s="58" t="s">
        <v>837</v>
      </c>
      <c r="DA229" s="58" t="s">
        <v>834</v>
      </c>
      <c r="DB229" s="58" t="s">
        <v>1406</v>
      </c>
      <c r="DC229" s="58" t="s">
        <v>837</v>
      </c>
      <c r="DD229" s="58" t="s">
        <v>834</v>
      </c>
      <c r="DE229" s="58" t="s">
        <v>4196</v>
      </c>
      <c r="DF229" s="58" t="s">
        <v>837</v>
      </c>
      <c r="DG229" s="58" t="s">
        <v>834</v>
      </c>
      <c r="DH229" s="58" t="s">
        <v>3370</v>
      </c>
      <c r="DI229" s="58" t="s">
        <v>837</v>
      </c>
      <c r="DJ229" s="58" t="s">
        <v>834</v>
      </c>
      <c r="DK229" s="58" t="s">
        <v>564</v>
      </c>
      <c r="DL229" s="58" t="s">
        <v>837</v>
      </c>
      <c r="DM229" s="58" t="s">
        <v>834</v>
      </c>
      <c r="DN229" s="58" t="s">
        <v>4014</v>
      </c>
      <c r="DO229" s="58" t="s">
        <v>837</v>
      </c>
      <c r="DP229" s="58" t="s">
        <v>834</v>
      </c>
      <c r="DQ229" s="58" t="s">
        <v>5990</v>
      </c>
      <c r="DR229" s="58" t="s">
        <v>837</v>
      </c>
      <c r="DS229" s="58" t="s">
        <v>834</v>
      </c>
      <c r="DT229" s="58" t="s">
        <v>552</v>
      </c>
      <c r="DU229" s="58" t="s">
        <v>837</v>
      </c>
      <c r="DV229" s="58" t="s">
        <v>834</v>
      </c>
      <c r="DW229" s="58" t="s">
        <v>558</v>
      </c>
      <c r="DX229" s="58" t="s">
        <v>837</v>
      </c>
      <c r="DY229" s="5" t="s">
        <v>1357</v>
      </c>
      <c r="DZ229" s="5" t="s">
        <v>1401</v>
      </c>
      <c r="EA229" s="27">
        <v>30079</v>
      </c>
      <c r="EB229" s="27" t="s">
        <v>4067</v>
      </c>
      <c r="EC229" s="5" t="s">
        <v>1401</v>
      </c>
      <c r="ED229" s="5">
        <v>312</v>
      </c>
      <c r="EE229" s="5" t="s">
        <v>3014</v>
      </c>
      <c r="EF229" s="5" t="s">
        <v>1401</v>
      </c>
      <c r="EG229" s="5">
        <v>270</v>
      </c>
      <c r="EH229" s="27" t="s">
        <v>4068</v>
      </c>
      <c r="EI229" s="5" t="s">
        <v>1401</v>
      </c>
      <c r="EJ229" s="5">
        <v>42</v>
      </c>
      <c r="EK229" s="27" t="s">
        <v>3015</v>
      </c>
      <c r="EL229" s="5" t="s">
        <v>1401</v>
      </c>
      <c r="EM229" s="5">
        <v>27</v>
      </c>
      <c r="EN229" s="27" t="s">
        <v>4069</v>
      </c>
      <c r="EO229" s="5" t="s">
        <v>1401</v>
      </c>
      <c r="EP229" s="5">
        <v>24</v>
      </c>
      <c r="EQ229" s="27" t="s">
        <v>4229</v>
      </c>
      <c r="ER229" s="5" t="s">
        <v>1401</v>
      </c>
      <c r="ES229" s="5">
        <v>19</v>
      </c>
      <c r="ET229" s="27" t="s">
        <v>4230</v>
      </c>
      <c r="EU229" s="5" t="s">
        <v>1401</v>
      </c>
      <c r="EV229" s="5">
        <v>14</v>
      </c>
      <c r="EW229" s="27" t="s">
        <v>4231</v>
      </c>
      <c r="EX229" s="5" t="s">
        <v>1401</v>
      </c>
      <c r="EY229" s="5">
        <v>14</v>
      </c>
      <c r="EZ229" s="27" t="s">
        <v>4232</v>
      </c>
      <c r="FA229" s="5" t="s">
        <v>1401</v>
      </c>
      <c r="FB229" s="5">
        <v>12</v>
      </c>
      <c r="FC229" s="27" t="s">
        <v>4233</v>
      </c>
      <c r="FD229" s="5" t="s">
        <v>1401</v>
      </c>
      <c r="FE229" s="5">
        <v>12</v>
      </c>
      <c r="FF229" s="27" t="s">
        <v>4234</v>
      </c>
      <c r="FG229" s="5" t="s">
        <v>1401</v>
      </c>
      <c r="FH229" s="5">
        <v>11</v>
      </c>
      <c r="FI229" s="27"/>
      <c r="FJ229" s="5" t="s">
        <v>1401</v>
      </c>
      <c r="FK229" s="5"/>
      <c r="FL229" s="27" t="s">
        <v>4074</v>
      </c>
      <c r="FM229" s="5" t="s">
        <v>1401</v>
      </c>
      <c r="FN229" s="5">
        <v>8</v>
      </c>
      <c r="FO229" s="27" t="s">
        <v>4075</v>
      </c>
      <c r="FP229" s="5" t="s">
        <v>1401</v>
      </c>
      <c r="FQ229" s="5">
        <v>5</v>
      </c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  <c r="JF229" s="4"/>
      <c r="JG229" s="4"/>
    </row>
    <row r="230" spans="1:267">
      <c r="A230" s="4">
        <v>229</v>
      </c>
      <c r="B230" s="24" t="s">
        <v>1111</v>
      </c>
      <c r="C230" s="57">
        <v>39496</v>
      </c>
      <c r="D230" s="4" t="s">
        <v>1358</v>
      </c>
      <c r="E230" s="7">
        <v>256685</v>
      </c>
      <c r="F230" s="8">
        <v>164597</v>
      </c>
      <c r="G230" s="14">
        <f t="shared" si="46"/>
        <v>0.64124121004343848</v>
      </c>
      <c r="H230" s="14">
        <f t="shared" si="44"/>
        <v>0.65181017880034264</v>
      </c>
      <c r="I230" s="29" t="str">
        <f>INDEX(O230:JF230,MATCH(MAX(O230:JF230),O230:JF230,0)-1)</f>
        <v>PML</v>
      </c>
      <c r="J230" s="29">
        <f t="shared" si="38"/>
        <v>0.82441964312836813</v>
      </c>
      <c r="K230" s="29" t="str">
        <f>INDEX(O230:JD230,MATCH(LARGE(O230:JD230,2),O230:JD230,0)-1)</f>
        <v>PPPP</v>
      </c>
      <c r="L230" s="29">
        <f t="shared" si="49"/>
        <v>0.17260946432802543</v>
      </c>
      <c r="M230" s="29" t="str">
        <f>INDEX(O230:JD230,MATCH(LARGE(O230:JD230,3),O230:JD230,0)-1)</f>
        <v>IND</v>
      </c>
      <c r="N230" s="29">
        <f t="shared" si="50"/>
        <v>1.8590861315819851E-3</v>
      </c>
      <c r="O230" s="27" t="s">
        <v>816</v>
      </c>
      <c r="P230" s="27" t="s">
        <v>806</v>
      </c>
      <c r="Q230" s="27" t="s">
        <v>838</v>
      </c>
      <c r="R230" s="5" t="s">
        <v>834</v>
      </c>
      <c r="S230" s="5" t="s">
        <v>1185</v>
      </c>
      <c r="T230" s="5" t="s">
        <v>837</v>
      </c>
      <c r="U230" s="5" t="s">
        <v>695</v>
      </c>
      <c r="V230" s="5" t="s">
        <v>811</v>
      </c>
      <c r="W230" s="5" t="s">
        <v>838</v>
      </c>
      <c r="X230" s="5" t="s">
        <v>1359</v>
      </c>
      <c r="Y230" s="5" t="s">
        <v>909</v>
      </c>
      <c r="Z230" s="27">
        <v>135697</v>
      </c>
      <c r="AA230" s="5" t="s">
        <v>834</v>
      </c>
      <c r="AB230" s="5" t="s">
        <v>1194</v>
      </c>
      <c r="AC230" s="5" t="s">
        <v>837</v>
      </c>
      <c r="AD230" s="5" t="s">
        <v>1360</v>
      </c>
      <c r="AE230" s="5" t="s">
        <v>1003</v>
      </c>
      <c r="AF230" s="27">
        <v>28411</v>
      </c>
      <c r="AG230" s="58" t="s">
        <v>834</v>
      </c>
      <c r="AH230" s="58" t="s">
        <v>810</v>
      </c>
      <c r="AI230" s="58" t="s">
        <v>837</v>
      </c>
      <c r="AJ230" s="5" t="s">
        <v>834</v>
      </c>
      <c r="AK230" s="5" t="s">
        <v>1424</v>
      </c>
      <c r="AL230" s="5" t="s">
        <v>837</v>
      </c>
      <c r="AM230" s="5" t="s">
        <v>834</v>
      </c>
      <c r="AN230" s="5" t="s">
        <v>3395</v>
      </c>
      <c r="AO230" s="5" t="s">
        <v>837</v>
      </c>
      <c r="AP230" s="5" t="s">
        <v>834</v>
      </c>
      <c r="AQ230" s="5" t="s">
        <v>7501</v>
      </c>
      <c r="AR230" s="5" t="s">
        <v>837</v>
      </c>
      <c r="AS230" s="58" t="s">
        <v>834</v>
      </c>
      <c r="AT230" s="58" t="s">
        <v>812</v>
      </c>
      <c r="AU230" s="58" t="s">
        <v>837</v>
      </c>
      <c r="AV230" s="5" t="s">
        <v>834</v>
      </c>
      <c r="AW230" s="5" t="s">
        <v>3202</v>
      </c>
      <c r="AX230" s="5" t="s">
        <v>837</v>
      </c>
      <c r="AY230" s="5" t="s">
        <v>834</v>
      </c>
      <c r="AZ230" s="5" t="s">
        <v>3764</v>
      </c>
      <c r="BA230" s="5" t="s">
        <v>837</v>
      </c>
      <c r="BB230" s="5" t="s">
        <v>834</v>
      </c>
      <c r="BC230" s="5" t="s">
        <v>3126</v>
      </c>
      <c r="BD230" s="5" t="s">
        <v>837</v>
      </c>
      <c r="BE230" s="5" t="s">
        <v>834</v>
      </c>
      <c r="BF230" s="5" t="s">
        <v>3130</v>
      </c>
      <c r="BG230" s="5" t="s">
        <v>837</v>
      </c>
      <c r="BH230" s="27" t="s">
        <v>4076</v>
      </c>
      <c r="BI230" s="5" t="s">
        <v>3608</v>
      </c>
      <c r="BJ230" s="5">
        <v>111</v>
      </c>
      <c r="BK230" s="5" t="s">
        <v>834</v>
      </c>
      <c r="BL230" s="5" t="s">
        <v>3403</v>
      </c>
      <c r="BM230" s="5" t="s">
        <v>837</v>
      </c>
      <c r="BN230" s="5" t="s">
        <v>834</v>
      </c>
      <c r="BO230" s="5" t="s">
        <v>3539</v>
      </c>
      <c r="BP230" s="5" t="s">
        <v>837</v>
      </c>
      <c r="BQ230" s="5" t="s">
        <v>834</v>
      </c>
      <c r="BR230" s="5" t="s">
        <v>3983</v>
      </c>
      <c r="BS230" s="5" t="s">
        <v>837</v>
      </c>
      <c r="BT230" s="5" t="s">
        <v>834</v>
      </c>
      <c r="BU230" s="5" t="s">
        <v>7505</v>
      </c>
      <c r="BV230" s="5" t="s">
        <v>837</v>
      </c>
      <c r="BW230" s="5" t="s">
        <v>834</v>
      </c>
      <c r="BX230" s="5" t="s">
        <v>1020</v>
      </c>
      <c r="BY230" s="5" t="s">
        <v>837</v>
      </c>
      <c r="BZ230" s="5" t="s">
        <v>834</v>
      </c>
      <c r="CA230" s="5" t="s">
        <v>2873</v>
      </c>
      <c r="CB230" s="5" t="s">
        <v>837</v>
      </c>
      <c r="CC230" s="58" t="s">
        <v>834</v>
      </c>
      <c r="CD230" s="58" t="s">
        <v>814</v>
      </c>
      <c r="CE230" s="58" t="s">
        <v>837</v>
      </c>
      <c r="CF230" s="58" t="s">
        <v>834</v>
      </c>
      <c r="CG230" s="27" t="s">
        <v>817</v>
      </c>
      <c r="CH230" s="58" t="s">
        <v>837</v>
      </c>
      <c r="CI230" s="58" t="s">
        <v>834</v>
      </c>
      <c r="CJ230" s="58" t="s">
        <v>3813</v>
      </c>
      <c r="CK230" s="58" t="s">
        <v>837</v>
      </c>
      <c r="CL230" s="58" t="s">
        <v>834</v>
      </c>
      <c r="CM230" s="58" t="s">
        <v>3196</v>
      </c>
      <c r="CN230" s="58" t="s">
        <v>837</v>
      </c>
      <c r="CO230" s="58" t="s">
        <v>834</v>
      </c>
      <c r="CP230" s="58" t="s">
        <v>3361</v>
      </c>
      <c r="CQ230" s="58" t="s">
        <v>837</v>
      </c>
      <c r="CR230" s="58" t="s">
        <v>834</v>
      </c>
      <c r="CS230" s="58" t="s">
        <v>4541</v>
      </c>
      <c r="CT230" s="58" t="s">
        <v>837</v>
      </c>
      <c r="CU230" s="58" t="s">
        <v>834</v>
      </c>
      <c r="CV230" s="58" t="s">
        <v>4186</v>
      </c>
      <c r="CW230" s="58" t="s">
        <v>837</v>
      </c>
      <c r="CX230" s="58" t="s">
        <v>834</v>
      </c>
      <c r="CY230" s="58" t="s">
        <v>1301</v>
      </c>
      <c r="CZ230" s="58" t="s">
        <v>837</v>
      </c>
      <c r="DA230" s="58" t="s">
        <v>834</v>
      </c>
      <c r="DB230" s="58" t="s">
        <v>1406</v>
      </c>
      <c r="DC230" s="58" t="s">
        <v>837</v>
      </c>
      <c r="DD230" s="58" t="s">
        <v>834</v>
      </c>
      <c r="DE230" s="58" t="s">
        <v>4196</v>
      </c>
      <c r="DF230" s="58" t="s">
        <v>837</v>
      </c>
      <c r="DG230" s="58" t="s">
        <v>834</v>
      </c>
      <c r="DH230" s="58" t="s">
        <v>3370</v>
      </c>
      <c r="DI230" s="58" t="s">
        <v>837</v>
      </c>
      <c r="DJ230" s="58" t="s">
        <v>834</v>
      </c>
      <c r="DK230" s="58" t="s">
        <v>564</v>
      </c>
      <c r="DL230" s="58" t="s">
        <v>837</v>
      </c>
      <c r="DM230" s="58" t="s">
        <v>834</v>
      </c>
      <c r="DN230" s="58" t="s">
        <v>4014</v>
      </c>
      <c r="DO230" s="58" t="s">
        <v>837</v>
      </c>
      <c r="DP230" s="58" t="s">
        <v>834</v>
      </c>
      <c r="DQ230" s="58" t="s">
        <v>5990</v>
      </c>
      <c r="DR230" s="58" t="s">
        <v>837</v>
      </c>
      <c r="DS230" s="58" t="s">
        <v>834</v>
      </c>
      <c r="DT230" s="58" t="s">
        <v>552</v>
      </c>
      <c r="DU230" s="58" t="s">
        <v>837</v>
      </c>
      <c r="DV230" s="58" t="s">
        <v>834</v>
      </c>
      <c r="DW230" s="58" t="s">
        <v>558</v>
      </c>
      <c r="DX230" s="58" t="s">
        <v>837</v>
      </c>
      <c r="DY230" s="27" t="s">
        <v>4077</v>
      </c>
      <c r="DZ230" s="5" t="s">
        <v>1401</v>
      </c>
      <c r="EA230" s="5">
        <v>306</v>
      </c>
      <c r="EB230" s="5" t="s">
        <v>4078</v>
      </c>
      <c r="EC230" s="5" t="s">
        <v>1401</v>
      </c>
      <c r="ED230" s="5">
        <v>25</v>
      </c>
      <c r="EE230" s="27" t="s">
        <v>4079</v>
      </c>
      <c r="EF230" s="5" t="s">
        <v>1401</v>
      </c>
      <c r="EG230" s="5">
        <v>19</v>
      </c>
      <c r="EH230" s="27" t="s">
        <v>3932</v>
      </c>
      <c r="EI230" s="5" t="s">
        <v>1401</v>
      </c>
      <c r="EJ230" s="5">
        <v>11</v>
      </c>
      <c r="EK230" s="27" t="s">
        <v>3918</v>
      </c>
      <c r="EL230" s="5" t="s">
        <v>1401</v>
      </c>
      <c r="EM230" s="5">
        <v>9</v>
      </c>
      <c r="EN230" s="27" t="s">
        <v>3732</v>
      </c>
      <c r="EO230" s="5" t="s">
        <v>1401</v>
      </c>
      <c r="EP230" s="5">
        <v>8</v>
      </c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</row>
    <row r="231" spans="1:267">
      <c r="A231" s="4">
        <v>230</v>
      </c>
      <c r="B231" s="24" t="s">
        <v>1111</v>
      </c>
      <c r="C231" s="57">
        <v>39496</v>
      </c>
      <c r="D231" s="4" t="s">
        <v>1361</v>
      </c>
      <c r="E231" s="7">
        <v>237555</v>
      </c>
      <c r="F231" s="8">
        <v>153057</v>
      </c>
      <c r="G231" s="14">
        <f t="shared" si="46"/>
        <v>0.64430131969438653</v>
      </c>
      <c r="H231" s="14">
        <f t="shared" si="44"/>
        <v>0.43215272741527666</v>
      </c>
      <c r="I231" s="29" t="str">
        <f>INDEX(O231:JF231,MATCH(MAX(O231:JF231),O231:JF231,0)-1)</f>
        <v>PML</v>
      </c>
      <c r="J231" s="29">
        <f t="shared" si="38"/>
        <v>0.71594242667764296</v>
      </c>
      <c r="K231" s="29" t="str">
        <f>INDEX(O231:JD231,MATCH(LARGE(O231:JD231,2),O231:JD231,0)-1)</f>
        <v>PPPP</v>
      </c>
      <c r="L231" s="29">
        <f t="shared" si="49"/>
        <v>0.2837896992623663</v>
      </c>
      <c r="M231" s="29" t="str">
        <f>INDEX(O231:JD231,MATCH(LARGE(O231:JD231,3),O231:JD231,0)-1)</f>
        <v>IND</v>
      </c>
      <c r="N231" s="29">
        <f t="shared" si="50"/>
        <v>7.8402163899723626E-5</v>
      </c>
      <c r="O231" s="27" t="s">
        <v>816</v>
      </c>
      <c r="P231" s="27" t="s">
        <v>806</v>
      </c>
      <c r="Q231" s="27" t="s">
        <v>838</v>
      </c>
      <c r="R231" s="5" t="s">
        <v>834</v>
      </c>
      <c r="S231" s="5" t="s">
        <v>1185</v>
      </c>
      <c r="T231" s="5" t="s">
        <v>837</v>
      </c>
      <c r="U231" s="5" t="s">
        <v>695</v>
      </c>
      <c r="V231" s="5" t="s">
        <v>811</v>
      </c>
      <c r="W231" s="5" t="s">
        <v>838</v>
      </c>
      <c r="X231" s="5" t="s">
        <v>1362</v>
      </c>
      <c r="Y231" s="5" t="s">
        <v>909</v>
      </c>
      <c r="Z231" s="27">
        <v>109580</v>
      </c>
      <c r="AA231" s="5" t="s">
        <v>834</v>
      </c>
      <c r="AB231" s="5" t="s">
        <v>1194</v>
      </c>
      <c r="AC231" s="5" t="s">
        <v>837</v>
      </c>
      <c r="AD231" s="5" t="s">
        <v>1363</v>
      </c>
      <c r="AE231" s="5" t="s">
        <v>1003</v>
      </c>
      <c r="AF231" s="27">
        <v>43436</v>
      </c>
      <c r="AG231" s="58" t="s">
        <v>834</v>
      </c>
      <c r="AH231" s="58" t="s">
        <v>810</v>
      </c>
      <c r="AI231" s="58" t="s">
        <v>837</v>
      </c>
      <c r="AJ231" s="5" t="s">
        <v>834</v>
      </c>
      <c r="AK231" s="5" t="s">
        <v>1424</v>
      </c>
      <c r="AL231" s="5" t="s">
        <v>837</v>
      </c>
      <c r="AM231" s="5" t="s">
        <v>834</v>
      </c>
      <c r="AN231" s="5" t="s">
        <v>3395</v>
      </c>
      <c r="AO231" s="5" t="s">
        <v>837</v>
      </c>
      <c r="AP231" s="5" t="s">
        <v>834</v>
      </c>
      <c r="AQ231" s="5" t="s">
        <v>7501</v>
      </c>
      <c r="AR231" s="5" t="s">
        <v>837</v>
      </c>
      <c r="AS231" s="58" t="s">
        <v>834</v>
      </c>
      <c r="AT231" s="58" t="s">
        <v>812</v>
      </c>
      <c r="AU231" s="58" t="s">
        <v>837</v>
      </c>
      <c r="AV231" s="5" t="s">
        <v>834</v>
      </c>
      <c r="AW231" s="5" t="s">
        <v>3202</v>
      </c>
      <c r="AX231" s="5" t="s">
        <v>837</v>
      </c>
      <c r="AY231" s="5" t="s">
        <v>834</v>
      </c>
      <c r="AZ231" s="5" t="s">
        <v>3764</v>
      </c>
      <c r="BA231" s="5" t="s">
        <v>837</v>
      </c>
      <c r="BB231" s="5" t="s">
        <v>834</v>
      </c>
      <c r="BC231" s="5" t="s">
        <v>3126</v>
      </c>
      <c r="BD231" s="5" t="s">
        <v>837</v>
      </c>
      <c r="BE231" s="5" t="s">
        <v>834</v>
      </c>
      <c r="BF231" s="5" t="s">
        <v>3130</v>
      </c>
      <c r="BG231" s="5" t="s">
        <v>837</v>
      </c>
      <c r="BH231" s="5" t="s">
        <v>834</v>
      </c>
      <c r="BI231" s="5" t="s">
        <v>3608</v>
      </c>
      <c r="BJ231" s="5" t="s">
        <v>837</v>
      </c>
      <c r="BK231" s="5" t="s">
        <v>834</v>
      </c>
      <c r="BL231" s="5" t="s">
        <v>3403</v>
      </c>
      <c r="BM231" s="5" t="s">
        <v>837</v>
      </c>
      <c r="BN231" s="5" t="s">
        <v>834</v>
      </c>
      <c r="BO231" s="5" t="s">
        <v>3539</v>
      </c>
      <c r="BP231" s="5" t="s">
        <v>837</v>
      </c>
      <c r="BQ231" s="5" t="s">
        <v>834</v>
      </c>
      <c r="BR231" s="5" t="s">
        <v>3983</v>
      </c>
      <c r="BS231" s="5" t="s">
        <v>837</v>
      </c>
      <c r="BT231" s="5" t="s">
        <v>834</v>
      </c>
      <c r="BU231" s="5" t="s">
        <v>7505</v>
      </c>
      <c r="BV231" s="5" t="s">
        <v>837</v>
      </c>
      <c r="BW231" s="5" t="s">
        <v>834</v>
      </c>
      <c r="BX231" s="5" t="s">
        <v>1020</v>
      </c>
      <c r="BY231" s="5" t="s">
        <v>837</v>
      </c>
      <c r="BZ231" s="5" t="s">
        <v>834</v>
      </c>
      <c r="CA231" s="5" t="s">
        <v>2873</v>
      </c>
      <c r="CB231" s="5" t="s">
        <v>837</v>
      </c>
      <c r="CC231" s="58" t="s">
        <v>834</v>
      </c>
      <c r="CD231" s="58" t="s">
        <v>814</v>
      </c>
      <c r="CE231" s="58" t="s">
        <v>837</v>
      </c>
      <c r="CF231" s="58" t="s">
        <v>834</v>
      </c>
      <c r="CG231" s="27" t="s">
        <v>817</v>
      </c>
      <c r="CH231" s="58" t="s">
        <v>837</v>
      </c>
      <c r="CI231" s="58" t="s">
        <v>834</v>
      </c>
      <c r="CJ231" s="58" t="s">
        <v>3813</v>
      </c>
      <c r="CK231" s="58" t="s">
        <v>837</v>
      </c>
      <c r="CL231" s="58" t="s">
        <v>834</v>
      </c>
      <c r="CM231" s="58" t="s">
        <v>3196</v>
      </c>
      <c r="CN231" s="58" t="s">
        <v>837</v>
      </c>
      <c r="CO231" s="58" t="s">
        <v>834</v>
      </c>
      <c r="CP231" s="58" t="s">
        <v>3361</v>
      </c>
      <c r="CQ231" s="58" t="s">
        <v>837</v>
      </c>
      <c r="CR231" s="58" t="s">
        <v>834</v>
      </c>
      <c r="CS231" s="58" t="s">
        <v>4541</v>
      </c>
      <c r="CT231" s="58" t="s">
        <v>837</v>
      </c>
      <c r="CU231" s="58" t="s">
        <v>834</v>
      </c>
      <c r="CV231" s="58" t="s">
        <v>4186</v>
      </c>
      <c r="CW231" s="58" t="s">
        <v>837</v>
      </c>
      <c r="CX231" s="58" t="s">
        <v>834</v>
      </c>
      <c r="CY231" s="58" t="s">
        <v>1301</v>
      </c>
      <c r="CZ231" s="58" t="s">
        <v>837</v>
      </c>
      <c r="DA231" s="58" t="s">
        <v>834</v>
      </c>
      <c r="DB231" s="58" t="s">
        <v>1406</v>
      </c>
      <c r="DC231" s="58" t="s">
        <v>837</v>
      </c>
      <c r="DD231" s="58" t="s">
        <v>834</v>
      </c>
      <c r="DE231" s="58" t="s">
        <v>4196</v>
      </c>
      <c r="DF231" s="58" t="s">
        <v>837</v>
      </c>
      <c r="DG231" s="58" t="s">
        <v>834</v>
      </c>
      <c r="DH231" s="58" t="s">
        <v>3370</v>
      </c>
      <c r="DI231" s="58" t="s">
        <v>837</v>
      </c>
      <c r="DJ231" s="58" t="s">
        <v>834</v>
      </c>
      <c r="DK231" s="58" t="s">
        <v>564</v>
      </c>
      <c r="DL231" s="58" t="s">
        <v>837</v>
      </c>
      <c r="DM231" s="58" t="s">
        <v>834</v>
      </c>
      <c r="DN231" s="58" t="s">
        <v>4014</v>
      </c>
      <c r="DO231" s="58" t="s">
        <v>837</v>
      </c>
      <c r="DP231" s="58" t="s">
        <v>834</v>
      </c>
      <c r="DQ231" s="58" t="s">
        <v>5990</v>
      </c>
      <c r="DR231" s="58" t="s">
        <v>837</v>
      </c>
      <c r="DS231" s="58" t="s">
        <v>834</v>
      </c>
      <c r="DT231" s="58" t="s">
        <v>552</v>
      </c>
      <c r="DU231" s="58" t="s">
        <v>837</v>
      </c>
      <c r="DV231" s="58" t="s">
        <v>834</v>
      </c>
      <c r="DW231" s="58" t="s">
        <v>558</v>
      </c>
      <c r="DX231" s="58" t="s">
        <v>837</v>
      </c>
      <c r="DY231" s="27" t="s">
        <v>4076</v>
      </c>
      <c r="DZ231" s="5" t="s">
        <v>1401</v>
      </c>
      <c r="EA231" s="5">
        <v>12</v>
      </c>
      <c r="EB231" s="27" t="s">
        <v>3733</v>
      </c>
      <c r="EC231" s="5" t="s">
        <v>1401</v>
      </c>
      <c r="ED231" s="5">
        <v>12</v>
      </c>
      <c r="EE231" s="27" t="s">
        <v>2810</v>
      </c>
      <c r="EF231" s="5" t="s">
        <v>1401</v>
      </c>
      <c r="EG231" s="5">
        <v>9</v>
      </c>
      <c r="EH231" s="27" t="s">
        <v>3734</v>
      </c>
      <c r="EI231" s="5" t="s">
        <v>1401</v>
      </c>
      <c r="EJ231" s="5">
        <v>5</v>
      </c>
      <c r="EK231" s="27" t="s">
        <v>3735</v>
      </c>
      <c r="EL231" s="5" t="s">
        <v>1401</v>
      </c>
      <c r="EM231" s="5">
        <v>1</v>
      </c>
      <c r="EN231" s="27" t="s">
        <v>3736</v>
      </c>
      <c r="EO231" s="5" t="s">
        <v>1401</v>
      </c>
      <c r="EP231" s="5">
        <v>1</v>
      </c>
      <c r="EQ231" s="27" t="s">
        <v>3737</v>
      </c>
      <c r="ER231" s="5" t="s">
        <v>1401</v>
      </c>
      <c r="ES231" s="5">
        <v>1</v>
      </c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</row>
    <row r="232" spans="1:267">
      <c r="A232" s="4">
        <v>231</v>
      </c>
      <c r="B232" s="24" t="s">
        <v>1111</v>
      </c>
      <c r="C232" s="57">
        <v>39496</v>
      </c>
      <c r="D232" s="4" t="s">
        <v>1364</v>
      </c>
      <c r="E232" s="7">
        <v>492758</v>
      </c>
      <c r="F232" s="8">
        <v>181157</v>
      </c>
      <c r="G232" s="14">
        <f t="shared" si="46"/>
        <v>0.3676388815605226</v>
      </c>
      <c r="H232" s="14">
        <f t="shared" si="44"/>
        <v>0.57938142053577835</v>
      </c>
      <c r="I232" s="29" t="str">
        <f>INDEX(O232:JF232,MATCH(MAX(O232:JF232),O232:JF232,0)-1)</f>
        <v>PPPP</v>
      </c>
      <c r="J232" s="29">
        <f t="shared" si="38"/>
        <v>0.76353660084898733</v>
      </c>
      <c r="K232" s="29" t="str">
        <f>INDEX(O232:JD232,MATCH(LARGE(O232:JD232,2),O232:JD232,0)-1)</f>
        <v>Sindh United Party</v>
      </c>
      <c r="L232" s="29">
        <f t="shared" si="49"/>
        <v>0.18415518031320899</v>
      </c>
      <c r="M232" s="29" t="str">
        <f>INDEX(O232:JD232,MATCH(LARGE(O232:JD232,3),O232:JD232,0)-1)</f>
        <v>MQM</v>
      </c>
      <c r="N232" s="29">
        <f t="shared" si="50"/>
        <v>3.7266017873998795E-2</v>
      </c>
      <c r="O232" s="27" t="s">
        <v>816</v>
      </c>
      <c r="P232" s="27" t="s">
        <v>806</v>
      </c>
      <c r="Q232" s="27" t="s">
        <v>838</v>
      </c>
      <c r="R232" s="5" t="s">
        <v>834</v>
      </c>
      <c r="S232" s="5" t="s">
        <v>1185</v>
      </c>
      <c r="T232" s="5" t="s">
        <v>837</v>
      </c>
      <c r="U232" s="27" t="s">
        <v>3786</v>
      </c>
      <c r="V232" s="5" t="s">
        <v>1765</v>
      </c>
      <c r="W232" s="5">
        <v>6751</v>
      </c>
      <c r="X232" s="27" t="s">
        <v>834</v>
      </c>
      <c r="Y232" s="5" t="s">
        <v>909</v>
      </c>
      <c r="Z232" s="5" t="s">
        <v>837</v>
      </c>
      <c r="AA232" s="5" t="s">
        <v>356</v>
      </c>
      <c r="AB232" s="5" t="s">
        <v>1194</v>
      </c>
      <c r="AC232" s="5">
        <v>561</v>
      </c>
      <c r="AD232" s="5" t="s">
        <v>1365</v>
      </c>
      <c r="AE232" s="5" t="s">
        <v>1003</v>
      </c>
      <c r="AF232" s="27">
        <v>138320</v>
      </c>
      <c r="AG232" s="58" t="s">
        <v>834</v>
      </c>
      <c r="AH232" s="58" t="s">
        <v>810</v>
      </c>
      <c r="AI232" s="58" t="s">
        <v>837</v>
      </c>
      <c r="AJ232" s="5" t="s">
        <v>834</v>
      </c>
      <c r="AK232" s="5" t="s">
        <v>1424</v>
      </c>
      <c r="AL232" s="5" t="s">
        <v>837</v>
      </c>
      <c r="AM232" s="5" t="s">
        <v>834</v>
      </c>
      <c r="AN232" s="5" t="s">
        <v>3395</v>
      </c>
      <c r="AO232" s="5" t="s">
        <v>837</v>
      </c>
      <c r="AP232" s="5" t="s">
        <v>834</v>
      </c>
      <c r="AQ232" s="5" t="s">
        <v>7501</v>
      </c>
      <c r="AR232" s="5" t="s">
        <v>837</v>
      </c>
      <c r="AS232" s="58" t="s">
        <v>834</v>
      </c>
      <c r="AT232" s="58" t="s">
        <v>812</v>
      </c>
      <c r="AU232" s="58" t="s">
        <v>837</v>
      </c>
      <c r="AV232" s="5" t="s">
        <v>834</v>
      </c>
      <c r="AW232" s="5" t="s">
        <v>3202</v>
      </c>
      <c r="AX232" s="5" t="s">
        <v>837</v>
      </c>
      <c r="AY232" s="5" t="s">
        <v>834</v>
      </c>
      <c r="AZ232" s="5" t="s">
        <v>3764</v>
      </c>
      <c r="BA232" s="5" t="s">
        <v>837</v>
      </c>
      <c r="BB232" s="5" t="s">
        <v>834</v>
      </c>
      <c r="BC232" s="5" t="s">
        <v>3126</v>
      </c>
      <c r="BD232" s="5" t="s">
        <v>837</v>
      </c>
      <c r="BE232" s="5" t="s">
        <v>834</v>
      </c>
      <c r="BF232" s="5" t="s">
        <v>3130</v>
      </c>
      <c r="BG232" s="5" t="s">
        <v>837</v>
      </c>
      <c r="BH232" s="5" t="s">
        <v>834</v>
      </c>
      <c r="BI232" s="5" t="s">
        <v>3608</v>
      </c>
      <c r="BJ232" s="5" t="s">
        <v>837</v>
      </c>
      <c r="BK232" s="5" t="s">
        <v>834</v>
      </c>
      <c r="BL232" s="5" t="s">
        <v>3403</v>
      </c>
      <c r="BM232" s="5" t="s">
        <v>837</v>
      </c>
      <c r="BN232" s="5" t="s">
        <v>834</v>
      </c>
      <c r="BO232" s="5" t="s">
        <v>3539</v>
      </c>
      <c r="BP232" s="5" t="s">
        <v>837</v>
      </c>
      <c r="BQ232" s="5" t="s">
        <v>1366</v>
      </c>
      <c r="BR232" s="5" t="s">
        <v>3983</v>
      </c>
      <c r="BS232" s="27">
        <v>33361</v>
      </c>
      <c r="BT232" s="5" t="s">
        <v>834</v>
      </c>
      <c r="BU232" s="5" t="s">
        <v>7505</v>
      </c>
      <c r="BV232" s="5" t="s">
        <v>837</v>
      </c>
      <c r="BW232" s="5" t="s">
        <v>834</v>
      </c>
      <c r="BX232" s="5" t="s">
        <v>1020</v>
      </c>
      <c r="BY232" s="5" t="s">
        <v>837</v>
      </c>
      <c r="BZ232" s="5" t="s">
        <v>834</v>
      </c>
      <c r="CA232" s="5" t="s">
        <v>2873</v>
      </c>
      <c r="CB232" s="5" t="s">
        <v>837</v>
      </c>
      <c r="CC232" s="58" t="s">
        <v>834</v>
      </c>
      <c r="CD232" s="58" t="s">
        <v>814</v>
      </c>
      <c r="CE232" s="58" t="s">
        <v>837</v>
      </c>
      <c r="CF232" s="58" t="s">
        <v>834</v>
      </c>
      <c r="CG232" s="27" t="s">
        <v>817</v>
      </c>
      <c r="CH232" s="58" t="s">
        <v>837</v>
      </c>
      <c r="CI232" s="58" t="s">
        <v>834</v>
      </c>
      <c r="CJ232" s="58" t="s">
        <v>3813</v>
      </c>
      <c r="CK232" s="58" t="s">
        <v>837</v>
      </c>
      <c r="CL232" s="58" t="s">
        <v>834</v>
      </c>
      <c r="CM232" s="58" t="s">
        <v>3196</v>
      </c>
      <c r="CN232" s="58" t="s">
        <v>837</v>
      </c>
      <c r="CO232" s="58" t="s">
        <v>834</v>
      </c>
      <c r="CP232" s="58" t="s">
        <v>3361</v>
      </c>
      <c r="CQ232" s="58" t="s">
        <v>837</v>
      </c>
      <c r="CR232" s="58" t="s">
        <v>834</v>
      </c>
      <c r="CS232" s="58" t="s">
        <v>4541</v>
      </c>
      <c r="CT232" s="58" t="s">
        <v>837</v>
      </c>
      <c r="CU232" s="58" t="s">
        <v>834</v>
      </c>
      <c r="CV232" s="58" t="s">
        <v>4186</v>
      </c>
      <c r="CW232" s="58" t="s">
        <v>837</v>
      </c>
      <c r="CX232" s="58" t="s">
        <v>834</v>
      </c>
      <c r="CY232" s="58" t="s">
        <v>1301</v>
      </c>
      <c r="CZ232" s="58" t="s">
        <v>837</v>
      </c>
      <c r="DA232" s="58" t="s">
        <v>834</v>
      </c>
      <c r="DB232" s="58" t="s">
        <v>1406</v>
      </c>
      <c r="DC232" s="58" t="s">
        <v>837</v>
      </c>
      <c r="DD232" s="58" t="s">
        <v>834</v>
      </c>
      <c r="DE232" s="58" t="s">
        <v>4196</v>
      </c>
      <c r="DF232" s="58" t="s">
        <v>837</v>
      </c>
      <c r="DG232" s="58" t="s">
        <v>834</v>
      </c>
      <c r="DH232" s="58" t="s">
        <v>3370</v>
      </c>
      <c r="DI232" s="58" t="s">
        <v>837</v>
      </c>
      <c r="DJ232" s="58" t="s">
        <v>834</v>
      </c>
      <c r="DK232" s="58" t="s">
        <v>564</v>
      </c>
      <c r="DL232" s="58" t="s">
        <v>837</v>
      </c>
      <c r="DM232" s="58" t="s">
        <v>834</v>
      </c>
      <c r="DN232" s="58" t="s">
        <v>4014</v>
      </c>
      <c r="DO232" s="58" t="s">
        <v>837</v>
      </c>
      <c r="DP232" s="58" t="s">
        <v>834</v>
      </c>
      <c r="DQ232" s="58" t="s">
        <v>5990</v>
      </c>
      <c r="DR232" s="58" t="s">
        <v>837</v>
      </c>
      <c r="DS232" s="58" t="s">
        <v>834</v>
      </c>
      <c r="DT232" s="58" t="s">
        <v>552</v>
      </c>
      <c r="DU232" s="58" t="s">
        <v>837</v>
      </c>
      <c r="DV232" s="58" t="s">
        <v>834</v>
      </c>
      <c r="DW232" s="58" t="s">
        <v>558</v>
      </c>
      <c r="DX232" s="58" t="s">
        <v>837</v>
      </c>
      <c r="DY232" s="27" t="s">
        <v>3787</v>
      </c>
      <c r="DZ232" s="5" t="s">
        <v>1401</v>
      </c>
      <c r="EA232" s="5">
        <v>862</v>
      </c>
      <c r="EB232" s="27" t="s">
        <v>3942</v>
      </c>
      <c r="EC232" s="5" t="s">
        <v>1401</v>
      </c>
      <c r="ED232" s="5">
        <v>822</v>
      </c>
      <c r="EE232" s="27" t="s">
        <v>4090</v>
      </c>
      <c r="EF232" s="5" t="s">
        <v>1401</v>
      </c>
      <c r="EG232" s="5">
        <v>148</v>
      </c>
      <c r="EH232" s="27" t="s">
        <v>4091</v>
      </c>
      <c r="EI232" s="5" t="s">
        <v>1401</v>
      </c>
      <c r="EJ232" s="5">
        <v>127</v>
      </c>
      <c r="EK232" s="27" t="s">
        <v>4092</v>
      </c>
      <c r="EL232" s="5" t="s">
        <v>1401</v>
      </c>
      <c r="EM232" s="5">
        <v>86</v>
      </c>
      <c r="EN232" s="27" t="s">
        <v>4093</v>
      </c>
      <c r="EO232" s="5" t="s">
        <v>1401</v>
      </c>
      <c r="EP232" s="5">
        <v>70</v>
      </c>
      <c r="EQ232" s="27" t="s">
        <v>4094</v>
      </c>
      <c r="ER232" s="5" t="s">
        <v>1401</v>
      </c>
      <c r="ES232" s="5">
        <v>48</v>
      </c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</row>
    <row r="233" spans="1:267">
      <c r="A233" s="4">
        <v>232</v>
      </c>
      <c r="B233" s="24" t="s">
        <v>1111</v>
      </c>
      <c r="C233" s="57">
        <v>39496</v>
      </c>
      <c r="D233" s="4" t="s">
        <v>1367</v>
      </c>
      <c r="E233" s="7">
        <v>389936</v>
      </c>
      <c r="F233" s="8">
        <v>122176</v>
      </c>
      <c r="G233" s="14">
        <f t="shared" si="46"/>
        <v>0.31332321201427926</v>
      </c>
      <c r="H233" s="14">
        <f t="shared" si="44"/>
        <v>0.43746726034573075</v>
      </c>
      <c r="I233" s="29" t="str">
        <f>INDEX(O233:JI233,MATCH(MAX(O233:JI233),O233:JI233,0)-1)</f>
        <v>PPPP</v>
      </c>
      <c r="J233" s="29">
        <f t="shared" si="38"/>
        <v>0.71590983499214245</v>
      </c>
      <c r="K233" s="29" t="str">
        <f>INDEX(O233:JG233,MATCH(LARGE(O233:JG233,2),O233:JG233,0)-1)</f>
        <v>PML</v>
      </c>
      <c r="L233" s="29">
        <f t="shared" si="49"/>
        <v>0.27844257464641176</v>
      </c>
      <c r="M233" s="29" t="str">
        <f>INDEX(O233:JG233,MATCH(LARGE(O233:JG233,3),O233:JG233,0)-1)</f>
        <v>IND</v>
      </c>
      <c r="N233" s="29">
        <f t="shared" si="50"/>
        <v>2.2262964903090625E-3</v>
      </c>
      <c r="O233" s="27" t="s">
        <v>816</v>
      </c>
      <c r="P233" s="27" t="s">
        <v>806</v>
      </c>
      <c r="Q233" s="27" t="s">
        <v>838</v>
      </c>
      <c r="R233" s="5" t="s">
        <v>834</v>
      </c>
      <c r="S233" s="5" t="s">
        <v>1185</v>
      </c>
      <c r="T233" s="5" t="s">
        <v>837</v>
      </c>
      <c r="U233" s="27" t="s">
        <v>4097</v>
      </c>
      <c r="V233" s="5" t="s">
        <v>1765</v>
      </c>
      <c r="W233" s="5">
        <v>57</v>
      </c>
      <c r="X233" s="5" t="s">
        <v>1369</v>
      </c>
      <c r="Y233" s="5" t="s">
        <v>909</v>
      </c>
      <c r="Z233" s="27">
        <v>34019</v>
      </c>
      <c r="AA233" s="5" t="s">
        <v>834</v>
      </c>
      <c r="AB233" s="5" t="s">
        <v>1194</v>
      </c>
      <c r="AC233" s="5" t="s">
        <v>837</v>
      </c>
      <c r="AD233" s="5" t="s">
        <v>1368</v>
      </c>
      <c r="AE233" s="5" t="s">
        <v>1003</v>
      </c>
      <c r="AF233" s="27">
        <v>87467</v>
      </c>
      <c r="AG233" s="58" t="s">
        <v>834</v>
      </c>
      <c r="AH233" s="58" t="s">
        <v>810</v>
      </c>
      <c r="AI233" s="58" t="s">
        <v>837</v>
      </c>
      <c r="AJ233" s="5" t="s">
        <v>834</v>
      </c>
      <c r="AK233" s="5" t="s">
        <v>1424</v>
      </c>
      <c r="AL233" s="5" t="s">
        <v>837</v>
      </c>
      <c r="AM233" s="5" t="s">
        <v>834</v>
      </c>
      <c r="AN233" s="5" t="s">
        <v>3395</v>
      </c>
      <c r="AO233" s="5" t="s">
        <v>837</v>
      </c>
      <c r="AP233" s="5" t="s">
        <v>834</v>
      </c>
      <c r="AQ233" s="5" t="s">
        <v>7501</v>
      </c>
      <c r="AR233" s="5" t="s">
        <v>837</v>
      </c>
      <c r="AS233" s="27" t="s">
        <v>4096</v>
      </c>
      <c r="AT233" s="5" t="s">
        <v>2875</v>
      </c>
      <c r="AU233" s="5">
        <v>173</v>
      </c>
      <c r="AV233" s="5" t="s">
        <v>834</v>
      </c>
      <c r="AW233" s="5" t="s">
        <v>3202</v>
      </c>
      <c r="AX233" s="5" t="s">
        <v>837</v>
      </c>
      <c r="AY233" s="5" t="s">
        <v>834</v>
      </c>
      <c r="AZ233" s="5" t="s">
        <v>3764</v>
      </c>
      <c r="BA233" s="5" t="s">
        <v>837</v>
      </c>
      <c r="BB233" s="5" t="s">
        <v>834</v>
      </c>
      <c r="BC233" s="5" t="s">
        <v>3126</v>
      </c>
      <c r="BD233" s="5" t="s">
        <v>837</v>
      </c>
      <c r="BE233" s="5" t="s">
        <v>834</v>
      </c>
      <c r="BF233" s="5" t="s">
        <v>3130</v>
      </c>
      <c r="BG233" s="5" t="s">
        <v>837</v>
      </c>
      <c r="BH233" s="5" t="s">
        <v>834</v>
      </c>
      <c r="BI233" s="5" t="s">
        <v>3608</v>
      </c>
      <c r="BJ233" s="5" t="s">
        <v>837</v>
      </c>
      <c r="BK233" s="5" t="s">
        <v>834</v>
      </c>
      <c r="BL233" s="5" t="s">
        <v>3403</v>
      </c>
      <c r="BM233" s="5" t="s">
        <v>837</v>
      </c>
      <c r="BN233" s="5" t="s">
        <v>834</v>
      </c>
      <c r="BO233" s="5" t="s">
        <v>3539</v>
      </c>
      <c r="BP233" s="5" t="s">
        <v>837</v>
      </c>
      <c r="BQ233" s="5" t="s">
        <v>834</v>
      </c>
      <c r="BR233" s="5" t="s">
        <v>3983</v>
      </c>
      <c r="BS233" s="5" t="s">
        <v>837</v>
      </c>
      <c r="BT233" s="5" t="s">
        <v>834</v>
      </c>
      <c r="BU233" s="5" t="s">
        <v>7505</v>
      </c>
      <c r="BV233" s="5" t="s">
        <v>837</v>
      </c>
      <c r="BW233" s="5" t="s">
        <v>834</v>
      </c>
      <c r="BX233" s="5" t="s">
        <v>1020</v>
      </c>
      <c r="BY233" s="5" t="s">
        <v>837</v>
      </c>
      <c r="BZ233" s="5" t="s">
        <v>834</v>
      </c>
      <c r="CA233" s="5" t="s">
        <v>2873</v>
      </c>
      <c r="CB233" s="5" t="s">
        <v>837</v>
      </c>
      <c r="CC233" s="58" t="s">
        <v>834</v>
      </c>
      <c r="CD233" s="58" t="s">
        <v>814</v>
      </c>
      <c r="CE233" s="58" t="s">
        <v>837</v>
      </c>
      <c r="CF233" s="58" t="s">
        <v>834</v>
      </c>
      <c r="CG233" s="27" t="s">
        <v>817</v>
      </c>
      <c r="CH233" s="58" t="s">
        <v>837</v>
      </c>
      <c r="CI233" s="58" t="s">
        <v>834</v>
      </c>
      <c r="CJ233" s="58" t="s">
        <v>3813</v>
      </c>
      <c r="CK233" s="58" t="s">
        <v>837</v>
      </c>
      <c r="CL233" s="58" t="s">
        <v>834</v>
      </c>
      <c r="CM233" s="58" t="s">
        <v>3196</v>
      </c>
      <c r="CN233" s="58" t="s">
        <v>837</v>
      </c>
      <c r="CO233" s="58" t="s">
        <v>834</v>
      </c>
      <c r="CP233" s="58" t="s">
        <v>3361</v>
      </c>
      <c r="CQ233" s="58" t="s">
        <v>837</v>
      </c>
      <c r="CR233" s="58" t="s">
        <v>834</v>
      </c>
      <c r="CS233" s="58" t="s">
        <v>4541</v>
      </c>
      <c r="CT233" s="58" t="s">
        <v>837</v>
      </c>
      <c r="CU233" s="58" t="s">
        <v>834</v>
      </c>
      <c r="CV233" s="58" t="s">
        <v>4186</v>
      </c>
      <c r="CW233" s="58" t="s">
        <v>837</v>
      </c>
      <c r="CX233" s="58" t="s">
        <v>834</v>
      </c>
      <c r="CY233" s="58" t="s">
        <v>1301</v>
      </c>
      <c r="CZ233" s="58" t="s">
        <v>837</v>
      </c>
      <c r="DA233" s="58" t="s">
        <v>834</v>
      </c>
      <c r="DB233" s="58" t="s">
        <v>1406</v>
      </c>
      <c r="DC233" s="58" t="s">
        <v>837</v>
      </c>
      <c r="DD233" s="58" t="s">
        <v>834</v>
      </c>
      <c r="DE233" s="58" t="s">
        <v>4196</v>
      </c>
      <c r="DF233" s="58" t="s">
        <v>837</v>
      </c>
      <c r="DG233" s="58" t="s">
        <v>834</v>
      </c>
      <c r="DH233" s="58" t="s">
        <v>3370</v>
      </c>
      <c r="DI233" s="58" t="s">
        <v>837</v>
      </c>
      <c r="DJ233" s="58" t="s">
        <v>834</v>
      </c>
      <c r="DK233" s="58" t="s">
        <v>564</v>
      </c>
      <c r="DL233" s="58" t="s">
        <v>837</v>
      </c>
      <c r="DM233" s="58" t="s">
        <v>834</v>
      </c>
      <c r="DN233" s="58" t="s">
        <v>4014</v>
      </c>
      <c r="DO233" s="58" t="s">
        <v>837</v>
      </c>
      <c r="DP233" s="58" t="s">
        <v>834</v>
      </c>
      <c r="DQ233" s="58" t="s">
        <v>5990</v>
      </c>
      <c r="DR233" s="58" t="s">
        <v>837</v>
      </c>
      <c r="DS233" s="58" t="s">
        <v>834</v>
      </c>
      <c r="DT233" s="58" t="s">
        <v>552</v>
      </c>
      <c r="DU233" s="58" t="s">
        <v>837</v>
      </c>
      <c r="DV233" s="58" t="s">
        <v>834</v>
      </c>
      <c r="DW233" s="58" t="s">
        <v>558</v>
      </c>
      <c r="DX233" s="58" t="s">
        <v>837</v>
      </c>
      <c r="DY233" s="27" t="s">
        <v>4095</v>
      </c>
      <c r="DZ233" s="5" t="s">
        <v>1401</v>
      </c>
      <c r="EA233" s="5">
        <v>272</v>
      </c>
      <c r="EB233" s="5" t="s">
        <v>357</v>
      </c>
      <c r="EC233" s="5" t="s">
        <v>1401</v>
      </c>
      <c r="ED233" s="5">
        <v>97</v>
      </c>
      <c r="EE233" s="27" t="s">
        <v>4098</v>
      </c>
      <c r="EF233" s="5" t="s">
        <v>1401</v>
      </c>
      <c r="EG233" s="5">
        <v>32</v>
      </c>
      <c r="EH233" s="27" t="s">
        <v>4099</v>
      </c>
      <c r="EI233" s="5" t="s">
        <v>1401</v>
      </c>
      <c r="EJ233" s="5">
        <v>27</v>
      </c>
      <c r="EK233" s="27" t="s">
        <v>4100</v>
      </c>
      <c r="EL233" s="5" t="s">
        <v>1401</v>
      </c>
      <c r="EM233" s="5">
        <v>20</v>
      </c>
      <c r="EN233" s="27" t="s">
        <v>2989</v>
      </c>
      <c r="EO233" s="5" t="s">
        <v>1401</v>
      </c>
      <c r="EP233" s="5">
        <v>12</v>
      </c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  <c r="JF233" s="4"/>
      <c r="JG233" s="4"/>
    </row>
    <row r="234" spans="1:267">
      <c r="A234" s="4">
        <v>233</v>
      </c>
      <c r="B234" s="24" t="s">
        <v>1111</v>
      </c>
      <c r="C234" s="57">
        <v>39496</v>
      </c>
      <c r="D234" s="4" t="s">
        <v>1370</v>
      </c>
      <c r="E234" s="7">
        <v>438137</v>
      </c>
      <c r="F234" s="8">
        <v>134071</v>
      </c>
      <c r="G234" s="14">
        <f t="shared" si="46"/>
        <v>0.30600246041763191</v>
      </c>
      <c r="H234" s="14">
        <f t="shared" si="44"/>
        <v>0.24872642107540036</v>
      </c>
      <c r="I234" s="29" t="str">
        <f>INDEX(O234:JI234,MATCH(MAX(O234:JI234),O234:JI234,0)-1)</f>
        <v>PPPP</v>
      </c>
      <c r="J234" s="29">
        <f t="shared" si="38"/>
        <v>0.62275212387466339</v>
      </c>
      <c r="K234" s="29" t="str">
        <f>INDEX(O234:JG234,MATCH(LARGE(O234:JG234,2),O234:JG234,0)-1)</f>
        <v>PML</v>
      </c>
      <c r="L234" s="29">
        <f t="shared" si="49"/>
        <v>0.37402570279926306</v>
      </c>
      <c r="M234" s="29" t="str">
        <f>INDEX(O234:JG234,MATCH(LARGE(O234:JG234,3),O234:JG234,0)-1)</f>
        <v>MQM</v>
      </c>
      <c r="N234" s="29">
        <f t="shared" si="50"/>
        <v>7.7570839331399038E-4</v>
      </c>
      <c r="O234" s="27" t="s">
        <v>816</v>
      </c>
      <c r="P234" s="27" t="s">
        <v>806</v>
      </c>
      <c r="Q234" s="27" t="s">
        <v>838</v>
      </c>
      <c r="R234" s="5" t="s">
        <v>834</v>
      </c>
      <c r="S234" s="5" t="s">
        <v>1185</v>
      </c>
      <c r="T234" s="5" t="s">
        <v>837</v>
      </c>
      <c r="U234" s="27" t="s">
        <v>4101</v>
      </c>
      <c r="V234" s="5" t="s">
        <v>1765</v>
      </c>
      <c r="W234" s="27">
        <v>104</v>
      </c>
      <c r="X234" s="5" t="s">
        <v>1411</v>
      </c>
      <c r="Y234" s="5" t="s">
        <v>909</v>
      </c>
      <c r="Z234" s="27">
        <v>50146</v>
      </c>
      <c r="AA234" s="5" t="s">
        <v>4104</v>
      </c>
      <c r="AB234" s="5" t="s">
        <v>1194</v>
      </c>
      <c r="AC234" s="5">
        <v>60</v>
      </c>
      <c r="AD234" s="5" t="s">
        <v>1371</v>
      </c>
      <c r="AE234" s="5" t="s">
        <v>1003</v>
      </c>
      <c r="AF234" s="27">
        <v>83493</v>
      </c>
      <c r="AG234" s="58" t="s">
        <v>834</v>
      </c>
      <c r="AH234" s="58" t="s">
        <v>810</v>
      </c>
      <c r="AI234" s="58" t="s">
        <v>837</v>
      </c>
      <c r="AJ234" s="5" t="s">
        <v>834</v>
      </c>
      <c r="AK234" s="5" t="s">
        <v>1424</v>
      </c>
      <c r="AL234" s="5" t="s">
        <v>837</v>
      </c>
      <c r="AM234" s="5" t="s">
        <v>834</v>
      </c>
      <c r="AN234" s="5" t="s">
        <v>3395</v>
      </c>
      <c r="AO234" s="5" t="s">
        <v>837</v>
      </c>
      <c r="AP234" s="5" t="s">
        <v>834</v>
      </c>
      <c r="AQ234" s="5" t="s">
        <v>7501</v>
      </c>
      <c r="AR234" s="5" t="s">
        <v>837</v>
      </c>
      <c r="AS234" s="58" t="s">
        <v>834</v>
      </c>
      <c r="AT234" s="58" t="s">
        <v>812</v>
      </c>
      <c r="AU234" s="58" t="s">
        <v>837</v>
      </c>
      <c r="AV234" s="5" t="s">
        <v>834</v>
      </c>
      <c r="AW234" s="5" t="s">
        <v>3202</v>
      </c>
      <c r="AX234" s="5" t="s">
        <v>837</v>
      </c>
      <c r="AY234" s="5" t="s">
        <v>834</v>
      </c>
      <c r="AZ234" s="5" t="s">
        <v>3764</v>
      </c>
      <c r="BA234" s="5" t="s">
        <v>837</v>
      </c>
      <c r="BB234" s="5" t="s">
        <v>834</v>
      </c>
      <c r="BC234" s="5" t="s">
        <v>3126</v>
      </c>
      <c r="BD234" s="5" t="s">
        <v>837</v>
      </c>
      <c r="BE234" s="5" t="s">
        <v>834</v>
      </c>
      <c r="BF234" s="5" t="s">
        <v>3130</v>
      </c>
      <c r="BG234" s="5" t="s">
        <v>837</v>
      </c>
      <c r="BH234" s="5" t="s">
        <v>834</v>
      </c>
      <c r="BI234" s="5" t="s">
        <v>3608</v>
      </c>
      <c r="BJ234" s="5" t="s">
        <v>837</v>
      </c>
      <c r="BK234" s="5" t="s">
        <v>834</v>
      </c>
      <c r="BL234" s="5" t="s">
        <v>3403</v>
      </c>
      <c r="BM234" s="5" t="s">
        <v>837</v>
      </c>
      <c r="BN234" s="5" t="s">
        <v>834</v>
      </c>
      <c r="BO234" s="5" t="s">
        <v>3539</v>
      </c>
      <c r="BP234" s="5" t="s">
        <v>837</v>
      </c>
      <c r="BQ234" s="5" t="s">
        <v>834</v>
      </c>
      <c r="BR234" s="5" t="s">
        <v>3983</v>
      </c>
      <c r="BS234" s="5" t="s">
        <v>837</v>
      </c>
      <c r="BT234" s="5" t="s">
        <v>834</v>
      </c>
      <c r="BU234" s="5" t="s">
        <v>7505</v>
      </c>
      <c r="BV234" s="5" t="s">
        <v>837</v>
      </c>
      <c r="BW234" s="5" t="s">
        <v>834</v>
      </c>
      <c r="BX234" s="5" t="s">
        <v>1020</v>
      </c>
      <c r="BY234" s="5" t="s">
        <v>837</v>
      </c>
      <c r="BZ234" s="5" t="s">
        <v>834</v>
      </c>
      <c r="CA234" s="5" t="s">
        <v>2873</v>
      </c>
      <c r="CB234" s="5" t="s">
        <v>837</v>
      </c>
      <c r="CC234" s="58" t="s">
        <v>834</v>
      </c>
      <c r="CD234" s="58" t="s">
        <v>814</v>
      </c>
      <c r="CE234" s="58" t="s">
        <v>837</v>
      </c>
      <c r="CF234" s="58" t="s">
        <v>834</v>
      </c>
      <c r="CG234" s="27" t="s">
        <v>817</v>
      </c>
      <c r="CH234" s="58" t="s">
        <v>837</v>
      </c>
      <c r="CI234" s="58" t="s">
        <v>834</v>
      </c>
      <c r="CJ234" s="58" t="s">
        <v>3813</v>
      </c>
      <c r="CK234" s="58" t="s">
        <v>837</v>
      </c>
      <c r="CL234" s="58" t="s">
        <v>834</v>
      </c>
      <c r="CM234" s="58" t="s">
        <v>3196</v>
      </c>
      <c r="CN234" s="58" t="s">
        <v>837</v>
      </c>
      <c r="CO234" s="58" t="s">
        <v>834</v>
      </c>
      <c r="CP234" s="58" t="s">
        <v>3361</v>
      </c>
      <c r="CQ234" s="58" t="s">
        <v>837</v>
      </c>
      <c r="CR234" s="58" t="s">
        <v>834</v>
      </c>
      <c r="CS234" s="58" t="s">
        <v>4541</v>
      </c>
      <c r="CT234" s="58" t="s">
        <v>837</v>
      </c>
      <c r="CU234" s="58" t="s">
        <v>834</v>
      </c>
      <c r="CV234" s="58" t="s">
        <v>4186</v>
      </c>
      <c r="CW234" s="58" t="s">
        <v>837</v>
      </c>
      <c r="CX234" s="58" t="s">
        <v>834</v>
      </c>
      <c r="CY234" s="58" t="s">
        <v>1301</v>
      </c>
      <c r="CZ234" s="58" t="s">
        <v>837</v>
      </c>
      <c r="DA234" s="58" t="s">
        <v>834</v>
      </c>
      <c r="DB234" s="58" t="s">
        <v>1406</v>
      </c>
      <c r="DC234" s="58" t="s">
        <v>837</v>
      </c>
      <c r="DD234" s="58" t="s">
        <v>834</v>
      </c>
      <c r="DE234" s="58" t="s">
        <v>4196</v>
      </c>
      <c r="DF234" s="58" t="s">
        <v>837</v>
      </c>
      <c r="DG234" s="58" t="s">
        <v>834</v>
      </c>
      <c r="DH234" s="58" t="s">
        <v>3370</v>
      </c>
      <c r="DI234" s="58" t="s">
        <v>837</v>
      </c>
      <c r="DJ234" s="58" t="s">
        <v>834</v>
      </c>
      <c r="DK234" s="58" t="s">
        <v>564</v>
      </c>
      <c r="DL234" s="58" t="s">
        <v>837</v>
      </c>
      <c r="DM234" s="58" t="s">
        <v>834</v>
      </c>
      <c r="DN234" s="58" t="s">
        <v>4014</v>
      </c>
      <c r="DO234" s="58" t="s">
        <v>837</v>
      </c>
      <c r="DP234" s="58" t="s">
        <v>834</v>
      </c>
      <c r="DQ234" s="58" t="s">
        <v>5990</v>
      </c>
      <c r="DR234" s="58" t="s">
        <v>837</v>
      </c>
      <c r="DS234" s="58" t="s">
        <v>834</v>
      </c>
      <c r="DT234" s="58" t="s">
        <v>552</v>
      </c>
      <c r="DU234" s="58" t="s">
        <v>837</v>
      </c>
      <c r="DV234" s="58" t="s">
        <v>834</v>
      </c>
      <c r="DW234" s="58" t="s">
        <v>558</v>
      </c>
      <c r="DX234" s="58" t="s">
        <v>837</v>
      </c>
      <c r="DY234" s="27" t="s">
        <v>4103</v>
      </c>
      <c r="DZ234" s="5" t="s">
        <v>1401</v>
      </c>
      <c r="EA234" s="5">
        <v>73</v>
      </c>
      <c r="EB234" s="27" t="s">
        <v>4102</v>
      </c>
      <c r="EC234" s="5" t="s">
        <v>1401</v>
      </c>
      <c r="ED234" s="5">
        <v>63</v>
      </c>
      <c r="EE234" s="27" t="s">
        <v>4105</v>
      </c>
      <c r="EF234" s="5" t="s">
        <v>1401</v>
      </c>
      <c r="EG234" s="5">
        <v>51</v>
      </c>
      <c r="EH234" s="5" t="s">
        <v>358</v>
      </c>
      <c r="EI234" s="5" t="s">
        <v>1401</v>
      </c>
      <c r="EJ234" s="5">
        <v>30</v>
      </c>
      <c r="EK234" s="27" t="s">
        <v>4106</v>
      </c>
      <c r="EL234" s="5" t="s">
        <v>1401</v>
      </c>
      <c r="EM234" s="5">
        <v>27</v>
      </c>
      <c r="EN234" s="27" t="s">
        <v>4107</v>
      </c>
      <c r="EO234" s="5" t="s">
        <v>1401</v>
      </c>
      <c r="EP234" s="5">
        <v>24</v>
      </c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  <c r="JF234" s="4"/>
      <c r="JG234" s="4"/>
    </row>
    <row r="235" spans="1:267">
      <c r="A235" s="4">
        <v>234</v>
      </c>
      <c r="B235" s="24" t="s">
        <v>1111</v>
      </c>
      <c r="C235" s="57">
        <v>39496</v>
      </c>
      <c r="D235" s="4" t="s">
        <v>1644</v>
      </c>
      <c r="E235" s="7">
        <v>230943</v>
      </c>
      <c r="F235" s="8">
        <v>116811</v>
      </c>
      <c r="G235" s="14">
        <f t="shared" si="46"/>
        <v>0.50580013250022737</v>
      </c>
      <c r="H235" s="14">
        <f t="shared" si="44"/>
        <v>0.22717038635060055</v>
      </c>
      <c r="I235" s="29" t="str">
        <f t="shared" ref="I235:I273" si="51">INDEX(O235:JF235,MATCH(MAX(O235:JF235),O235:JF235,0)-1)</f>
        <v>PML-F</v>
      </c>
      <c r="J235" s="29">
        <f t="shared" si="38"/>
        <v>0.61119243906823839</v>
      </c>
      <c r="K235" s="29" t="str">
        <f t="shared" ref="K235:K273" si="52">INDEX(O235:JD235,MATCH(LARGE(O235:JD235,2),O235:JD235,0)-1)</f>
        <v>PPPP</v>
      </c>
      <c r="L235" s="29">
        <f t="shared" si="49"/>
        <v>0.3840220527176379</v>
      </c>
      <c r="M235" s="29" t="str">
        <f t="shared" ref="M235:M273" si="53">INDEX(O235:JD235,MATCH(LARGE(O235:JD235,3),O235:JD235,0)-1)</f>
        <v>IND</v>
      </c>
      <c r="N235" s="29">
        <f t="shared" si="50"/>
        <v>1.8833842703170078E-3</v>
      </c>
      <c r="O235" s="27" t="s">
        <v>816</v>
      </c>
      <c r="P235" s="27" t="s">
        <v>806</v>
      </c>
      <c r="Q235" s="27" t="s">
        <v>838</v>
      </c>
      <c r="R235" s="5" t="s">
        <v>834</v>
      </c>
      <c r="S235" s="5" t="s">
        <v>1185</v>
      </c>
      <c r="T235" s="5" t="s">
        <v>837</v>
      </c>
      <c r="U235" s="27" t="s">
        <v>4111</v>
      </c>
      <c r="V235" s="5" t="s">
        <v>1765</v>
      </c>
      <c r="W235" s="5">
        <v>42</v>
      </c>
      <c r="X235" s="27" t="s">
        <v>834</v>
      </c>
      <c r="Y235" s="5" t="s">
        <v>909</v>
      </c>
      <c r="Z235" s="5" t="s">
        <v>837</v>
      </c>
      <c r="AA235" s="27" t="s">
        <v>4108</v>
      </c>
      <c r="AB235" s="5" t="s">
        <v>1194</v>
      </c>
      <c r="AC235" s="5">
        <v>203</v>
      </c>
      <c r="AD235" s="5" t="s">
        <v>1646</v>
      </c>
      <c r="AE235" s="5" t="s">
        <v>1003</v>
      </c>
      <c r="AF235" s="27">
        <v>44858</v>
      </c>
      <c r="AG235" s="58" t="s">
        <v>834</v>
      </c>
      <c r="AH235" s="58" t="s">
        <v>810</v>
      </c>
      <c r="AI235" s="58" t="s">
        <v>837</v>
      </c>
      <c r="AJ235" s="5" t="s">
        <v>1645</v>
      </c>
      <c r="AK235" s="5" t="s">
        <v>1424</v>
      </c>
      <c r="AL235" s="27">
        <v>71394</v>
      </c>
      <c r="AM235" s="5" t="s">
        <v>834</v>
      </c>
      <c r="AN235" s="5" t="s">
        <v>3395</v>
      </c>
      <c r="AO235" s="5" t="s">
        <v>837</v>
      </c>
      <c r="AP235" s="5" t="s">
        <v>834</v>
      </c>
      <c r="AQ235" s="5" t="s">
        <v>7501</v>
      </c>
      <c r="AR235" s="5" t="s">
        <v>837</v>
      </c>
      <c r="AS235" s="58" t="s">
        <v>834</v>
      </c>
      <c r="AT235" s="58" t="s">
        <v>812</v>
      </c>
      <c r="AU235" s="58" t="s">
        <v>837</v>
      </c>
      <c r="AV235" s="5" t="s">
        <v>834</v>
      </c>
      <c r="AW235" s="5" t="s">
        <v>3202</v>
      </c>
      <c r="AX235" s="5" t="s">
        <v>837</v>
      </c>
      <c r="AY235" s="5" t="s">
        <v>834</v>
      </c>
      <c r="AZ235" s="5" t="s">
        <v>3764</v>
      </c>
      <c r="BA235" s="5" t="s">
        <v>837</v>
      </c>
      <c r="BB235" s="5" t="s">
        <v>834</v>
      </c>
      <c r="BC235" s="5" t="s">
        <v>3126</v>
      </c>
      <c r="BD235" s="5" t="s">
        <v>837</v>
      </c>
      <c r="BE235" s="5" t="s">
        <v>834</v>
      </c>
      <c r="BF235" s="5" t="s">
        <v>3130</v>
      </c>
      <c r="BG235" s="5" t="s">
        <v>837</v>
      </c>
      <c r="BH235" s="5" t="s">
        <v>834</v>
      </c>
      <c r="BI235" s="5" t="s">
        <v>3608</v>
      </c>
      <c r="BJ235" s="5" t="s">
        <v>837</v>
      </c>
      <c r="BK235" s="5" t="s">
        <v>834</v>
      </c>
      <c r="BL235" s="5" t="s">
        <v>3403</v>
      </c>
      <c r="BM235" s="5" t="s">
        <v>837</v>
      </c>
      <c r="BN235" s="5" t="s">
        <v>834</v>
      </c>
      <c r="BO235" s="5" t="s">
        <v>3539</v>
      </c>
      <c r="BP235" s="5" t="s">
        <v>837</v>
      </c>
      <c r="BQ235" s="5" t="s">
        <v>834</v>
      </c>
      <c r="BR235" s="5" t="s">
        <v>3983</v>
      </c>
      <c r="BS235" s="5" t="s">
        <v>837</v>
      </c>
      <c r="BT235" s="5" t="s">
        <v>834</v>
      </c>
      <c r="BU235" s="5" t="s">
        <v>7505</v>
      </c>
      <c r="BV235" s="5" t="s">
        <v>837</v>
      </c>
      <c r="BW235" s="5" t="s">
        <v>834</v>
      </c>
      <c r="BX235" s="5" t="s">
        <v>1020</v>
      </c>
      <c r="BY235" s="5" t="s">
        <v>837</v>
      </c>
      <c r="BZ235" s="5" t="s">
        <v>834</v>
      </c>
      <c r="CA235" s="5" t="s">
        <v>2873</v>
      </c>
      <c r="CB235" s="5" t="s">
        <v>837</v>
      </c>
      <c r="CC235" s="58" t="s">
        <v>834</v>
      </c>
      <c r="CD235" s="58" t="s">
        <v>814</v>
      </c>
      <c r="CE235" s="58" t="s">
        <v>837</v>
      </c>
      <c r="CF235" s="58" t="s">
        <v>834</v>
      </c>
      <c r="CG235" s="27" t="s">
        <v>817</v>
      </c>
      <c r="CH235" s="58" t="s">
        <v>837</v>
      </c>
      <c r="CI235" s="58" t="s">
        <v>834</v>
      </c>
      <c r="CJ235" s="58" t="s">
        <v>3813</v>
      </c>
      <c r="CK235" s="58" t="s">
        <v>837</v>
      </c>
      <c r="CL235" s="58" t="s">
        <v>834</v>
      </c>
      <c r="CM235" s="58" t="s">
        <v>3196</v>
      </c>
      <c r="CN235" s="58" t="s">
        <v>837</v>
      </c>
      <c r="CO235" s="58" t="s">
        <v>834</v>
      </c>
      <c r="CP235" s="58" t="s">
        <v>3361</v>
      </c>
      <c r="CQ235" s="58" t="s">
        <v>837</v>
      </c>
      <c r="CR235" s="58" t="s">
        <v>834</v>
      </c>
      <c r="CS235" s="58" t="s">
        <v>4541</v>
      </c>
      <c r="CT235" s="58" t="s">
        <v>837</v>
      </c>
      <c r="CU235" s="58" t="s">
        <v>834</v>
      </c>
      <c r="CV235" s="58" t="s">
        <v>4186</v>
      </c>
      <c r="CW235" s="58" t="s">
        <v>837</v>
      </c>
      <c r="CX235" s="58" t="s">
        <v>834</v>
      </c>
      <c r="CY235" s="58" t="s">
        <v>1301</v>
      </c>
      <c r="CZ235" s="58" t="s">
        <v>837</v>
      </c>
      <c r="DA235" s="58" t="s">
        <v>834</v>
      </c>
      <c r="DB235" s="58" t="s">
        <v>1406</v>
      </c>
      <c r="DC235" s="58" t="s">
        <v>837</v>
      </c>
      <c r="DD235" s="58" t="s">
        <v>834</v>
      </c>
      <c r="DE235" s="58" t="s">
        <v>4196</v>
      </c>
      <c r="DF235" s="58" t="s">
        <v>837</v>
      </c>
      <c r="DG235" s="58" t="s">
        <v>834</v>
      </c>
      <c r="DH235" s="58" t="s">
        <v>3370</v>
      </c>
      <c r="DI235" s="58" t="s">
        <v>837</v>
      </c>
      <c r="DJ235" s="58" t="s">
        <v>834</v>
      </c>
      <c r="DK235" s="58" t="s">
        <v>564</v>
      </c>
      <c r="DL235" s="58" t="s">
        <v>837</v>
      </c>
      <c r="DM235" s="58" t="s">
        <v>834</v>
      </c>
      <c r="DN235" s="58" t="s">
        <v>4014</v>
      </c>
      <c r="DO235" s="58" t="s">
        <v>837</v>
      </c>
      <c r="DP235" s="58" t="s">
        <v>834</v>
      </c>
      <c r="DQ235" s="58" t="s">
        <v>5990</v>
      </c>
      <c r="DR235" s="58" t="s">
        <v>837</v>
      </c>
      <c r="DS235" s="58" t="s">
        <v>834</v>
      </c>
      <c r="DT235" s="58" t="s">
        <v>552</v>
      </c>
      <c r="DU235" s="58" t="s">
        <v>837</v>
      </c>
      <c r="DV235" s="58" t="s">
        <v>834</v>
      </c>
      <c r="DW235" s="58" t="s">
        <v>558</v>
      </c>
      <c r="DX235" s="58" t="s">
        <v>837</v>
      </c>
      <c r="DY235" s="27" t="s">
        <v>4109</v>
      </c>
      <c r="DZ235" s="5" t="s">
        <v>1401</v>
      </c>
      <c r="EA235" s="5">
        <v>220</v>
      </c>
      <c r="EB235" s="27" t="s">
        <v>4110</v>
      </c>
      <c r="EC235" s="5" t="s">
        <v>1401</v>
      </c>
      <c r="ED235" s="5">
        <v>43</v>
      </c>
      <c r="EE235" s="27" t="s">
        <v>4112</v>
      </c>
      <c r="EF235" s="5" t="s">
        <v>1401</v>
      </c>
      <c r="EG235" s="5">
        <v>21</v>
      </c>
      <c r="EH235" s="27" t="s">
        <v>4113</v>
      </c>
      <c r="EI235" s="5" t="s">
        <v>1401</v>
      </c>
      <c r="EJ235" s="5">
        <v>15</v>
      </c>
      <c r="EK235" s="27" t="s">
        <v>4114</v>
      </c>
      <c r="EL235" s="5" t="s">
        <v>1401</v>
      </c>
      <c r="EM235" s="5">
        <v>15</v>
      </c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</row>
    <row r="236" spans="1:267">
      <c r="A236" s="4">
        <v>235</v>
      </c>
      <c r="B236" s="24" t="s">
        <v>1111</v>
      </c>
      <c r="C236" s="57">
        <v>39496</v>
      </c>
      <c r="D236" s="4" t="s">
        <v>1647</v>
      </c>
      <c r="E236" s="7">
        <v>201610</v>
      </c>
      <c r="F236" s="7">
        <v>101681</v>
      </c>
      <c r="G236" s="14">
        <f t="shared" si="46"/>
        <v>0.50434502256832503</v>
      </c>
      <c r="H236" s="14">
        <f t="shared" si="44"/>
        <v>0.35527778050963305</v>
      </c>
      <c r="I236" s="29" t="str">
        <f t="shared" si="51"/>
        <v>PML-F</v>
      </c>
      <c r="J236" s="29">
        <f t="shared" si="38"/>
        <v>0.66995800592047683</v>
      </c>
      <c r="K236" s="29" t="str">
        <f t="shared" si="52"/>
        <v>PPPP</v>
      </c>
      <c r="L236" s="29">
        <f t="shared" si="49"/>
        <v>0.31468022541084373</v>
      </c>
      <c r="M236" s="29" t="str">
        <f t="shared" si="53"/>
        <v>IND</v>
      </c>
      <c r="N236" s="29">
        <f t="shared" si="50"/>
        <v>1.2263844769425949E-2</v>
      </c>
      <c r="O236" s="27" t="s">
        <v>816</v>
      </c>
      <c r="P236" s="27" t="s">
        <v>806</v>
      </c>
      <c r="Q236" s="27" t="s">
        <v>838</v>
      </c>
      <c r="R236" s="5" t="s">
        <v>834</v>
      </c>
      <c r="S236" s="5" t="s">
        <v>1185</v>
      </c>
      <c r="T236" s="5" t="s">
        <v>837</v>
      </c>
      <c r="U236" s="5" t="s">
        <v>499</v>
      </c>
      <c r="V236" s="5" t="s">
        <v>811</v>
      </c>
      <c r="W236" s="5">
        <v>36</v>
      </c>
      <c r="X236" s="27" t="s">
        <v>834</v>
      </c>
      <c r="Y236" s="5" t="s">
        <v>909</v>
      </c>
      <c r="Z236" s="5" t="s">
        <v>837</v>
      </c>
      <c r="AA236" s="5" t="s">
        <v>834</v>
      </c>
      <c r="AB236" s="5" t="s">
        <v>1194</v>
      </c>
      <c r="AC236" s="5" t="s">
        <v>837</v>
      </c>
      <c r="AD236" s="29" t="s">
        <v>500</v>
      </c>
      <c r="AE236" s="29" t="s">
        <v>1003</v>
      </c>
      <c r="AF236" s="5">
        <v>31997</v>
      </c>
      <c r="AG236" s="58" t="s">
        <v>834</v>
      </c>
      <c r="AH236" s="58" t="s">
        <v>810</v>
      </c>
      <c r="AI236" s="58" t="s">
        <v>837</v>
      </c>
      <c r="AJ236" s="5" t="s">
        <v>501</v>
      </c>
      <c r="AK236" s="5" t="s">
        <v>1424</v>
      </c>
      <c r="AL236" s="27">
        <v>68122</v>
      </c>
      <c r="AM236" s="5" t="s">
        <v>834</v>
      </c>
      <c r="AN236" s="5" t="s">
        <v>3395</v>
      </c>
      <c r="AO236" s="5" t="s">
        <v>837</v>
      </c>
      <c r="AP236" s="5" t="s">
        <v>834</v>
      </c>
      <c r="AQ236" s="5" t="s">
        <v>7501</v>
      </c>
      <c r="AR236" s="5" t="s">
        <v>837</v>
      </c>
      <c r="AS236" s="58" t="s">
        <v>834</v>
      </c>
      <c r="AT236" s="58" t="s">
        <v>812</v>
      </c>
      <c r="AU236" s="58" t="s">
        <v>837</v>
      </c>
      <c r="AV236" s="5" t="s">
        <v>834</v>
      </c>
      <c r="AW236" s="5" t="s">
        <v>3202</v>
      </c>
      <c r="AX236" s="5" t="s">
        <v>837</v>
      </c>
      <c r="AY236" s="5" t="s">
        <v>834</v>
      </c>
      <c r="AZ236" s="5" t="s">
        <v>3764</v>
      </c>
      <c r="BA236" s="5" t="s">
        <v>837</v>
      </c>
      <c r="BB236" s="5" t="s">
        <v>834</v>
      </c>
      <c r="BC236" s="5" t="s">
        <v>3126</v>
      </c>
      <c r="BD236" s="5" t="s">
        <v>837</v>
      </c>
      <c r="BE236" s="5" t="s">
        <v>834</v>
      </c>
      <c r="BF236" s="5" t="s">
        <v>3130</v>
      </c>
      <c r="BG236" s="5" t="s">
        <v>837</v>
      </c>
      <c r="BH236" s="5" t="s">
        <v>834</v>
      </c>
      <c r="BI236" s="5" t="s">
        <v>3608</v>
      </c>
      <c r="BJ236" s="5" t="s">
        <v>837</v>
      </c>
      <c r="BK236" s="5" t="s">
        <v>834</v>
      </c>
      <c r="BL236" s="5" t="s">
        <v>3403</v>
      </c>
      <c r="BM236" s="5" t="s">
        <v>837</v>
      </c>
      <c r="BN236" s="5" t="s">
        <v>834</v>
      </c>
      <c r="BO236" s="5" t="s">
        <v>3539</v>
      </c>
      <c r="BP236" s="5" t="s">
        <v>837</v>
      </c>
      <c r="BQ236" s="5" t="s">
        <v>834</v>
      </c>
      <c r="BR236" s="5" t="s">
        <v>3983</v>
      </c>
      <c r="BS236" s="5" t="s">
        <v>837</v>
      </c>
      <c r="BT236" s="5" t="s">
        <v>834</v>
      </c>
      <c r="BU236" s="5" t="s">
        <v>7505</v>
      </c>
      <c r="BV236" s="5" t="s">
        <v>837</v>
      </c>
      <c r="BW236" s="5" t="s">
        <v>834</v>
      </c>
      <c r="BX236" s="5" t="s">
        <v>1020</v>
      </c>
      <c r="BY236" s="5" t="s">
        <v>837</v>
      </c>
      <c r="BZ236" s="5" t="s">
        <v>834</v>
      </c>
      <c r="CA236" s="5" t="s">
        <v>2873</v>
      </c>
      <c r="CB236" s="5" t="s">
        <v>837</v>
      </c>
      <c r="CC236" s="58" t="s">
        <v>834</v>
      </c>
      <c r="CD236" s="58" t="s">
        <v>814</v>
      </c>
      <c r="CE236" s="58" t="s">
        <v>837</v>
      </c>
      <c r="CF236" s="58" t="s">
        <v>834</v>
      </c>
      <c r="CG236" s="27" t="s">
        <v>817</v>
      </c>
      <c r="CH236" s="58" t="s">
        <v>837</v>
      </c>
      <c r="CI236" s="58" t="s">
        <v>834</v>
      </c>
      <c r="CJ236" s="58" t="s">
        <v>3813</v>
      </c>
      <c r="CK236" s="58" t="s">
        <v>837</v>
      </c>
      <c r="CL236" s="58" t="s">
        <v>834</v>
      </c>
      <c r="CM236" s="58" t="s">
        <v>3196</v>
      </c>
      <c r="CN236" s="58" t="s">
        <v>837</v>
      </c>
      <c r="CO236" s="58" t="s">
        <v>834</v>
      </c>
      <c r="CP236" s="58" t="s">
        <v>3361</v>
      </c>
      <c r="CQ236" s="58" t="s">
        <v>837</v>
      </c>
      <c r="CR236" s="58" t="s">
        <v>834</v>
      </c>
      <c r="CS236" s="58" t="s">
        <v>4541</v>
      </c>
      <c r="CT236" s="58" t="s">
        <v>837</v>
      </c>
      <c r="CU236" s="58" t="s">
        <v>834</v>
      </c>
      <c r="CV236" s="58" t="s">
        <v>4186</v>
      </c>
      <c r="CW236" s="58" t="s">
        <v>837</v>
      </c>
      <c r="CX236" s="58" t="s">
        <v>834</v>
      </c>
      <c r="CY236" s="58" t="s">
        <v>1301</v>
      </c>
      <c r="CZ236" s="58" t="s">
        <v>837</v>
      </c>
      <c r="DA236" s="58" t="s">
        <v>834</v>
      </c>
      <c r="DB236" s="58" t="s">
        <v>1406</v>
      </c>
      <c r="DC236" s="58" t="s">
        <v>837</v>
      </c>
      <c r="DD236" s="58" t="s">
        <v>834</v>
      </c>
      <c r="DE236" s="58" t="s">
        <v>4196</v>
      </c>
      <c r="DF236" s="58" t="s">
        <v>837</v>
      </c>
      <c r="DG236" s="58" t="s">
        <v>834</v>
      </c>
      <c r="DH236" s="58" t="s">
        <v>3370</v>
      </c>
      <c r="DI236" s="58" t="s">
        <v>837</v>
      </c>
      <c r="DJ236" s="58" t="s">
        <v>834</v>
      </c>
      <c r="DK236" s="58" t="s">
        <v>564</v>
      </c>
      <c r="DL236" s="58" t="s">
        <v>837</v>
      </c>
      <c r="DM236" s="58" t="s">
        <v>834</v>
      </c>
      <c r="DN236" s="58" t="s">
        <v>4014</v>
      </c>
      <c r="DO236" s="58" t="s">
        <v>837</v>
      </c>
      <c r="DP236" s="58" t="s">
        <v>834</v>
      </c>
      <c r="DQ236" s="58" t="s">
        <v>5990</v>
      </c>
      <c r="DR236" s="58" t="s">
        <v>837</v>
      </c>
      <c r="DS236" s="58" t="s">
        <v>834</v>
      </c>
      <c r="DT236" s="58" t="s">
        <v>552</v>
      </c>
      <c r="DU236" s="58" t="s">
        <v>837</v>
      </c>
      <c r="DV236" s="58" t="s">
        <v>834</v>
      </c>
      <c r="DW236" s="58" t="s">
        <v>558</v>
      </c>
      <c r="DX236" s="58" t="s">
        <v>837</v>
      </c>
      <c r="DY236" s="24" t="s">
        <v>502</v>
      </c>
      <c r="DZ236" s="24" t="s">
        <v>1401</v>
      </c>
      <c r="EA236" s="5">
        <v>1247</v>
      </c>
      <c r="EB236" s="24" t="s">
        <v>503</v>
      </c>
      <c r="EC236" s="24" t="s">
        <v>1401</v>
      </c>
      <c r="ED236" s="5">
        <v>196</v>
      </c>
      <c r="EE236" s="24" t="s">
        <v>6202</v>
      </c>
      <c r="EF236" s="24" t="s">
        <v>1401</v>
      </c>
      <c r="EG236" s="5">
        <v>38</v>
      </c>
      <c r="EH236" s="24" t="s">
        <v>504</v>
      </c>
      <c r="EI236" s="24" t="s">
        <v>1401</v>
      </c>
      <c r="EJ236" s="5">
        <v>18</v>
      </c>
      <c r="EK236" s="24" t="s">
        <v>4113</v>
      </c>
      <c r="EL236" s="24" t="s">
        <v>1401</v>
      </c>
      <c r="EM236" s="5">
        <v>16</v>
      </c>
      <c r="EN236" s="24" t="s">
        <v>505</v>
      </c>
      <c r="EO236" s="24" t="s">
        <v>1401</v>
      </c>
      <c r="EP236" s="27">
        <v>11</v>
      </c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</row>
    <row r="237" spans="1:267">
      <c r="A237" s="4">
        <v>236</v>
      </c>
      <c r="B237" s="24" t="s">
        <v>1111</v>
      </c>
      <c r="C237" s="57">
        <v>39496</v>
      </c>
      <c r="D237" s="4" t="s">
        <v>1648</v>
      </c>
      <c r="E237" s="7">
        <v>286317</v>
      </c>
      <c r="F237" s="8">
        <v>141232</v>
      </c>
      <c r="G237" s="14">
        <f t="shared" ref="G237:G267" si="54">F237/E237</f>
        <v>0.49327144388911592</v>
      </c>
      <c r="H237" s="14">
        <f t="shared" si="44"/>
        <v>0.28908462671349272</v>
      </c>
      <c r="I237" s="29" t="str">
        <f t="shared" si="51"/>
        <v>PPPP</v>
      </c>
      <c r="J237" s="29">
        <f t="shared" ref="J237:J273" si="55">LARGE(P237:JF237,1)/(F237)</f>
        <v>0.63945139911634752</v>
      </c>
      <c r="K237" s="29" t="str">
        <f t="shared" si="52"/>
        <v>PML-F</v>
      </c>
      <c r="L237" s="29">
        <f t="shared" si="49"/>
        <v>0.35036677240285485</v>
      </c>
      <c r="M237" s="29" t="str">
        <f t="shared" si="53"/>
        <v>IND</v>
      </c>
      <c r="N237" s="29">
        <f t="shared" si="50"/>
        <v>6.1671575846833577E-3</v>
      </c>
      <c r="O237" s="27" t="s">
        <v>816</v>
      </c>
      <c r="P237" s="27" t="s">
        <v>806</v>
      </c>
      <c r="Q237" s="27" t="s">
        <v>838</v>
      </c>
      <c r="R237" s="27" t="s">
        <v>4278</v>
      </c>
      <c r="S237" s="5" t="s">
        <v>1185</v>
      </c>
      <c r="T237" s="5">
        <v>68</v>
      </c>
      <c r="U237" s="27" t="s">
        <v>4277</v>
      </c>
      <c r="V237" s="5" t="s">
        <v>1765</v>
      </c>
      <c r="W237" s="5">
        <v>109</v>
      </c>
      <c r="X237" s="27" t="s">
        <v>834</v>
      </c>
      <c r="Y237" s="5" t="s">
        <v>909</v>
      </c>
      <c r="Z237" s="5" t="s">
        <v>837</v>
      </c>
      <c r="AA237" s="5" t="s">
        <v>834</v>
      </c>
      <c r="AB237" s="5" t="s">
        <v>1194</v>
      </c>
      <c r="AC237" s="5" t="s">
        <v>837</v>
      </c>
      <c r="AD237" s="5" t="s">
        <v>1649</v>
      </c>
      <c r="AE237" s="5" t="s">
        <v>1003</v>
      </c>
      <c r="AF237" s="27">
        <v>90311</v>
      </c>
      <c r="AG237" s="58" t="s">
        <v>834</v>
      </c>
      <c r="AH237" s="58" t="s">
        <v>810</v>
      </c>
      <c r="AI237" s="58" t="s">
        <v>837</v>
      </c>
      <c r="AJ237" s="5" t="s">
        <v>1650</v>
      </c>
      <c r="AK237" s="5" t="s">
        <v>1424</v>
      </c>
      <c r="AL237" s="27">
        <v>49483</v>
      </c>
      <c r="AM237" s="5" t="s">
        <v>834</v>
      </c>
      <c r="AN237" s="5" t="s">
        <v>3395</v>
      </c>
      <c r="AO237" s="5" t="s">
        <v>837</v>
      </c>
      <c r="AP237" s="5" t="s">
        <v>834</v>
      </c>
      <c r="AQ237" s="5" t="s">
        <v>7501</v>
      </c>
      <c r="AR237" s="5" t="s">
        <v>837</v>
      </c>
      <c r="AS237" s="58" t="s">
        <v>834</v>
      </c>
      <c r="AT237" s="58" t="s">
        <v>812</v>
      </c>
      <c r="AU237" s="58" t="s">
        <v>837</v>
      </c>
      <c r="AV237" s="5" t="s">
        <v>834</v>
      </c>
      <c r="AW237" s="5" t="s">
        <v>3202</v>
      </c>
      <c r="AX237" s="5" t="s">
        <v>837</v>
      </c>
      <c r="AY237" s="5" t="s">
        <v>834</v>
      </c>
      <c r="AZ237" s="5" t="s">
        <v>3764</v>
      </c>
      <c r="BA237" s="5" t="s">
        <v>837</v>
      </c>
      <c r="BB237" s="5" t="s">
        <v>834</v>
      </c>
      <c r="BC237" s="5" t="s">
        <v>3126</v>
      </c>
      <c r="BD237" s="5" t="s">
        <v>837</v>
      </c>
      <c r="BE237" s="5" t="s">
        <v>834</v>
      </c>
      <c r="BF237" s="5" t="s">
        <v>3130</v>
      </c>
      <c r="BG237" s="5" t="s">
        <v>837</v>
      </c>
      <c r="BH237" s="5" t="s">
        <v>834</v>
      </c>
      <c r="BI237" s="5" t="s">
        <v>3608</v>
      </c>
      <c r="BJ237" s="5" t="s">
        <v>837</v>
      </c>
      <c r="BK237" s="5" t="s">
        <v>834</v>
      </c>
      <c r="BL237" s="5" t="s">
        <v>3403</v>
      </c>
      <c r="BM237" s="5" t="s">
        <v>837</v>
      </c>
      <c r="BN237" s="5" t="s">
        <v>834</v>
      </c>
      <c r="BO237" s="5" t="s">
        <v>3539</v>
      </c>
      <c r="BP237" s="5" t="s">
        <v>837</v>
      </c>
      <c r="BQ237" s="5" t="s">
        <v>834</v>
      </c>
      <c r="BR237" s="5" t="s">
        <v>3983</v>
      </c>
      <c r="BS237" s="5" t="s">
        <v>837</v>
      </c>
      <c r="BT237" s="5" t="s">
        <v>834</v>
      </c>
      <c r="BU237" s="5" t="s">
        <v>7505</v>
      </c>
      <c r="BV237" s="5" t="s">
        <v>837</v>
      </c>
      <c r="BW237" s="5" t="s">
        <v>834</v>
      </c>
      <c r="BX237" s="5" t="s">
        <v>1020</v>
      </c>
      <c r="BY237" s="5" t="s">
        <v>837</v>
      </c>
      <c r="BZ237" s="5" t="s">
        <v>834</v>
      </c>
      <c r="CA237" s="5" t="s">
        <v>2873</v>
      </c>
      <c r="CB237" s="5" t="s">
        <v>837</v>
      </c>
      <c r="CC237" s="58" t="s">
        <v>834</v>
      </c>
      <c r="CD237" s="58" t="s">
        <v>814</v>
      </c>
      <c r="CE237" s="58" t="s">
        <v>837</v>
      </c>
      <c r="CF237" s="58" t="s">
        <v>834</v>
      </c>
      <c r="CG237" s="27" t="s">
        <v>817</v>
      </c>
      <c r="CH237" s="58" t="s">
        <v>837</v>
      </c>
      <c r="CI237" s="58" t="s">
        <v>834</v>
      </c>
      <c r="CJ237" s="58" t="s">
        <v>3813</v>
      </c>
      <c r="CK237" s="58" t="s">
        <v>837</v>
      </c>
      <c r="CL237" s="58" t="s">
        <v>834</v>
      </c>
      <c r="CM237" s="58" t="s">
        <v>3196</v>
      </c>
      <c r="CN237" s="58" t="s">
        <v>837</v>
      </c>
      <c r="CO237" s="58" t="s">
        <v>834</v>
      </c>
      <c r="CP237" s="58" t="s">
        <v>3361</v>
      </c>
      <c r="CQ237" s="58" t="s">
        <v>837</v>
      </c>
      <c r="CR237" s="58" t="s">
        <v>834</v>
      </c>
      <c r="CS237" s="58" t="s">
        <v>4541</v>
      </c>
      <c r="CT237" s="58" t="s">
        <v>837</v>
      </c>
      <c r="CU237" s="58" t="s">
        <v>834</v>
      </c>
      <c r="CV237" s="58" t="s">
        <v>4186</v>
      </c>
      <c r="CW237" s="58" t="s">
        <v>837</v>
      </c>
      <c r="CX237" s="58" t="s">
        <v>834</v>
      </c>
      <c r="CY237" s="58" t="s">
        <v>1301</v>
      </c>
      <c r="CZ237" s="58" t="s">
        <v>837</v>
      </c>
      <c r="DA237" s="58" t="s">
        <v>834</v>
      </c>
      <c r="DB237" s="58" t="s">
        <v>1406</v>
      </c>
      <c r="DC237" s="58" t="s">
        <v>837</v>
      </c>
      <c r="DD237" s="58" t="s">
        <v>834</v>
      </c>
      <c r="DE237" s="58" t="s">
        <v>4196</v>
      </c>
      <c r="DF237" s="58" t="s">
        <v>837</v>
      </c>
      <c r="DG237" s="58" t="s">
        <v>834</v>
      </c>
      <c r="DH237" s="58" t="s">
        <v>3370</v>
      </c>
      <c r="DI237" s="58" t="s">
        <v>837</v>
      </c>
      <c r="DJ237" s="58" t="s">
        <v>834</v>
      </c>
      <c r="DK237" s="58" t="s">
        <v>564</v>
      </c>
      <c r="DL237" s="58" t="s">
        <v>837</v>
      </c>
      <c r="DM237" s="58" t="s">
        <v>834</v>
      </c>
      <c r="DN237" s="58" t="s">
        <v>4014</v>
      </c>
      <c r="DO237" s="58" t="s">
        <v>837</v>
      </c>
      <c r="DP237" s="58" t="s">
        <v>834</v>
      </c>
      <c r="DQ237" s="58" t="s">
        <v>5990</v>
      </c>
      <c r="DR237" s="58" t="s">
        <v>837</v>
      </c>
      <c r="DS237" s="58" t="s">
        <v>834</v>
      </c>
      <c r="DT237" s="58" t="s">
        <v>552</v>
      </c>
      <c r="DU237" s="58" t="s">
        <v>837</v>
      </c>
      <c r="DV237" s="58" t="s">
        <v>834</v>
      </c>
      <c r="DW237" s="58" t="s">
        <v>558</v>
      </c>
      <c r="DX237" s="58" t="s">
        <v>837</v>
      </c>
      <c r="DY237" s="27" t="s">
        <v>4115</v>
      </c>
      <c r="DZ237" s="5" t="s">
        <v>1401</v>
      </c>
      <c r="EA237" s="5">
        <v>871</v>
      </c>
      <c r="EB237" s="27" t="s">
        <v>4116</v>
      </c>
      <c r="EC237" s="5" t="s">
        <v>1401</v>
      </c>
      <c r="ED237" s="5">
        <v>303</v>
      </c>
      <c r="EE237" s="27" t="s">
        <v>4279</v>
      </c>
      <c r="EF237" s="5" t="s">
        <v>1401</v>
      </c>
      <c r="EG237" s="5">
        <v>27</v>
      </c>
      <c r="EH237" s="27" t="s">
        <v>4280</v>
      </c>
      <c r="EI237" s="5" t="s">
        <v>1401</v>
      </c>
      <c r="EJ237" s="5">
        <v>20</v>
      </c>
      <c r="EK237" s="27" t="s">
        <v>4281</v>
      </c>
      <c r="EL237" s="5" t="s">
        <v>1401</v>
      </c>
      <c r="EM237" s="5">
        <v>16</v>
      </c>
      <c r="EN237" s="27" t="s">
        <v>4112</v>
      </c>
      <c r="EO237" s="5" t="s">
        <v>1401</v>
      </c>
      <c r="EP237" s="5">
        <v>9</v>
      </c>
      <c r="EQ237" s="27" t="s">
        <v>4282</v>
      </c>
      <c r="ER237" s="5" t="s">
        <v>1401</v>
      </c>
      <c r="ES237" s="5">
        <v>8</v>
      </c>
      <c r="ET237" s="27" t="s">
        <v>4113</v>
      </c>
      <c r="EU237" s="5" t="s">
        <v>1401</v>
      </c>
      <c r="EV237" s="5">
        <v>5</v>
      </c>
      <c r="EW237" s="27" t="s">
        <v>4284</v>
      </c>
      <c r="EX237" s="5" t="s">
        <v>1401</v>
      </c>
      <c r="EY237" s="5">
        <v>2</v>
      </c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</row>
    <row r="238" spans="1:267">
      <c r="A238" s="4">
        <v>237</v>
      </c>
      <c r="B238" s="24" t="s">
        <v>1111</v>
      </c>
      <c r="C238" s="57">
        <v>39496</v>
      </c>
      <c r="D238" s="4" t="s">
        <v>1622</v>
      </c>
      <c r="E238" s="7">
        <v>431030</v>
      </c>
      <c r="F238" s="8">
        <v>141633</v>
      </c>
      <c r="G238" s="14">
        <f t="shared" si="54"/>
        <v>0.32859197735656454</v>
      </c>
      <c r="H238" s="14">
        <f t="shared" si="44"/>
        <v>0.20536174479111508</v>
      </c>
      <c r="I238" s="29" t="str">
        <f t="shared" si="51"/>
        <v>PPPP</v>
      </c>
      <c r="J238" s="29">
        <f t="shared" si="55"/>
        <v>0.60111697132730368</v>
      </c>
      <c r="K238" s="29" t="str">
        <f t="shared" si="52"/>
        <v>PML</v>
      </c>
      <c r="L238" s="29">
        <f t="shared" si="49"/>
        <v>0.39575522653618861</v>
      </c>
      <c r="M238" s="29" t="str">
        <f t="shared" si="53"/>
        <v>MQM</v>
      </c>
      <c r="N238" s="29">
        <f t="shared" si="50"/>
        <v>1.8710328807551913E-3</v>
      </c>
      <c r="O238" s="27" t="s">
        <v>816</v>
      </c>
      <c r="P238" s="27" t="s">
        <v>806</v>
      </c>
      <c r="Q238" s="27" t="s">
        <v>838</v>
      </c>
      <c r="R238" s="5" t="s">
        <v>834</v>
      </c>
      <c r="S238" s="5" t="s">
        <v>1185</v>
      </c>
      <c r="T238" s="5" t="s">
        <v>837</v>
      </c>
      <c r="U238" s="27" t="s">
        <v>4285</v>
      </c>
      <c r="V238" s="5" t="s">
        <v>1765</v>
      </c>
      <c r="W238" s="5">
        <v>265</v>
      </c>
      <c r="X238" s="5" t="s">
        <v>1660</v>
      </c>
      <c r="Y238" s="5" t="s">
        <v>909</v>
      </c>
      <c r="Z238" s="27">
        <v>56052</v>
      </c>
      <c r="AA238" s="5" t="s">
        <v>834</v>
      </c>
      <c r="AB238" s="5" t="s">
        <v>1194</v>
      </c>
      <c r="AC238" s="5" t="s">
        <v>837</v>
      </c>
      <c r="AD238" s="5" t="s">
        <v>1659</v>
      </c>
      <c r="AE238" s="5" t="s">
        <v>1003</v>
      </c>
      <c r="AF238" s="27">
        <v>85138</v>
      </c>
      <c r="AG238" s="58" t="s">
        <v>834</v>
      </c>
      <c r="AH238" s="58" t="s">
        <v>810</v>
      </c>
      <c r="AI238" s="58" t="s">
        <v>837</v>
      </c>
      <c r="AJ238" s="5" t="s">
        <v>834</v>
      </c>
      <c r="AK238" s="5" t="s">
        <v>1424</v>
      </c>
      <c r="AL238" s="5" t="s">
        <v>837</v>
      </c>
      <c r="AM238" s="5" t="s">
        <v>834</v>
      </c>
      <c r="AN238" s="5" t="s">
        <v>3395</v>
      </c>
      <c r="AO238" s="5" t="s">
        <v>837</v>
      </c>
      <c r="AP238" s="5" t="s">
        <v>834</v>
      </c>
      <c r="AQ238" s="5" t="s">
        <v>7501</v>
      </c>
      <c r="AR238" s="5" t="s">
        <v>837</v>
      </c>
      <c r="AS238" s="58" t="s">
        <v>834</v>
      </c>
      <c r="AT238" s="58" t="s">
        <v>812</v>
      </c>
      <c r="AU238" s="58" t="s">
        <v>837</v>
      </c>
      <c r="AV238" s="5" t="s">
        <v>834</v>
      </c>
      <c r="AW238" s="5" t="s">
        <v>3202</v>
      </c>
      <c r="AX238" s="5" t="s">
        <v>837</v>
      </c>
      <c r="AY238" s="5" t="s">
        <v>834</v>
      </c>
      <c r="AZ238" s="5" t="s">
        <v>3764</v>
      </c>
      <c r="BA238" s="5" t="s">
        <v>837</v>
      </c>
      <c r="BB238" s="5" t="s">
        <v>834</v>
      </c>
      <c r="BC238" s="5" t="s">
        <v>3126</v>
      </c>
      <c r="BD238" s="5" t="s">
        <v>837</v>
      </c>
      <c r="BE238" s="5" t="s">
        <v>834</v>
      </c>
      <c r="BF238" s="5" t="s">
        <v>3130</v>
      </c>
      <c r="BG238" s="5" t="s">
        <v>837</v>
      </c>
      <c r="BH238" s="5" t="s">
        <v>834</v>
      </c>
      <c r="BI238" s="5" t="s">
        <v>3608</v>
      </c>
      <c r="BJ238" s="5" t="s">
        <v>837</v>
      </c>
      <c r="BK238" s="5" t="s">
        <v>834</v>
      </c>
      <c r="BL238" s="5" t="s">
        <v>3403</v>
      </c>
      <c r="BM238" s="5" t="s">
        <v>837</v>
      </c>
      <c r="BN238" s="5" t="s">
        <v>834</v>
      </c>
      <c r="BO238" s="5" t="s">
        <v>3539</v>
      </c>
      <c r="BP238" s="5" t="s">
        <v>837</v>
      </c>
      <c r="BQ238" s="5" t="s">
        <v>834</v>
      </c>
      <c r="BR238" s="5" t="s">
        <v>3983</v>
      </c>
      <c r="BS238" s="5" t="s">
        <v>837</v>
      </c>
      <c r="BT238" s="5" t="s">
        <v>834</v>
      </c>
      <c r="BU238" s="5" t="s">
        <v>7505</v>
      </c>
      <c r="BV238" s="5" t="s">
        <v>837</v>
      </c>
      <c r="BW238" s="5" t="s">
        <v>834</v>
      </c>
      <c r="BX238" s="5" t="s">
        <v>1020</v>
      </c>
      <c r="BY238" s="5" t="s">
        <v>837</v>
      </c>
      <c r="BZ238" s="5" t="s">
        <v>834</v>
      </c>
      <c r="CA238" s="5" t="s">
        <v>2873</v>
      </c>
      <c r="CB238" s="5" t="s">
        <v>837</v>
      </c>
      <c r="CC238" s="58" t="s">
        <v>834</v>
      </c>
      <c r="CD238" s="58" t="s">
        <v>814</v>
      </c>
      <c r="CE238" s="58" t="s">
        <v>837</v>
      </c>
      <c r="CF238" s="58" t="s">
        <v>834</v>
      </c>
      <c r="CG238" s="27" t="s">
        <v>817</v>
      </c>
      <c r="CH238" s="58" t="s">
        <v>837</v>
      </c>
      <c r="CI238" s="58" t="s">
        <v>834</v>
      </c>
      <c r="CJ238" s="58" t="s">
        <v>3813</v>
      </c>
      <c r="CK238" s="58" t="s">
        <v>837</v>
      </c>
      <c r="CL238" s="58" t="s">
        <v>834</v>
      </c>
      <c r="CM238" s="58" t="s">
        <v>3196</v>
      </c>
      <c r="CN238" s="58" t="s">
        <v>837</v>
      </c>
      <c r="CO238" s="58" t="s">
        <v>834</v>
      </c>
      <c r="CP238" s="58" t="s">
        <v>3361</v>
      </c>
      <c r="CQ238" s="58" t="s">
        <v>837</v>
      </c>
      <c r="CR238" s="58" t="s">
        <v>834</v>
      </c>
      <c r="CS238" s="58" t="s">
        <v>4541</v>
      </c>
      <c r="CT238" s="58" t="s">
        <v>837</v>
      </c>
      <c r="CU238" s="58" t="s">
        <v>834</v>
      </c>
      <c r="CV238" s="58" t="s">
        <v>4186</v>
      </c>
      <c r="CW238" s="58" t="s">
        <v>837</v>
      </c>
      <c r="CX238" s="58" t="s">
        <v>834</v>
      </c>
      <c r="CY238" s="58" t="s">
        <v>1301</v>
      </c>
      <c r="CZ238" s="58" t="s">
        <v>837</v>
      </c>
      <c r="DA238" s="58" t="s">
        <v>834</v>
      </c>
      <c r="DB238" s="58" t="s">
        <v>1406</v>
      </c>
      <c r="DC238" s="58" t="s">
        <v>837</v>
      </c>
      <c r="DD238" s="58" t="s">
        <v>834</v>
      </c>
      <c r="DE238" s="58" t="s">
        <v>4196</v>
      </c>
      <c r="DF238" s="58" t="s">
        <v>837</v>
      </c>
      <c r="DG238" s="58" t="s">
        <v>834</v>
      </c>
      <c r="DH238" s="58" t="s">
        <v>3370</v>
      </c>
      <c r="DI238" s="58" t="s">
        <v>837</v>
      </c>
      <c r="DJ238" s="58" t="s">
        <v>834</v>
      </c>
      <c r="DK238" s="58" t="s">
        <v>564</v>
      </c>
      <c r="DL238" s="58" t="s">
        <v>837</v>
      </c>
      <c r="DM238" s="58" t="s">
        <v>834</v>
      </c>
      <c r="DN238" s="58" t="s">
        <v>4014</v>
      </c>
      <c r="DO238" s="58" t="s">
        <v>837</v>
      </c>
      <c r="DP238" s="58" t="s">
        <v>834</v>
      </c>
      <c r="DQ238" s="58" t="s">
        <v>5990</v>
      </c>
      <c r="DR238" s="58" t="s">
        <v>837</v>
      </c>
      <c r="DS238" s="58" t="s">
        <v>834</v>
      </c>
      <c r="DT238" s="58" t="s">
        <v>552</v>
      </c>
      <c r="DU238" s="58" t="s">
        <v>837</v>
      </c>
      <c r="DV238" s="58" t="s">
        <v>834</v>
      </c>
      <c r="DW238" s="58" t="s">
        <v>558</v>
      </c>
      <c r="DX238" s="58" t="s">
        <v>837</v>
      </c>
      <c r="DY238" s="27" t="s">
        <v>4286</v>
      </c>
      <c r="DZ238" s="5" t="s">
        <v>1401</v>
      </c>
      <c r="EA238" s="5">
        <v>178</v>
      </c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</row>
    <row r="239" spans="1:267">
      <c r="A239" s="4">
        <v>238</v>
      </c>
      <c r="B239" s="24" t="s">
        <v>1111</v>
      </c>
      <c r="C239" s="57">
        <v>39496</v>
      </c>
      <c r="D239" s="4" t="s">
        <v>1661</v>
      </c>
      <c r="E239" s="7">
        <v>363663</v>
      </c>
      <c r="F239" s="8">
        <v>140464</v>
      </c>
      <c r="G239" s="14">
        <f t="shared" si="54"/>
        <v>0.38624770735543623</v>
      </c>
      <c r="H239" s="14">
        <f t="shared" si="44"/>
        <v>0.10420463606333295</v>
      </c>
      <c r="I239" s="29" t="str">
        <f t="shared" si="51"/>
        <v>PML</v>
      </c>
      <c r="J239" s="29">
        <f t="shared" si="55"/>
        <v>0.54684474313703157</v>
      </c>
      <c r="K239" s="29" t="str">
        <f t="shared" si="52"/>
        <v>PPPP</v>
      </c>
      <c r="L239" s="29">
        <f t="shared" si="49"/>
        <v>0.44264010707369861</v>
      </c>
      <c r="M239" s="29" t="str">
        <f t="shared" si="53"/>
        <v>MMA</v>
      </c>
      <c r="N239" s="29">
        <f t="shared" si="50"/>
        <v>6.9911151611800892E-3</v>
      </c>
      <c r="O239" s="27" t="s">
        <v>816</v>
      </c>
      <c r="P239" s="27" t="s">
        <v>806</v>
      </c>
      <c r="Q239" s="27" t="s">
        <v>838</v>
      </c>
      <c r="R239" s="27" t="s">
        <v>4436</v>
      </c>
      <c r="S239" s="5" t="s">
        <v>1185</v>
      </c>
      <c r="T239" s="5">
        <v>982</v>
      </c>
      <c r="U239" s="27" t="s">
        <v>4437</v>
      </c>
      <c r="V239" s="5" t="s">
        <v>1765</v>
      </c>
      <c r="W239" s="5">
        <v>495</v>
      </c>
      <c r="X239" s="5" t="s">
        <v>1626</v>
      </c>
      <c r="Y239" s="5" t="s">
        <v>909</v>
      </c>
      <c r="Z239" s="27">
        <v>76812</v>
      </c>
      <c r="AA239" s="5" t="s">
        <v>834</v>
      </c>
      <c r="AB239" s="5" t="s">
        <v>1194</v>
      </c>
      <c r="AC239" s="5" t="s">
        <v>837</v>
      </c>
      <c r="AD239" s="5" t="s">
        <v>1627</v>
      </c>
      <c r="AE239" s="5" t="s">
        <v>1003</v>
      </c>
      <c r="AF239" s="27">
        <v>62175</v>
      </c>
      <c r="AG239" s="58" t="s">
        <v>834</v>
      </c>
      <c r="AH239" s="58" t="s">
        <v>810</v>
      </c>
      <c r="AI239" s="58" t="s">
        <v>837</v>
      </c>
      <c r="AJ239" s="5" t="s">
        <v>834</v>
      </c>
      <c r="AK239" s="5" t="s">
        <v>1424</v>
      </c>
      <c r="AL239" s="5" t="s">
        <v>837</v>
      </c>
      <c r="AM239" s="5" t="s">
        <v>834</v>
      </c>
      <c r="AN239" s="5" t="s">
        <v>3395</v>
      </c>
      <c r="AO239" s="5" t="s">
        <v>837</v>
      </c>
      <c r="AP239" s="5" t="s">
        <v>834</v>
      </c>
      <c r="AQ239" s="5" t="s">
        <v>7501</v>
      </c>
      <c r="AR239" s="5" t="s">
        <v>837</v>
      </c>
      <c r="AS239" s="58" t="s">
        <v>834</v>
      </c>
      <c r="AT239" s="58" t="s">
        <v>812</v>
      </c>
      <c r="AU239" s="58" t="s">
        <v>837</v>
      </c>
      <c r="AV239" s="5" t="s">
        <v>834</v>
      </c>
      <c r="AW239" s="5" t="s">
        <v>3202</v>
      </c>
      <c r="AX239" s="5" t="s">
        <v>837</v>
      </c>
      <c r="AY239" s="5" t="s">
        <v>834</v>
      </c>
      <c r="AZ239" s="5" t="s">
        <v>3764</v>
      </c>
      <c r="BA239" s="5" t="s">
        <v>837</v>
      </c>
      <c r="BB239" s="5" t="s">
        <v>834</v>
      </c>
      <c r="BC239" s="5" t="s">
        <v>3126</v>
      </c>
      <c r="BD239" s="5" t="s">
        <v>837</v>
      </c>
      <c r="BE239" s="5" t="s">
        <v>834</v>
      </c>
      <c r="BF239" s="5" t="s">
        <v>3130</v>
      </c>
      <c r="BG239" s="5" t="s">
        <v>837</v>
      </c>
      <c r="BH239" s="5" t="s">
        <v>834</v>
      </c>
      <c r="BI239" s="5" t="s">
        <v>3608</v>
      </c>
      <c r="BJ239" s="5" t="s">
        <v>837</v>
      </c>
      <c r="BK239" s="5" t="s">
        <v>834</v>
      </c>
      <c r="BL239" s="5" t="s">
        <v>3403</v>
      </c>
      <c r="BM239" s="5" t="s">
        <v>837</v>
      </c>
      <c r="BN239" s="5" t="s">
        <v>834</v>
      </c>
      <c r="BO239" s="5" t="s">
        <v>3539</v>
      </c>
      <c r="BP239" s="5" t="s">
        <v>837</v>
      </c>
      <c r="BQ239" s="5" t="s">
        <v>834</v>
      </c>
      <c r="BR239" s="5" t="s">
        <v>3983</v>
      </c>
      <c r="BS239" s="5" t="s">
        <v>837</v>
      </c>
      <c r="BT239" s="5" t="s">
        <v>834</v>
      </c>
      <c r="BU239" s="5" t="s">
        <v>7505</v>
      </c>
      <c r="BV239" s="5" t="s">
        <v>837</v>
      </c>
      <c r="BW239" s="5" t="s">
        <v>834</v>
      </c>
      <c r="BX239" s="5" t="s">
        <v>1020</v>
      </c>
      <c r="BY239" s="5" t="s">
        <v>837</v>
      </c>
      <c r="BZ239" s="5" t="s">
        <v>834</v>
      </c>
      <c r="CA239" s="5" t="s">
        <v>2873</v>
      </c>
      <c r="CB239" s="5" t="s">
        <v>837</v>
      </c>
      <c r="CC239" s="58" t="s">
        <v>834</v>
      </c>
      <c r="CD239" s="58" t="s">
        <v>814</v>
      </c>
      <c r="CE239" s="58" t="s">
        <v>837</v>
      </c>
      <c r="CF239" s="58" t="s">
        <v>834</v>
      </c>
      <c r="CG239" s="27" t="s">
        <v>817</v>
      </c>
      <c r="CH239" s="58" t="s">
        <v>837</v>
      </c>
      <c r="CI239" s="58" t="s">
        <v>834</v>
      </c>
      <c r="CJ239" s="58" t="s">
        <v>3813</v>
      </c>
      <c r="CK239" s="58" t="s">
        <v>837</v>
      </c>
      <c r="CL239" s="58" t="s">
        <v>834</v>
      </c>
      <c r="CM239" s="58" t="s">
        <v>3196</v>
      </c>
      <c r="CN239" s="58" t="s">
        <v>837</v>
      </c>
      <c r="CO239" s="58" t="s">
        <v>834</v>
      </c>
      <c r="CP239" s="58" t="s">
        <v>3361</v>
      </c>
      <c r="CQ239" s="58" t="s">
        <v>837</v>
      </c>
      <c r="CR239" s="58" t="s">
        <v>834</v>
      </c>
      <c r="CS239" s="58" t="s">
        <v>4541</v>
      </c>
      <c r="CT239" s="58" t="s">
        <v>837</v>
      </c>
      <c r="CU239" s="58" t="s">
        <v>834</v>
      </c>
      <c r="CV239" s="58" t="s">
        <v>4186</v>
      </c>
      <c r="CW239" s="58" t="s">
        <v>837</v>
      </c>
      <c r="CX239" s="58" t="s">
        <v>834</v>
      </c>
      <c r="CY239" s="58" t="s">
        <v>1301</v>
      </c>
      <c r="CZ239" s="58" t="s">
        <v>837</v>
      </c>
      <c r="DA239" s="58" t="s">
        <v>834</v>
      </c>
      <c r="DB239" s="58" t="s">
        <v>1406</v>
      </c>
      <c r="DC239" s="58" t="s">
        <v>837</v>
      </c>
      <c r="DD239" s="58" t="s">
        <v>834</v>
      </c>
      <c r="DE239" s="58" t="s">
        <v>4196</v>
      </c>
      <c r="DF239" s="58" t="s">
        <v>837</v>
      </c>
      <c r="DG239" s="58" t="s">
        <v>834</v>
      </c>
      <c r="DH239" s="58" t="s">
        <v>3370</v>
      </c>
      <c r="DI239" s="58" t="s">
        <v>837</v>
      </c>
      <c r="DJ239" s="58" t="s">
        <v>834</v>
      </c>
      <c r="DK239" s="58" t="s">
        <v>564</v>
      </c>
      <c r="DL239" s="58" t="s">
        <v>837</v>
      </c>
      <c r="DM239" s="58" t="s">
        <v>834</v>
      </c>
      <c r="DN239" s="58" t="s">
        <v>4014</v>
      </c>
      <c r="DO239" s="58" t="s">
        <v>837</v>
      </c>
      <c r="DP239" s="58" t="s">
        <v>834</v>
      </c>
      <c r="DQ239" s="58" t="s">
        <v>5990</v>
      </c>
      <c r="DR239" s="58" t="s">
        <v>837</v>
      </c>
      <c r="DS239" s="58" t="s">
        <v>834</v>
      </c>
      <c r="DT239" s="58" t="s">
        <v>552</v>
      </c>
      <c r="DU239" s="58" t="s">
        <v>837</v>
      </c>
      <c r="DV239" s="58" t="s">
        <v>834</v>
      </c>
      <c r="DW239" s="58" t="s">
        <v>558</v>
      </c>
      <c r="DX239" s="58" t="s">
        <v>837</v>
      </c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</row>
    <row r="240" spans="1:267">
      <c r="A240" s="4">
        <v>239</v>
      </c>
      <c r="B240" s="24" t="s">
        <v>1111</v>
      </c>
      <c r="C240" s="57">
        <v>39496</v>
      </c>
      <c r="D240" s="4" t="s">
        <v>1628</v>
      </c>
      <c r="E240" s="7">
        <v>312401</v>
      </c>
      <c r="F240" s="8">
        <v>110675</v>
      </c>
      <c r="G240" s="14">
        <f t="shared" si="54"/>
        <v>0.35427223344355491</v>
      </c>
      <c r="H240" s="14">
        <f t="shared" si="44"/>
        <v>0.29660718319403662</v>
      </c>
      <c r="I240" s="29" t="str">
        <f t="shared" si="51"/>
        <v>PPPP</v>
      </c>
      <c r="J240" s="29">
        <f t="shared" si="55"/>
        <v>0.51357578495595213</v>
      </c>
      <c r="K240" s="29" t="str">
        <f t="shared" si="52"/>
        <v>MQM</v>
      </c>
      <c r="L240" s="29">
        <f t="shared" si="49"/>
        <v>0.21696860176191551</v>
      </c>
      <c r="M240" s="29" t="str">
        <f t="shared" si="53"/>
        <v>PML-N</v>
      </c>
      <c r="N240" s="29">
        <f t="shared" si="50"/>
        <v>0.11139823808448159</v>
      </c>
      <c r="O240" s="27" t="s">
        <v>816</v>
      </c>
      <c r="P240" s="27" t="s">
        <v>806</v>
      </c>
      <c r="Q240" s="27" t="s">
        <v>838</v>
      </c>
      <c r="R240" s="27" t="s">
        <v>4439</v>
      </c>
      <c r="S240" s="5" t="s">
        <v>1185</v>
      </c>
      <c r="T240" s="5">
        <v>5869</v>
      </c>
      <c r="U240" s="5" t="s">
        <v>1630</v>
      </c>
      <c r="V240" s="5" t="s">
        <v>1765</v>
      </c>
      <c r="W240" s="27">
        <v>24013</v>
      </c>
      <c r="X240" s="27" t="s">
        <v>4297</v>
      </c>
      <c r="Y240" s="5" t="s">
        <v>909</v>
      </c>
      <c r="Z240" s="5">
        <v>2132</v>
      </c>
      <c r="AA240" s="27" t="s">
        <v>4438</v>
      </c>
      <c r="AB240" s="5" t="s">
        <v>1194</v>
      </c>
      <c r="AC240" s="5">
        <v>12329</v>
      </c>
      <c r="AD240" s="5" t="s">
        <v>1629</v>
      </c>
      <c r="AE240" s="5" t="s">
        <v>1003</v>
      </c>
      <c r="AF240" s="27">
        <v>56840</v>
      </c>
      <c r="AG240" s="58" t="s">
        <v>834</v>
      </c>
      <c r="AH240" s="58" t="s">
        <v>810</v>
      </c>
      <c r="AI240" s="58" t="s">
        <v>837</v>
      </c>
      <c r="AJ240" s="5" t="s">
        <v>834</v>
      </c>
      <c r="AK240" s="5" t="s">
        <v>1424</v>
      </c>
      <c r="AL240" s="5" t="s">
        <v>837</v>
      </c>
      <c r="AM240" s="5" t="s">
        <v>834</v>
      </c>
      <c r="AN240" s="5" t="s">
        <v>3395</v>
      </c>
      <c r="AO240" s="5" t="s">
        <v>837</v>
      </c>
      <c r="AP240" s="5" t="s">
        <v>834</v>
      </c>
      <c r="AQ240" s="5" t="s">
        <v>7501</v>
      </c>
      <c r="AR240" s="5" t="s">
        <v>837</v>
      </c>
      <c r="AS240" s="58" t="s">
        <v>834</v>
      </c>
      <c r="AT240" s="58" t="s">
        <v>812</v>
      </c>
      <c r="AU240" s="58" t="s">
        <v>837</v>
      </c>
      <c r="AV240" s="5" t="s">
        <v>834</v>
      </c>
      <c r="AW240" s="5" t="s">
        <v>3202</v>
      </c>
      <c r="AX240" s="5" t="s">
        <v>837</v>
      </c>
      <c r="AY240" s="5" t="s">
        <v>834</v>
      </c>
      <c r="AZ240" s="5" t="s">
        <v>3764</v>
      </c>
      <c r="BA240" s="5" t="s">
        <v>837</v>
      </c>
      <c r="BB240" s="5" t="s">
        <v>834</v>
      </c>
      <c r="BC240" s="5" t="s">
        <v>3126</v>
      </c>
      <c r="BD240" s="5" t="s">
        <v>837</v>
      </c>
      <c r="BE240" s="5" t="s">
        <v>834</v>
      </c>
      <c r="BF240" s="5" t="s">
        <v>3130</v>
      </c>
      <c r="BG240" s="5" t="s">
        <v>837</v>
      </c>
      <c r="BH240" s="5" t="s">
        <v>834</v>
      </c>
      <c r="BI240" s="5" t="s">
        <v>3608</v>
      </c>
      <c r="BJ240" s="5" t="s">
        <v>837</v>
      </c>
      <c r="BK240" s="5" t="s">
        <v>834</v>
      </c>
      <c r="BL240" s="5" t="s">
        <v>3403</v>
      </c>
      <c r="BM240" s="5" t="s">
        <v>837</v>
      </c>
      <c r="BN240" s="5" t="s">
        <v>834</v>
      </c>
      <c r="BO240" s="5" t="s">
        <v>3539</v>
      </c>
      <c r="BP240" s="5" t="s">
        <v>837</v>
      </c>
      <c r="BQ240" s="5" t="s">
        <v>834</v>
      </c>
      <c r="BR240" s="5" t="s">
        <v>3983</v>
      </c>
      <c r="BS240" s="5" t="s">
        <v>837</v>
      </c>
      <c r="BT240" s="5" t="s">
        <v>834</v>
      </c>
      <c r="BU240" s="5" t="s">
        <v>7505</v>
      </c>
      <c r="BV240" s="5" t="s">
        <v>837</v>
      </c>
      <c r="BW240" s="5" t="s">
        <v>834</v>
      </c>
      <c r="BX240" s="5" t="s">
        <v>1020</v>
      </c>
      <c r="BY240" s="5" t="s">
        <v>837</v>
      </c>
      <c r="BZ240" s="5" t="s">
        <v>834</v>
      </c>
      <c r="CA240" s="5" t="s">
        <v>2873</v>
      </c>
      <c r="CB240" s="5" t="s">
        <v>837</v>
      </c>
      <c r="CC240" s="58" t="s">
        <v>834</v>
      </c>
      <c r="CD240" s="58" t="s">
        <v>814</v>
      </c>
      <c r="CE240" s="58" t="s">
        <v>837</v>
      </c>
      <c r="CF240" s="58" t="s">
        <v>834</v>
      </c>
      <c r="CG240" s="27" t="s">
        <v>817</v>
      </c>
      <c r="CH240" s="58" t="s">
        <v>837</v>
      </c>
      <c r="CI240" s="58" t="s">
        <v>834</v>
      </c>
      <c r="CJ240" s="58" t="s">
        <v>3813</v>
      </c>
      <c r="CK240" s="58" t="s">
        <v>837</v>
      </c>
      <c r="CL240" s="58" t="s">
        <v>834</v>
      </c>
      <c r="CM240" s="58" t="s">
        <v>3196</v>
      </c>
      <c r="CN240" s="58" t="s">
        <v>837</v>
      </c>
      <c r="CO240" s="58" t="s">
        <v>834</v>
      </c>
      <c r="CP240" s="58" t="s">
        <v>3361</v>
      </c>
      <c r="CQ240" s="58" t="s">
        <v>837</v>
      </c>
      <c r="CR240" s="58" t="s">
        <v>834</v>
      </c>
      <c r="CS240" s="58" t="s">
        <v>4541</v>
      </c>
      <c r="CT240" s="58" t="s">
        <v>837</v>
      </c>
      <c r="CU240" s="58" t="s">
        <v>834</v>
      </c>
      <c r="CV240" s="58" t="s">
        <v>4186</v>
      </c>
      <c r="CW240" s="58" t="s">
        <v>837</v>
      </c>
      <c r="CX240" s="58" t="s">
        <v>834</v>
      </c>
      <c r="CY240" s="58" t="s">
        <v>1301</v>
      </c>
      <c r="CZ240" s="58" t="s">
        <v>837</v>
      </c>
      <c r="DA240" s="58" t="s">
        <v>834</v>
      </c>
      <c r="DB240" s="58" t="s">
        <v>1406</v>
      </c>
      <c r="DC240" s="58" t="s">
        <v>837</v>
      </c>
      <c r="DD240" s="58" t="s">
        <v>834</v>
      </c>
      <c r="DE240" s="58" t="s">
        <v>4196</v>
      </c>
      <c r="DF240" s="58" t="s">
        <v>837</v>
      </c>
      <c r="DG240" s="58" t="s">
        <v>834</v>
      </c>
      <c r="DH240" s="58" t="s">
        <v>3370</v>
      </c>
      <c r="DI240" s="58" t="s">
        <v>837</v>
      </c>
      <c r="DJ240" s="58" t="s">
        <v>834</v>
      </c>
      <c r="DK240" s="58" t="s">
        <v>564</v>
      </c>
      <c r="DL240" s="58" t="s">
        <v>837</v>
      </c>
      <c r="DM240" s="58" t="s">
        <v>834</v>
      </c>
      <c r="DN240" s="58" t="s">
        <v>4014</v>
      </c>
      <c r="DO240" s="58" t="s">
        <v>837</v>
      </c>
      <c r="DP240" s="58" t="s">
        <v>834</v>
      </c>
      <c r="DQ240" s="58" t="s">
        <v>5990</v>
      </c>
      <c r="DR240" s="58" t="s">
        <v>837</v>
      </c>
      <c r="DS240" s="58" t="s">
        <v>834</v>
      </c>
      <c r="DT240" s="58" t="s">
        <v>552</v>
      </c>
      <c r="DU240" s="58" t="s">
        <v>837</v>
      </c>
      <c r="DV240" s="58" t="s">
        <v>834</v>
      </c>
      <c r="DW240" s="58" t="s">
        <v>558</v>
      </c>
      <c r="DX240" s="58" t="s">
        <v>837</v>
      </c>
      <c r="DY240" s="27" t="s">
        <v>4440</v>
      </c>
      <c r="DZ240" s="5" t="s">
        <v>1401</v>
      </c>
      <c r="EA240" s="5">
        <v>3980</v>
      </c>
      <c r="EB240" s="27" t="s">
        <v>4283</v>
      </c>
      <c r="EC240" s="5" t="s">
        <v>1401</v>
      </c>
      <c r="ED240" s="5">
        <v>3568</v>
      </c>
      <c r="EE240" s="27" t="s">
        <v>4298</v>
      </c>
      <c r="EF240" s="5" t="s">
        <v>1401</v>
      </c>
      <c r="EG240" s="5">
        <v>909</v>
      </c>
      <c r="EH240" s="27" t="s">
        <v>4299</v>
      </c>
      <c r="EI240" s="5" t="s">
        <v>1401</v>
      </c>
      <c r="EJ240" s="5">
        <v>403</v>
      </c>
      <c r="EK240" s="27" t="s">
        <v>4300</v>
      </c>
      <c r="EL240" s="5" t="s">
        <v>1401</v>
      </c>
      <c r="EM240" s="5">
        <v>146</v>
      </c>
      <c r="EN240" s="27" t="s">
        <v>2794</v>
      </c>
      <c r="EO240" s="5" t="s">
        <v>1401</v>
      </c>
      <c r="EP240" s="5">
        <v>144</v>
      </c>
      <c r="EQ240" s="27" t="s">
        <v>4301</v>
      </c>
      <c r="ER240" s="5" t="s">
        <v>1401</v>
      </c>
      <c r="ES240" s="5">
        <v>123</v>
      </c>
      <c r="ET240" s="27" t="s">
        <v>4302</v>
      </c>
      <c r="EU240" s="5" t="s">
        <v>1401</v>
      </c>
      <c r="EV240" s="5">
        <v>122</v>
      </c>
      <c r="EW240" s="27" t="s">
        <v>4303</v>
      </c>
      <c r="EX240" s="5" t="s">
        <v>1401</v>
      </c>
      <c r="EY240" s="5">
        <v>97</v>
      </c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</row>
    <row r="241" spans="1:264">
      <c r="A241" s="4">
        <v>240</v>
      </c>
      <c r="B241" s="24" t="s">
        <v>1111</v>
      </c>
      <c r="C241" s="57">
        <v>39496</v>
      </c>
      <c r="D241" s="4" t="s">
        <v>1631</v>
      </c>
      <c r="E241" s="7">
        <v>279723</v>
      </c>
      <c r="F241" s="8">
        <v>130737</v>
      </c>
      <c r="G241" s="14">
        <f t="shared" si="54"/>
        <v>0.46738022972726589</v>
      </c>
      <c r="H241" s="14">
        <f t="shared" si="44"/>
        <v>5.187513863711115E-2</v>
      </c>
      <c r="I241" s="29" t="str">
        <f t="shared" si="51"/>
        <v>MQM</v>
      </c>
      <c r="J241" s="29">
        <f t="shared" si="55"/>
        <v>0.51859075854578274</v>
      </c>
      <c r="K241" s="29" t="str">
        <f t="shared" si="52"/>
        <v>PPPP</v>
      </c>
      <c r="L241" s="29">
        <f t="shared" si="49"/>
        <v>0.46671561990867161</v>
      </c>
      <c r="M241" s="29" t="str">
        <f t="shared" si="53"/>
        <v>MMA</v>
      </c>
      <c r="N241" s="29">
        <f t="shared" si="50"/>
        <v>1.2238310501235304E-2</v>
      </c>
      <c r="O241" s="27" t="s">
        <v>816</v>
      </c>
      <c r="P241" s="27" t="s">
        <v>806</v>
      </c>
      <c r="Q241" s="27" t="s">
        <v>838</v>
      </c>
      <c r="R241" s="27" t="s">
        <v>4439</v>
      </c>
      <c r="S241" s="5" t="s">
        <v>1185</v>
      </c>
      <c r="T241" s="5">
        <v>1600</v>
      </c>
      <c r="U241" s="5" t="s">
        <v>1666</v>
      </c>
      <c r="V241" s="5" t="s">
        <v>1765</v>
      </c>
      <c r="W241" s="27">
        <v>67799</v>
      </c>
      <c r="X241" s="27" t="s">
        <v>834</v>
      </c>
      <c r="Y241" s="5" t="s">
        <v>909</v>
      </c>
      <c r="Z241" s="5" t="s">
        <v>837</v>
      </c>
      <c r="AA241" s="5" t="s">
        <v>834</v>
      </c>
      <c r="AB241" s="5" t="s">
        <v>1194</v>
      </c>
      <c r="AC241" s="5" t="s">
        <v>837</v>
      </c>
      <c r="AD241" s="5" t="s">
        <v>1667</v>
      </c>
      <c r="AE241" s="5" t="s">
        <v>1003</v>
      </c>
      <c r="AF241" s="27">
        <v>61017</v>
      </c>
      <c r="AG241" s="58" t="s">
        <v>834</v>
      </c>
      <c r="AH241" s="58" t="s">
        <v>810</v>
      </c>
      <c r="AI241" s="58" t="s">
        <v>837</v>
      </c>
      <c r="AJ241" s="5" t="s">
        <v>834</v>
      </c>
      <c r="AK241" s="5" t="s">
        <v>1424</v>
      </c>
      <c r="AL241" s="5" t="s">
        <v>837</v>
      </c>
      <c r="AM241" s="27" t="s">
        <v>4305</v>
      </c>
      <c r="AN241" s="5" t="s">
        <v>3395</v>
      </c>
      <c r="AO241" s="5">
        <v>91</v>
      </c>
      <c r="AP241" s="5" t="s">
        <v>834</v>
      </c>
      <c r="AQ241" s="5" t="s">
        <v>7501</v>
      </c>
      <c r="AR241" s="5" t="s">
        <v>837</v>
      </c>
      <c r="AS241" s="58" t="s">
        <v>834</v>
      </c>
      <c r="AT241" s="58" t="s">
        <v>812</v>
      </c>
      <c r="AU241" s="58" t="s">
        <v>837</v>
      </c>
      <c r="AV241" s="5" t="s">
        <v>834</v>
      </c>
      <c r="AW241" s="5" t="s">
        <v>3202</v>
      </c>
      <c r="AX241" s="5" t="s">
        <v>837</v>
      </c>
      <c r="AY241" s="5" t="s">
        <v>834</v>
      </c>
      <c r="AZ241" s="5" t="s">
        <v>3764</v>
      </c>
      <c r="BA241" s="5" t="s">
        <v>837</v>
      </c>
      <c r="BB241" s="5" t="s">
        <v>834</v>
      </c>
      <c r="BC241" s="5" t="s">
        <v>3126</v>
      </c>
      <c r="BD241" s="5" t="s">
        <v>837</v>
      </c>
      <c r="BE241" s="5" t="s">
        <v>834</v>
      </c>
      <c r="BF241" s="5" t="s">
        <v>3130</v>
      </c>
      <c r="BG241" s="5" t="s">
        <v>837</v>
      </c>
      <c r="BH241" s="5" t="s">
        <v>834</v>
      </c>
      <c r="BI241" s="5" t="s">
        <v>3608</v>
      </c>
      <c r="BJ241" s="5" t="s">
        <v>837</v>
      </c>
      <c r="BK241" s="5" t="s">
        <v>834</v>
      </c>
      <c r="BL241" s="5" t="s">
        <v>3403</v>
      </c>
      <c r="BM241" s="5" t="s">
        <v>837</v>
      </c>
      <c r="BN241" s="5" t="s">
        <v>834</v>
      </c>
      <c r="BO241" s="5" t="s">
        <v>3539</v>
      </c>
      <c r="BP241" s="5" t="s">
        <v>837</v>
      </c>
      <c r="BQ241" s="5" t="s">
        <v>834</v>
      </c>
      <c r="BR241" s="5" t="s">
        <v>3983</v>
      </c>
      <c r="BS241" s="5" t="s">
        <v>837</v>
      </c>
      <c r="BT241" s="5" t="s">
        <v>834</v>
      </c>
      <c r="BU241" s="5" t="s">
        <v>7505</v>
      </c>
      <c r="BV241" s="5" t="s">
        <v>837</v>
      </c>
      <c r="BW241" s="5" t="s">
        <v>834</v>
      </c>
      <c r="BX241" s="5" t="s">
        <v>1020</v>
      </c>
      <c r="BY241" s="5" t="s">
        <v>837</v>
      </c>
      <c r="BZ241" s="5" t="s">
        <v>834</v>
      </c>
      <c r="CA241" s="5" t="s">
        <v>2873</v>
      </c>
      <c r="CB241" s="5" t="s">
        <v>837</v>
      </c>
      <c r="CC241" s="58" t="s">
        <v>834</v>
      </c>
      <c r="CD241" s="58" t="s">
        <v>814</v>
      </c>
      <c r="CE241" s="58" t="s">
        <v>837</v>
      </c>
      <c r="CF241" s="58" t="s">
        <v>834</v>
      </c>
      <c r="CG241" s="27" t="s">
        <v>817</v>
      </c>
      <c r="CH241" s="58" t="s">
        <v>837</v>
      </c>
      <c r="CI241" s="58" t="s">
        <v>834</v>
      </c>
      <c r="CJ241" s="58" t="s">
        <v>3813</v>
      </c>
      <c r="CK241" s="58" t="s">
        <v>837</v>
      </c>
      <c r="CL241" s="58" t="s">
        <v>834</v>
      </c>
      <c r="CM241" s="58" t="s">
        <v>3196</v>
      </c>
      <c r="CN241" s="58" t="s">
        <v>837</v>
      </c>
      <c r="CO241" s="58" t="s">
        <v>834</v>
      </c>
      <c r="CP241" s="58" t="s">
        <v>3361</v>
      </c>
      <c r="CQ241" s="58" t="s">
        <v>837</v>
      </c>
      <c r="CR241" s="58" t="s">
        <v>834</v>
      </c>
      <c r="CS241" s="58" t="s">
        <v>4541</v>
      </c>
      <c r="CT241" s="58" t="s">
        <v>837</v>
      </c>
      <c r="CU241" s="58" t="s">
        <v>834</v>
      </c>
      <c r="CV241" s="58" t="s">
        <v>4186</v>
      </c>
      <c r="CW241" s="58" t="s">
        <v>837</v>
      </c>
      <c r="CX241" s="58" t="s">
        <v>834</v>
      </c>
      <c r="CY241" s="58" t="s">
        <v>1301</v>
      </c>
      <c r="CZ241" s="58" t="s">
        <v>837</v>
      </c>
      <c r="DA241" s="58" t="s">
        <v>834</v>
      </c>
      <c r="DB241" s="58" t="s">
        <v>1406</v>
      </c>
      <c r="DC241" s="58" t="s">
        <v>837</v>
      </c>
      <c r="DD241" s="58" t="s">
        <v>834</v>
      </c>
      <c r="DE241" s="58" t="s">
        <v>4196</v>
      </c>
      <c r="DF241" s="58" t="s">
        <v>837</v>
      </c>
      <c r="DG241" s="58" t="s">
        <v>834</v>
      </c>
      <c r="DH241" s="58" t="s">
        <v>3370</v>
      </c>
      <c r="DI241" s="58" t="s">
        <v>837</v>
      </c>
      <c r="DJ241" s="58" t="s">
        <v>834</v>
      </c>
      <c r="DK241" s="58" t="s">
        <v>564</v>
      </c>
      <c r="DL241" s="58" t="s">
        <v>837</v>
      </c>
      <c r="DM241" s="58" t="s">
        <v>834</v>
      </c>
      <c r="DN241" s="58" t="s">
        <v>4014</v>
      </c>
      <c r="DO241" s="58" t="s">
        <v>837</v>
      </c>
      <c r="DP241" s="58" t="s">
        <v>834</v>
      </c>
      <c r="DQ241" s="58" t="s">
        <v>5990</v>
      </c>
      <c r="DR241" s="58" t="s">
        <v>837</v>
      </c>
      <c r="DS241" s="58" t="s">
        <v>834</v>
      </c>
      <c r="DT241" s="58" t="s">
        <v>552</v>
      </c>
      <c r="DU241" s="58" t="s">
        <v>837</v>
      </c>
      <c r="DV241" s="58" t="s">
        <v>834</v>
      </c>
      <c r="DW241" s="58" t="s">
        <v>558</v>
      </c>
      <c r="DX241" s="58" t="s">
        <v>837</v>
      </c>
      <c r="DY241" s="27" t="s">
        <v>4304</v>
      </c>
      <c r="DZ241" s="5" t="s">
        <v>1401</v>
      </c>
      <c r="EA241" s="5">
        <v>121</v>
      </c>
      <c r="EB241" s="27" t="s">
        <v>3070</v>
      </c>
      <c r="EC241" s="5" t="s">
        <v>1401</v>
      </c>
      <c r="ED241" s="5">
        <v>65</v>
      </c>
      <c r="EE241" s="27" t="s">
        <v>4306</v>
      </c>
      <c r="EF241" s="5" t="s">
        <v>1401</v>
      </c>
      <c r="EG241" s="5">
        <v>44</v>
      </c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</row>
    <row r="242" spans="1:264">
      <c r="A242" s="4">
        <v>241</v>
      </c>
      <c r="B242" s="24" t="s">
        <v>1111</v>
      </c>
      <c r="C242" s="57">
        <v>39496</v>
      </c>
      <c r="D242" s="4" t="s">
        <v>1857</v>
      </c>
      <c r="E242" s="7">
        <v>268582</v>
      </c>
      <c r="F242" s="8">
        <v>145735</v>
      </c>
      <c r="G242" s="14">
        <f t="shared" si="54"/>
        <v>0.54260896113663615</v>
      </c>
      <c r="H242" s="14">
        <f t="shared" si="44"/>
        <v>0.39373520430919134</v>
      </c>
      <c r="I242" s="29" t="str">
        <f t="shared" si="51"/>
        <v>MQM</v>
      </c>
      <c r="J242" s="29">
        <f t="shared" si="55"/>
        <v>0.64237828936082619</v>
      </c>
      <c r="K242" s="29" t="str">
        <f t="shared" si="52"/>
        <v>ANP</v>
      </c>
      <c r="L242" s="29">
        <f t="shared" si="49"/>
        <v>0.24864308505163482</v>
      </c>
      <c r="M242" s="29" t="str">
        <f t="shared" si="53"/>
        <v>PPPP</v>
      </c>
      <c r="N242" s="29">
        <f t="shared" si="50"/>
        <v>7.9212268844134903E-2</v>
      </c>
      <c r="O242" s="5" t="s">
        <v>1859</v>
      </c>
      <c r="P242" s="5" t="s">
        <v>1002</v>
      </c>
      <c r="Q242" s="27">
        <v>36236</v>
      </c>
      <c r="R242" s="5" t="s">
        <v>834</v>
      </c>
      <c r="S242" s="5" t="s">
        <v>1185</v>
      </c>
      <c r="T242" s="5" t="s">
        <v>837</v>
      </c>
      <c r="U242" s="5" t="s">
        <v>1858</v>
      </c>
      <c r="V242" s="5" t="s">
        <v>1765</v>
      </c>
      <c r="W242" s="27">
        <v>93617</v>
      </c>
      <c r="X242" s="27" t="s">
        <v>834</v>
      </c>
      <c r="Y242" s="5" t="s">
        <v>909</v>
      </c>
      <c r="Z242" s="5" t="s">
        <v>837</v>
      </c>
      <c r="AA242" s="27" t="s">
        <v>4142</v>
      </c>
      <c r="AB242" s="5" t="s">
        <v>1194</v>
      </c>
      <c r="AC242" s="5">
        <v>3510</v>
      </c>
      <c r="AD242" s="27" t="s">
        <v>4307</v>
      </c>
      <c r="AE242" s="5" t="s">
        <v>1003</v>
      </c>
      <c r="AF242" s="5">
        <v>11544</v>
      </c>
      <c r="AG242" s="58" t="s">
        <v>834</v>
      </c>
      <c r="AH242" s="58" t="s">
        <v>810</v>
      </c>
      <c r="AI242" s="58" t="s">
        <v>837</v>
      </c>
      <c r="AJ242" s="5" t="s">
        <v>834</v>
      </c>
      <c r="AK242" s="5" t="s">
        <v>1424</v>
      </c>
      <c r="AL242" s="5" t="s">
        <v>837</v>
      </c>
      <c r="AM242" s="5" t="s">
        <v>834</v>
      </c>
      <c r="AN242" s="5" t="s">
        <v>3395</v>
      </c>
      <c r="AO242" s="5" t="s">
        <v>837</v>
      </c>
      <c r="AP242" s="5" t="s">
        <v>834</v>
      </c>
      <c r="AQ242" s="5" t="s">
        <v>7501</v>
      </c>
      <c r="AR242" s="5" t="s">
        <v>837</v>
      </c>
      <c r="AS242" s="58" t="s">
        <v>834</v>
      </c>
      <c r="AT242" s="58" t="s">
        <v>812</v>
      </c>
      <c r="AU242" s="58" t="s">
        <v>837</v>
      </c>
      <c r="AV242" s="5" t="s">
        <v>834</v>
      </c>
      <c r="AW242" s="5" t="s">
        <v>3202</v>
      </c>
      <c r="AX242" s="5" t="s">
        <v>837</v>
      </c>
      <c r="AY242" s="5" t="s">
        <v>834</v>
      </c>
      <c r="AZ242" s="5" t="s">
        <v>3764</v>
      </c>
      <c r="BA242" s="5" t="s">
        <v>837</v>
      </c>
      <c r="BB242" s="5" t="s">
        <v>834</v>
      </c>
      <c r="BC242" s="5" t="s">
        <v>3126</v>
      </c>
      <c r="BD242" s="5" t="s">
        <v>837</v>
      </c>
      <c r="BE242" s="5" t="s">
        <v>834</v>
      </c>
      <c r="BF242" s="5" t="s">
        <v>3130</v>
      </c>
      <c r="BG242" s="5" t="s">
        <v>837</v>
      </c>
      <c r="BH242" s="5" t="s">
        <v>834</v>
      </c>
      <c r="BI242" s="5" t="s">
        <v>3608</v>
      </c>
      <c r="BJ242" s="5" t="s">
        <v>837</v>
      </c>
      <c r="BK242" s="5" t="s">
        <v>834</v>
      </c>
      <c r="BL242" s="5" t="s">
        <v>3403</v>
      </c>
      <c r="BM242" s="5" t="s">
        <v>837</v>
      </c>
      <c r="BN242" s="5" t="s">
        <v>834</v>
      </c>
      <c r="BO242" s="5" t="s">
        <v>3539</v>
      </c>
      <c r="BP242" s="5" t="s">
        <v>837</v>
      </c>
      <c r="BQ242" s="5" t="s">
        <v>834</v>
      </c>
      <c r="BR242" s="5" t="s">
        <v>3983</v>
      </c>
      <c r="BS242" s="5" t="s">
        <v>837</v>
      </c>
      <c r="BT242" s="5" t="s">
        <v>834</v>
      </c>
      <c r="BU242" s="5" t="s">
        <v>7505</v>
      </c>
      <c r="BV242" s="5" t="s">
        <v>837</v>
      </c>
      <c r="BW242" s="5" t="s">
        <v>834</v>
      </c>
      <c r="BX242" s="5" t="s">
        <v>1020</v>
      </c>
      <c r="BY242" s="5" t="s">
        <v>837</v>
      </c>
      <c r="BZ242" s="5" t="s">
        <v>834</v>
      </c>
      <c r="CA242" s="5" t="s">
        <v>2873</v>
      </c>
      <c r="CB242" s="5" t="s">
        <v>837</v>
      </c>
      <c r="CC242" s="58" t="s">
        <v>834</v>
      </c>
      <c r="CD242" s="58" t="s">
        <v>814</v>
      </c>
      <c r="CE242" s="58" t="s">
        <v>837</v>
      </c>
      <c r="CF242" s="58" t="s">
        <v>834</v>
      </c>
      <c r="CG242" s="27" t="s">
        <v>817</v>
      </c>
      <c r="CH242" s="58" t="s">
        <v>837</v>
      </c>
      <c r="CI242" s="58" t="s">
        <v>834</v>
      </c>
      <c r="CJ242" s="58" t="s">
        <v>3813</v>
      </c>
      <c r="CK242" s="58" t="s">
        <v>837</v>
      </c>
      <c r="CL242" s="58" t="s">
        <v>834</v>
      </c>
      <c r="CM242" s="58" t="s">
        <v>3196</v>
      </c>
      <c r="CN242" s="58" t="s">
        <v>837</v>
      </c>
      <c r="CO242" s="58" t="s">
        <v>834</v>
      </c>
      <c r="CP242" s="58" t="s">
        <v>3361</v>
      </c>
      <c r="CQ242" s="58" t="s">
        <v>837</v>
      </c>
      <c r="CR242" s="58" t="s">
        <v>834</v>
      </c>
      <c r="CS242" s="58" t="s">
        <v>4541</v>
      </c>
      <c r="CT242" s="58" t="s">
        <v>837</v>
      </c>
      <c r="CU242" s="58" t="s">
        <v>834</v>
      </c>
      <c r="CV242" s="58" t="s">
        <v>4186</v>
      </c>
      <c r="CW242" s="58" t="s">
        <v>837</v>
      </c>
      <c r="CX242" s="58" t="s">
        <v>834</v>
      </c>
      <c r="CY242" s="58" t="s">
        <v>1301</v>
      </c>
      <c r="CZ242" s="58" t="s">
        <v>837</v>
      </c>
      <c r="DA242" s="58" t="s">
        <v>834</v>
      </c>
      <c r="DB242" s="58" t="s">
        <v>1406</v>
      </c>
      <c r="DC242" s="58" t="s">
        <v>837</v>
      </c>
      <c r="DD242" s="58" t="s">
        <v>834</v>
      </c>
      <c r="DE242" s="58" t="s">
        <v>4196</v>
      </c>
      <c r="DF242" s="58" t="s">
        <v>837</v>
      </c>
      <c r="DG242" s="58" t="s">
        <v>834</v>
      </c>
      <c r="DH242" s="58" t="s">
        <v>3370</v>
      </c>
      <c r="DI242" s="58" t="s">
        <v>837</v>
      </c>
      <c r="DJ242" s="58" t="s">
        <v>834</v>
      </c>
      <c r="DK242" s="58" t="s">
        <v>564</v>
      </c>
      <c r="DL242" s="58" t="s">
        <v>837</v>
      </c>
      <c r="DM242" s="58" t="s">
        <v>834</v>
      </c>
      <c r="DN242" s="58" t="s">
        <v>4014</v>
      </c>
      <c r="DO242" s="58" t="s">
        <v>837</v>
      </c>
      <c r="DP242" s="58" t="s">
        <v>834</v>
      </c>
      <c r="DQ242" s="58" t="s">
        <v>5990</v>
      </c>
      <c r="DR242" s="58" t="s">
        <v>837</v>
      </c>
      <c r="DS242" s="58" t="s">
        <v>834</v>
      </c>
      <c r="DT242" s="58" t="s">
        <v>552</v>
      </c>
      <c r="DU242" s="58" t="s">
        <v>837</v>
      </c>
      <c r="DV242" s="58" t="s">
        <v>834</v>
      </c>
      <c r="DW242" s="58" t="s">
        <v>558</v>
      </c>
      <c r="DX242" s="58" t="s">
        <v>837</v>
      </c>
      <c r="DY242" s="27" t="s">
        <v>4145</v>
      </c>
      <c r="DZ242" s="5" t="s">
        <v>1401</v>
      </c>
      <c r="EA242" s="27">
        <v>246</v>
      </c>
      <c r="EB242" s="27" t="s">
        <v>4143</v>
      </c>
      <c r="EC242" s="5" t="s">
        <v>1401</v>
      </c>
      <c r="ED242" s="5">
        <v>165</v>
      </c>
      <c r="EE242" s="27" t="s">
        <v>4144</v>
      </c>
      <c r="EF242" s="5" t="s">
        <v>1401</v>
      </c>
      <c r="EG242" s="5">
        <v>139</v>
      </c>
      <c r="EH242" s="27" t="s">
        <v>4146</v>
      </c>
      <c r="EI242" s="27" t="s">
        <v>1401</v>
      </c>
      <c r="EJ242" s="27">
        <v>88</v>
      </c>
      <c r="EK242" s="27" t="s">
        <v>4147</v>
      </c>
      <c r="EL242" s="5" t="s">
        <v>1401</v>
      </c>
      <c r="EM242" s="5">
        <v>79</v>
      </c>
      <c r="EN242" s="27" t="s">
        <v>1335</v>
      </c>
      <c r="EO242" s="5" t="s">
        <v>1401</v>
      </c>
      <c r="EP242" s="5">
        <v>72</v>
      </c>
      <c r="EQ242" s="27" t="s">
        <v>4148</v>
      </c>
      <c r="ER242" s="5" t="s">
        <v>1401</v>
      </c>
      <c r="ES242" s="5">
        <v>39</v>
      </c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</row>
    <row r="243" spans="1:264">
      <c r="A243" s="4">
        <v>242</v>
      </c>
      <c r="B243" s="24" t="s">
        <v>1111</v>
      </c>
      <c r="C243" s="57">
        <v>39496</v>
      </c>
      <c r="D243" s="4" t="s">
        <v>1860</v>
      </c>
      <c r="E243" s="7">
        <v>296822</v>
      </c>
      <c r="F243" s="8">
        <v>177030</v>
      </c>
      <c r="G243" s="14">
        <f t="shared" si="54"/>
        <v>0.59641805526544533</v>
      </c>
      <c r="H243" s="14">
        <f t="shared" si="44"/>
        <v>0.68122917019714169</v>
      </c>
      <c r="I243" s="29" t="str">
        <f t="shared" si="51"/>
        <v>MQM</v>
      </c>
      <c r="J243" s="29">
        <f t="shared" si="55"/>
        <v>0.83540642828899059</v>
      </c>
      <c r="K243" s="29" t="str">
        <f t="shared" si="52"/>
        <v>PPPP</v>
      </c>
      <c r="L243" s="29">
        <f t="shared" si="49"/>
        <v>0.15417725809184885</v>
      </c>
      <c r="M243" s="29" t="str">
        <f t="shared" si="53"/>
        <v>IND</v>
      </c>
      <c r="N243" s="29">
        <f t="shared" si="50"/>
        <v>6.0272270236683047E-3</v>
      </c>
      <c r="O243" s="27" t="s">
        <v>816</v>
      </c>
      <c r="P243" s="27" t="s">
        <v>806</v>
      </c>
      <c r="Q243" s="27" t="s">
        <v>838</v>
      </c>
      <c r="R243" s="5" t="s">
        <v>834</v>
      </c>
      <c r="S243" s="5" t="s">
        <v>1185</v>
      </c>
      <c r="T243" s="5" t="s">
        <v>837</v>
      </c>
      <c r="U243" s="5" t="s">
        <v>1861</v>
      </c>
      <c r="V243" s="5" t="s">
        <v>1765</v>
      </c>
      <c r="W243" s="27">
        <v>147892</v>
      </c>
      <c r="X243" s="27" t="s">
        <v>834</v>
      </c>
      <c r="Y243" s="5" t="s">
        <v>909</v>
      </c>
      <c r="Z243" s="5" t="s">
        <v>837</v>
      </c>
      <c r="AA243" s="5" t="s">
        <v>834</v>
      </c>
      <c r="AB243" s="5" t="s">
        <v>1194</v>
      </c>
      <c r="AC243" s="5" t="s">
        <v>837</v>
      </c>
      <c r="AD243" s="5" t="s">
        <v>1862</v>
      </c>
      <c r="AE243" s="5" t="s">
        <v>1003</v>
      </c>
      <c r="AF243" s="27">
        <v>27294</v>
      </c>
      <c r="AG243" s="58" t="s">
        <v>834</v>
      </c>
      <c r="AH243" s="58" t="s">
        <v>810</v>
      </c>
      <c r="AI243" s="58" t="s">
        <v>837</v>
      </c>
      <c r="AJ243" s="5" t="s">
        <v>834</v>
      </c>
      <c r="AK243" s="5" t="s">
        <v>1424</v>
      </c>
      <c r="AL243" s="5" t="s">
        <v>837</v>
      </c>
      <c r="AM243" s="5" t="s">
        <v>4157</v>
      </c>
      <c r="AN243" s="5" t="s">
        <v>3395</v>
      </c>
      <c r="AO243" s="5">
        <v>330</v>
      </c>
      <c r="AP243" s="5" t="s">
        <v>834</v>
      </c>
      <c r="AQ243" s="5" t="s">
        <v>7501</v>
      </c>
      <c r="AR243" s="5" t="s">
        <v>837</v>
      </c>
      <c r="AS243" s="58" t="s">
        <v>834</v>
      </c>
      <c r="AT243" s="58" t="s">
        <v>812</v>
      </c>
      <c r="AU243" s="58" t="s">
        <v>837</v>
      </c>
      <c r="AV243" s="5" t="s">
        <v>834</v>
      </c>
      <c r="AW243" s="5" t="s">
        <v>3202</v>
      </c>
      <c r="AX243" s="5" t="s">
        <v>837</v>
      </c>
      <c r="AY243" s="5" t="s">
        <v>834</v>
      </c>
      <c r="AZ243" s="5" t="s">
        <v>3764</v>
      </c>
      <c r="BA243" s="5" t="s">
        <v>837</v>
      </c>
      <c r="BB243" s="5" t="s">
        <v>834</v>
      </c>
      <c r="BC243" s="5" t="s">
        <v>3126</v>
      </c>
      <c r="BD243" s="5" t="s">
        <v>837</v>
      </c>
      <c r="BE243" s="5" t="s">
        <v>834</v>
      </c>
      <c r="BF243" s="5" t="s">
        <v>3130</v>
      </c>
      <c r="BG243" s="5" t="s">
        <v>837</v>
      </c>
      <c r="BH243" s="5" t="s">
        <v>834</v>
      </c>
      <c r="BI243" s="5" t="s">
        <v>3608</v>
      </c>
      <c r="BJ243" s="5" t="s">
        <v>837</v>
      </c>
      <c r="BK243" s="5" t="s">
        <v>834</v>
      </c>
      <c r="BL243" s="5" t="s">
        <v>3403</v>
      </c>
      <c r="BM243" s="5" t="s">
        <v>837</v>
      </c>
      <c r="BN243" s="5" t="s">
        <v>834</v>
      </c>
      <c r="BO243" s="5" t="s">
        <v>3539</v>
      </c>
      <c r="BP243" s="5" t="s">
        <v>837</v>
      </c>
      <c r="BQ243" s="5" t="s">
        <v>834</v>
      </c>
      <c r="BR243" s="5" t="s">
        <v>3983</v>
      </c>
      <c r="BS243" s="5" t="s">
        <v>837</v>
      </c>
      <c r="BT243" s="5" t="s">
        <v>834</v>
      </c>
      <c r="BU243" s="5" t="s">
        <v>7505</v>
      </c>
      <c r="BV243" s="5" t="s">
        <v>837</v>
      </c>
      <c r="BW243" s="5" t="s">
        <v>834</v>
      </c>
      <c r="BX243" s="5" t="s">
        <v>1020</v>
      </c>
      <c r="BY243" s="5" t="s">
        <v>837</v>
      </c>
      <c r="BZ243" s="5" t="s">
        <v>4158</v>
      </c>
      <c r="CA243" s="5" t="s">
        <v>2873</v>
      </c>
      <c r="CB243" s="27">
        <v>243</v>
      </c>
      <c r="CC243" s="58" t="s">
        <v>834</v>
      </c>
      <c r="CD243" s="58" t="s">
        <v>814</v>
      </c>
      <c r="CE243" s="58" t="s">
        <v>837</v>
      </c>
      <c r="CF243" s="58" t="s">
        <v>834</v>
      </c>
      <c r="CG243" s="27" t="s">
        <v>817</v>
      </c>
      <c r="CH243" s="58" t="s">
        <v>837</v>
      </c>
      <c r="CI243" s="58" t="s">
        <v>834</v>
      </c>
      <c r="CJ243" s="58" t="s">
        <v>3813</v>
      </c>
      <c r="CK243" s="58" t="s">
        <v>837</v>
      </c>
      <c r="CL243" s="58" t="s">
        <v>834</v>
      </c>
      <c r="CM243" s="58" t="s">
        <v>3196</v>
      </c>
      <c r="CN243" s="58" t="s">
        <v>837</v>
      </c>
      <c r="CO243" s="58" t="s">
        <v>834</v>
      </c>
      <c r="CP243" s="58" t="s">
        <v>3361</v>
      </c>
      <c r="CQ243" s="58" t="s">
        <v>837</v>
      </c>
      <c r="CR243" s="58" t="s">
        <v>834</v>
      </c>
      <c r="CS243" s="58" t="s">
        <v>4541</v>
      </c>
      <c r="CT243" s="58" t="s">
        <v>837</v>
      </c>
      <c r="CU243" s="58" t="s">
        <v>834</v>
      </c>
      <c r="CV243" s="58" t="s">
        <v>4186</v>
      </c>
      <c r="CW243" s="58" t="s">
        <v>837</v>
      </c>
      <c r="CX243" s="58" t="s">
        <v>834</v>
      </c>
      <c r="CY243" s="58" t="s">
        <v>1301</v>
      </c>
      <c r="CZ243" s="58" t="s">
        <v>837</v>
      </c>
      <c r="DA243" s="58" t="s">
        <v>834</v>
      </c>
      <c r="DB243" s="58" t="s">
        <v>1406</v>
      </c>
      <c r="DC243" s="58" t="s">
        <v>837</v>
      </c>
      <c r="DD243" s="58" t="s">
        <v>834</v>
      </c>
      <c r="DE243" s="58" t="s">
        <v>4196</v>
      </c>
      <c r="DF243" s="58" t="s">
        <v>837</v>
      </c>
      <c r="DG243" s="58" t="s">
        <v>834</v>
      </c>
      <c r="DH243" s="58" t="s">
        <v>3370</v>
      </c>
      <c r="DI243" s="58" t="s">
        <v>837</v>
      </c>
      <c r="DJ243" s="58" t="s">
        <v>834</v>
      </c>
      <c r="DK243" s="58" t="s">
        <v>564</v>
      </c>
      <c r="DL243" s="58" t="s">
        <v>837</v>
      </c>
      <c r="DM243" s="58" t="s">
        <v>834</v>
      </c>
      <c r="DN243" s="58" t="s">
        <v>4014</v>
      </c>
      <c r="DO243" s="58" t="s">
        <v>837</v>
      </c>
      <c r="DP243" s="58" t="s">
        <v>834</v>
      </c>
      <c r="DQ243" s="58" t="s">
        <v>5990</v>
      </c>
      <c r="DR243" s="58" t="s">
        <v>837</v>
      </c>
      <c r="DS243" s="58" t="s">
        <v>834</v>
      </c>
      <c r="DT243" s="58" t="s">
        <v>552</v>
      </c>
      <c r="DU243" s="58" t="s">
        <v>837</v>
      </c>
      <c r="DV243" s="58" t="s">
        <v>834</v>
      </c>
      <c r="DW243" s="58" t="s">
        <v>558</v>
      </c>
      <c r="DX243" s="58" t="s">
        <v>837</v>
      </c>
      <c r="DY243" s="27" t="s">
        <v>4149</v>
      </c>
      <c r="DZ243" s="5" t="s">
        <v>1401</v>
      </c>
      <c r="EA243" s="5">
        <v>1067</v>
      </c>
      <c r="EB243" s="5" t="s">
        <v>4159</v>
      </c>
      <c r="EC243" s="5" t="s">
        <v>1401</v>
      </c>
      <c r="ED243" s="5">
        <v>204</v>
      </c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</row>
    <row r="244" spans="1:264">
      <c r="A244" s="4">
        <v>243</v>
      </c>
      <c r="B244" s="24" t="s">
        <v>1111</v>
      </c>
      <c r="C244" s="57">
        <v>39496</v>
      </c>
      <c r="D244" s="4" t="s">
        <v>1863</v>
      </c>
      <c r="E244" s="7">
        <v>333290</v>
      </c>
      <c r="F244" s="8">
        <v>192133</v>
      </c>
      <c r="G244" s="14">
        <f t="shared" si="54"/>
        <v>0.57647394161240961</v>
      </c>
      <c r="H244" s="14">
        <f t="shared" si="44"/>
        <v>0.75789687351990553</v>
      </c>
      <c r="I244" s="29" t="str">
        <f t="shared" si="51"/>
        <v>MQM</v>
      </c>
      <c r="J244" s="29">
        <f t="shared" si="55"/>
        <v>0.87316598397984735</v>
      </c>
      <c r="K244" s="29" t="str">
        <f t="shared" si="52"/>
        <v>PPPP</v>
      </c>
      <c r="L244" s="29">
        <f t="shared" si="49"/>
        <v>0.11526911045994181</v>
      </c>
      <c r="M244" s="29" t="str">
        <f t="shared" si="53"/>
        <v>PML-N</v>
      </c>
      <c r="N244" s="29">
        <f t="shared" si="50"/>
        <v>9.6912034892496345E-3</v>
      </c>
      <c r="O244" s="27" t="s">
        <v>816</v>
      </c>
      <c r="P244" s="27" t="s">
        <v>806</v>
      </c>
      <c r="Q244" s="27" t="s">
        <v>838</v>
      </c>
      <c r="R244" s="5" t="s">
        <v>834</v>
      </c>
      <c r="S244" s="5" t="s">
        <v>1185</v>
      </c>
      <c r="T244" s="5" t="s">
        <v>837</v>
      </c>
      <c r="U244" s="5" t="s">
        <v>1864</v>
      </c>
      <c r="V244" s="5" t="s">
        <v>1765</v>
      </c>
      <c r="W244" s="27">
        <v>167764</v>
      </c>
      <c r="X244" s="27" t="s">
        <v>834</v>
      </c>
      <c r="Y244" s="5" t="s">
        <v>909</v>
      </c>
      <c r="Z244" s="5" t="s">
        <v>837</v>
      </c>
      <c r="AA244" s="5" t="s">
        <v>4160</v>
      </c>
      <c r="AB244" s="5" t="s">
        <v>1194</v>
      </c>
      <c r="AC244" s="5">
        <v>1862</v>
      </c>
      <c r="AD244" s="5" t="s">
        <v>1865</v>
      </c>
      <c r="AE244" s="5" t="s">
        <v>1003</v>
      </c>
      <c r="AF244" s="5">
        <v>22147</v>
      </c>
      <c r="AG244" s="58" t="s">
        <v>834</v>
      </c>
      <c r="AH244" s="58" t="s">
        <v>810</v>
      </c>
      <c r="AI244" s="58" t="s">
        <v>837</v>
      </c>
      <c r="AJ244" s="5" t="s">
        <v>834</v>
      </c>
      <c r="AK244" s="5" t="s">
        <v>1424</v>
      </c>
      <c r="AL244" s="5" t="s">
        <v>837</v>
      </c>
      <c r="AM244" s="5" t="s">
        <v>834</v>
      </c>
      <c r="AN244" s="5" t="s">
        <v>3395</v>
      </c>
      <c r="AO244" s="5" t="s">
        <v>837</v>
      </c>
      <c r="AP244" s="5" t="s">
        <v>834</v>
      </c>
      <c r="AQ244" s="5" t="s">
        <v>7501</v>
      </c>
      <c r="AR244" s="5" t="s">
        <v>837</v>
      </c>
      <c r="AS244" s="58" t="s">
        <v>834</v>
      </c>
      <c r="AT244" s="58" t="s">
        <v>812</v>
      </c>
      <c r="AU244" s="58" t="s">
        <v>837</v>
      </c>
      <c r="AV244" s="5" t="s">
        <v>834</v>
      </c>
      <c r="AW244" s="5" t="s">
        <v>3202</v>
      </c>
      <c r="AX244" s="5" t="s">
        <v>837</v>
      </c>
      <c r="AY244" s="5" t="s">
        <v>834</v>
      </c>
      <c r="AZ244" s="5" t="s">
        <v>3764</v>
      </c>
      <c r="BA244" s="5" t="s">
        <v>837</v>
      </c>
      <c r="BB244" s="5" t="s">
        <v>834</v>
      </c>
      <c r="BC244" s="5" t="s">
        <v>3126</v>
      </c>
      <c r="BD244" s="5" t="s">
        <v>837</v>
      </c>
      <c r="BE244" s="5" t="s">
        <v>834</v>
      </c>
      <c r="BF244" s="5" t="s">
        <v>3130</v>
      </c>
      <c r="BG244" s="5" t="s">
        <v>837</v>
      </c>
      <c r="BH244" s="5" t="s">
        <v>834</v>
      </c>
      <c r="BI244" s="5" t="s">
        <v>3608</v>
      </c>
      <c r="BJ244" s="5" t="s">
        <v>837</v>
      </c>
      <c r="BK244" s="5" t="s">
        <v>834</v>
      </c>
      <c r="BL244" s="5" t="s">
        <v>3403</v>
      </c>
      <c r="BM244" s="5" t="s">
        <v>837</v>
      </c>
      <c r="BN244" s="5" t="s">
        <v>834</v>
      </c>
      <c r="BO244" s="5" t="s">
        <v>3539</v>
      </c>
      <c r="BP244" s="5" t="s">
        <v>837</v>
      </c>
      <c r="BQ244" s="5" t="s">
        <v>834</v>
      </c>
      <c r="BR244" s="5" t="s">
        <v>3983</v>
      </c>
      <c r="BS244" s="5" t="s">
        <v>837</v>
      </c>
      <c r="BT244" s="5" t="s">
        <v>834</v>
      </c>
      <c r="BU244" s="5" t="s">
        <v>7505</v>
      </c>
      <c r="BV244" s="5" t="s">
        <v>837</v>
      </c>
      <c r="BW244" s="5" t="s">
        <v>834</v>
      </c>
      <c r="BX244" s="5" t="s">
        <v>1020</v>
      </c>
      <c r="BY244" s="5" t="s">
        <v>837</v>
      </c>
      <c r="BZ244" s="5" t="s">
        <v>834</v>
      </c>
      <c r="CA244" s="5" t="s">
        <v>2873</v>
      </c>
      <c r="CB244" s="5" t="s">
        <v>837</v>
      </c>
      <c r="CC244" s="58" t="s">
        <v>834</v>
      </c>
      <c r="CD244" s="58" t="s">
        <v>814</v>
      </c>
      <c r="CE244" s="58" t="s">
        <v>837</v>
      </c>
      <c r="CF244" s="58" t="s">
        <v>834</v>
      </c>
      <c r="CG244" s="27" t="s">
        <v>817</v>
      </c>
      <c r="CH244" s="58" t="s">
        <v>837</v>
      </c>
      <c r="CI244" s="58" t="s">
        <v>834</v>
      </c>
      <c r="CJ244" s="58" t="s">
        <v>3813</v>
      </c>
      <c r="CK244" s="58" t="s">
        <v>837</v>
      </c>
      <c r="CL244" s="58" t="s">
        <v>834</v>
      </c>
      <c r="CM244" s="58" t="s">
        <v>3196</v>
      </c>
      <c r="CN244" s="58" t="s">
        <v>837</v>
      </c>
      <c r="CO244" s="58" t="s">
        <v>834</v>
      </c>
      <c r="CP244" s="58" t="s">
        <v>3361</v>
      </c>
      <c r="CQ244" s="58" t="s">
        <v>837</v>
      </c>
      <c r="CR244" s="58" t="s">
        <v>834</v>
      </c>
      <c r="CS244" s="58" t="s">
        <v>4541</v>
      </c>
      <c r="CT244" s="58" t="s">
        <v>837</v>
      </c>
      <c r="CU244" s="58" t="s">
        <v>834</v>
      </c>
      <c r="CV244" s="58" t="s">
        <v>4186</v>
      </c>
      <c r="CW244" s="58" t="s">
        <v>837</v>
      </c>
      <c r="CX244" s="58" t="s">
        <v>834</v>
      </c>
      <c r="CY244" s="58" t="s">
        <v>1301</v>
      </c>
      <c r="CZ244" s="58" t="s">
        <v>837</v>
      </c>
      <c r="DA244" s="58" t="s">
        <v>834</v>
      </c>
      <c r="DB244" s="58" t="s">
        <v>1406</v>
      </c>
      <c r="DC244" s="58" t="s">
        <v>837</v>
      </c>
      <c r="DD244" s="58" t="s">
        <v>834</v>
      </c>
      <c r="DE244" s="58" t="s">
        <v>4196</v>
      </c>
      <c r="DF244" s="58" t="s">
        <v>837</v>
      </c>
      <c r="DG244" s="58" t="s">
        <v>834</v>
      </c>
      <c r="DH244" s="58" t="s">
        <v>3370</v>
      </c>
      <c r="DI244" s="58" t="s">
        <v>837</v>
      </c>
      <c r="DJ244" s="58" t="s">
        <v>834</v>
      </c>
      <c r="DK244" s="58" t="s">
        <v>564</v>
      </c>
      <c r="DL244" s="58" t="s">
        <v>837</v>
      </c>
      <c r="DM244" s="58" t="s">
        <v>834</v>
      </c>
      <c r="DN244" s="58" t="s">
        <v>4014</v>
      </c>
      <c r="DO244" s="58" t="s">
        <v>837</v>
      </c>
      <c r="DP244" s="58" t="s">
        <v>834</v>
      </c>
      <c r="DQ244" s="58" t="s">
        <v>5990</v>
      </c>
      <c r="DR244" s="58" t="s">
        <v>837</v>
      </c>
      <c r="DS244" s="58" t="s">
        <v>834</v>
      </c>
      <c r="DT244" s="58" t="s">
        <v>552</v>
      </c>
      <c r="DU244" s="58" t="s">
        <v>837</v>
      </c>
      <c r="DV244" s="58" t="s">
        <v>834</v>
      </c>
      <c r="DW244" s="58" t="s">
        <v>558</v>
      </c>
      <c r="DX244" s="58" t="s">
        <v>837</v>
      </c>
      <c r="DY244" s="5" t="s">
        <v>4161</v>
      </c>
      <c r="DZ244" s="5" t="s">
        <v>1401</v>
      </c>
      <c r="EA244" s="5">
        <v>152</v>
      </c>
      <c r="EB244" s="5" t="s">
        <v>4162</v>
      </c>
      <c r="EC244" s="5" t="s">
        <v>1401</v>
      </c>
      <c r="ED244" s="5">
        <v>118</v>
      </c>
      <c r="EE244" s="5" t="s">
        <v>4163</v>
      </c>
      <c r="EF244" s="5" t="s">
        <v>1401</v>
      </c>
      <c r="EG244" s="5">
        <v>90</v>
      </c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</row>
    <row r="245" spans="1:264">
      <c r="A245" s="4">
        <v>244</v>
      </c>
      <c r="B245" s="24" t="s">
        <v>1111</v>
      </c>
      <c r="C245" s="57">
        <v>39496</v>
      </c>
      <c r="D245" s="4" t="s">
        <v>1677</v>
      </c>
      <c r="E245" s="7">
        <v>290891</v>
      </c>
      <c r="F245" s="8">
        <v>185581</v>
      </c>
      <c r="G245" s="14">
        <f t="shared" si="54"/>
        <v>0.63797436153060771</v>
      </c>
      <c r="H245" s="14">
        <f t="shared" si="44"/>
        <v>0.88787645286963646</v>
      </c>
      <c r="I245" s="29" t="str">
        <f t="shared" si="51"/>
        <v>MQM</v>
      </c>
      <c r="J245" s="29">
        <f t="shared" si="55"/>
        <v>0.93783307558424622</v>
      </c>
      <c r="K245" s="29" t="str">
        <f t="shared" si="52"/>
        <v>PPPP</v>
      </c>
      <c r="L245" s="29">
        <f t="shared" si="49"/>
        <v>4.9956622714609794E-2</v>
      </c>
      <c r="M245" s="29" t="str">
        <f t="shared" si="53"/>
        <v>MMA</v>
      </c>
      <c r="N245" s="29">
        <f t="shared" si="50"/>
        <v>8.1797166735818865E-3</v>
      </c>
      <c r="O245" s="27" t="s">
        <v>816</v>
      </c>
      <c r="P245" s="27" t="s">
        <v>806</v>
      </c>
      <c r="Q245" s="27" t="s">
        <v>838</v>
      </c>
      <c r="R245" s="27" t="s">
        <v>4164</v>
      </c>
      <c r="S245" s="5" t="s">
        <v>1185</v>
      </c>
      <c r="T245" s="5">
        <v>1518</v>
      </c>
      <c r="U245" s="5" t="s">
        <v>1678</v>
      </c>
      <c r="V245" s="5" t="s">
        <v>1765</v>
      </c>
      <c r="W245" s="27">
        <v>174044</v>
      </c>
      <c r="X245" s="27" t="s">
        <v>834</v>
      </c>
      <c r="Y245" s="5" t="s">
        <v>909</v>
      </c>
      <c r="Z245" s="5" t="s">
        <v>837</v>
      </c>
      <c r="AA245" s="5" t="s">
        <v>834</v>
      </c>
      <c r="AB245" s="5" t="s">
        <v>1194</v>
      </c>
      <c r="AC245" s="5" t="s">
        <v>837</v>
      </c>
      <c r="AD245" s="5" t="s">
        <v>1679</v>
      </c>
      <c r="AE245" s="5" t="s">
        <v>1003</v>
      </c>
      <c r="AF245" s="27">
        <v>9271</v>
      </c>
      <c r="AG245" s="58" t="s">
        <v>359</v>
      </c>
      <c r="AH245" s="58" t="s">
        <v>810</v>
      </c>
      <c r="AI245" s="58">
        <v>569</v>
      </c>
      <c r="AJ245" s="5" t="s">
        <v>834</v>
      </c>
      <c r="AK245" s="5" t="s">
        <v>1424</v>
      </c>
      <c r="AL245" s="5" t="s">
        <v>837</v>
      </c>
      <c r="AM245" s="5" t="s">
        <v>834</v>
      </c>
      <c r="AN245" s="5" t="s">
        <v>3395</v>
      </c>
      <c r="AO245" s="5" t="s">
        <v>837</v>
      </c>
      <c r="AP245" s="5" t="s">
        <v>834</v>
      </c>
      <c r="AQ245" s="5" t="s">
        <v>7501</v>
      </c>
      <c r="AR245" s="5" t="s">
        <v>837</v>
      </c>
      <c r="AS245" s="58" t="s">
        <v>834</v>
      </c>
      <c r="AT245" s="58" t="s">
        <v>812</v>
      </c>
      <c r="AU245" s="58" t="s">
        <v>837</v>
      </c>
      <c r="AV245" s="5" t="s">
        <v>834</v>
      </c>
      <c r="AW245" s="5" t="s">
        <v>3202</v>
      </c>
      <c r="AX245" s="5" t="s">
        <v>837</v>
      </c>
      <c r="AY245" s="5" t="s">
        <v>834</v>
      </c>
      <c r="AZ245" s="5" t="s">
        <v>3764</v>
      </c>
      <c r="BA245" s="5" t="s">
        <v>837</v>
      </c>
      <c r="BB245" s="5" t="s">
        <v>834</v>
      </c>
      <c r="BC245" s="5" t="s">
        <v>3126</v>
      </c>
      <c r="BD245" s="5" t="s">
        <v>837</v>
      </c>
      <c r="BE245" s="5" t="s">
        <v>834</v>
      </c>
      <c r="BF245" s="5" t="s">
        <v>3130</v>
      </c>
      <c r="BG245" s="5" t="s">
        <v>837</v>
      </c>
      <c r="BH245" s="5" t="s">
        <v>834</v>
      </c>
      <c r="BI245" s="5" t="s">
        <v>3608</v>
      </c>
      <c r="BJ245" s="5" t="s">
        <v>837</v>
      </c>
      <c r="BK245" s="5" t="s">
        <v>834</v>
      </c>
      <c r="BL245" s="5" t="s">
        <v>3403</v>
      </c>
      <c r="BM245" s="5" t="s">
        <v>837</v>
      </c>
      <c r="BN245" s="5" t="s">
        <v>834</v>
      </c>
      <c r="BO245" s="5" t="s">
        <v>3539</v>
      </c>
      <c r="BP245" s="5" t="s">
        <v>837</v>
      </c>
      <c r="BQ245" s="5" t="s">
        <v>834</v>
      </c>
      <c r="BR245" s="5" t="s">
        <v>3983</v>
      </c>
      <c r="BS245" s="5" t="s">
        <v>837</v>
      </c>
      <c r="BT245" s="5" t="s">
        <v>834</v>
      </c>
      <c r="BU245" s="5" t="s">
        <v>7505</v>
      </c>
      <c r="BV245" s="5" t="s">
        <v>837</v>
      </c>
      <c r="BW245" s="5" t="s">
        <v>834</v>
      </c>
      <c r="BX245" s="5" t="s">
        <v>1020</v>
      </c>
      <c r="BY245" s="5" t="s">
        <v>837</v>
      </c>
      <c r="BZ245" s="5" t="s">
        <v>834</v>
      </c>
      <c r="CA245" s="5" t="s">
        <v>2873</v>
      </c>
      <c r="CB245" s="5" t="s">
        <v>837</v>
      </c>
      <c r="CC245" s="58" t="s">
        <v>834</v>
      </c>
      <c r="CD245" s="58" t="s">
        <v>814</v>
      </c>
      <c r="CE245" s="58" t="s">
        <v>837</v>
      </c>
      <c r="CF245" s="58" t="s">
        <v>834</v>
      </c>
      <c r="CG245" s="27" t="s">
        <v>817</v>
      </c>
      <c r="CH245" s="58" t="s">
        <v>837</v>
      </c>
      <c r="CI245" s="58" t="s">
        <v>834</v>
      </c>
      <c r="CJ245" s="58" t="s">
        <v>3813</v>
      </c>
      <c r="CK245" s="58" t="s">
        <v>837</v>
      </c>
      <c r="CL245" s="58" t="s">
        <v>834</v>
      </c>
      <c r="CM245" s="58" t="s">
        <v>3196</v>
      </c>
      <c r="CN245" s="58" t="s">
        <v>837</v>
      </c>
      <c r="CO245" s="58" t="s">
        <v>834</v>
      </c>
      <c r="CP245" s="58" t="s">
        <v>3361</v>
      </c>
      <c r="CQ245" s="58" t="s">
        <v>837</v>
      </c>
      <c r="CR245" s="58" t="s">
        <v>834</v>
      </c>
      <c r="CS245" s="58" t="s">
        <v>4541</v>
      </c>
      <c r="CT245" s="58" t="s">
        <v>837</v>
      </c>
      <c r="CU245" s="58" t="s">
        <v>834</v>
      </c>
      <c r="CV245" s="58" t="s">
        <v>4186</v>
      </c>
      <c r="CW245" s="58" t="s">
        <v>837</v>
      </c>
      <c r="CX245" s="58" t="s">
        <v>834</v>
      </c>
      <c r="CY245" s="58" t="s">
        <v>1301</v>
      </c>
      <c r="CZ245" s="58" t="s">
        <v>837</v>
      </c>
      <c r="DA245" s="58" t="s">
        <v>834</v>
      </c>
      <c r="DB245" s="58" t="s">
        <v>1406</v>
      </c>
      <c r="DC245" s="58" t="s">
        <v>837</v>
      </c>
      <c r="DD245" s="58" t="s">
        <v>834</v>
      </c>
      <c r="DE245" s="58" t="s">
        <v>4196</v>
      </c>
      <c r="DF245" s="58" t="s">
        <v>837</v>
      </c>
      <c r="DG245" s="58" t="s">
        <v>834</v>
      </c>
      <c r="DH245" s="58" t="s">
        <v>3370</v>
      </c>
      <c r="DI245" s="58" t="s">
        <v>837</v>
      </c>
      <c r="DJ245" s="58" t="s">
        <v>834</v>
      </c>
      <c r="DK245" s="58" t="s">
        <v>564</v>
      </c>
      <c r="DL245" s="58" t="s">
        <v>837</v>
      </c>
      <c r="DM245" s="58" t="s">
        <v>834</v>
      </c>
      <c r="DN245" s="58" t="s">
        <v>4014</v>
      </c>
      <c r="DO245" s="58" t="s">
        <v>837</v>
      </c>
      <c r="DP245" s="58" t="s">
        <v>834</v>
      </c>
      <c r="DQ245" s="58" t="s">
        <v>5990</v>
      </c>
      <c r="DR245" s="58" t="s">
        <v>837</v>
      </c>
      <c r="DS245" s="58" t="s">
        <v>834</v>
      </c>
      <c r="DT245" s="58" t="s">
        <v>552</v>
      </c>
      <c r="DU245" s="58" t="s">
        <v>837</v>
      </c>
      <c r="DV245" s="58" t="s">
        <v>834</v>
      </c>
      <c r="DW245" s="58" t="s">
        <v>558</v>
      </c>
      <c r="DX245" s="58" t="s">
        <v>837</v>
      </c>
      <c r="DY245" s="27" t="s">
        <v>3856</v>
      </c>
      <c r="DZ245" s="5" t="s">
        <v>1401</v>
      </c>
      <c r="EA245" s="5">
        <v>179</v>
      </c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</row>
    <row r="246" spans="1:264">
      <c r="A246" s="4">
        <v>245</v>
      </c>
      <c r="B246" s="24" t="s">
        <v>1111</v>
      </c>
      <c r="C246" s="57">
        <v>39496</v>
      </c>
      <c r="D246" s="4" t="s">
        <v>1680</v>
      </c>
      <c r="E246" s="7">
        <v>344004</v>
      </c>
      <c r="F246" s="8">
        <v>168328</v>
      </c>
      <c r="G246" s="14">
        <f t="shared" si="54"/>
        <v>0.48931989162916711</v>
      </c>
      <c r="H246" s="14">
        <f t="shared" si="44"/>
        <v>0.79466874197994397</v>
      </c>
      <c r="I246" s="29" t="str">
        <f t="shared" si="51"/>
        <v>MQM</v>
      </c>
      <c r="J246" s="29">
        <f t="shared" si="55"/>
        <v>0.88610926286773439</v>
      </c>
      <c r="K246" s="29" t="str">
        <f t="shared" si="52"/>
        <v>PPPP</v>
      </c>
      <c r="L246" s="29">
        <f t="shared" si="49"/>
        <v>9.1440520887790505E-2</v>
      </c>
      <c r="M246" s="29" t="str">
        <f t="shared" si="53"/>
        <v>PML-N</v>
      </c>
      <c r="N246" s="29">
        <f t="shared" si="50"/>
        <v>1.9456061974240768E-2</v>
      </c>
      <c r="O246" s="5" t="s">
        <v>3829</v>
      </c>
      <c r="P246" s="5" t="s">
        <v>1002</v>
      </c>
      <c r="Q246" s="5">
        <v>301</v>
      </c>
      <c r="R246" s="5" t="s">
        <v>834</v>
      </c>
      <c r="S246" s="5" t="s">
        <v>1185</v>
      </c>
      <c r="T246" s="5" t="s">
        <v>837</v>
      </c>
      <c r="U246" s="5" t="s">
        <v>1681</v>
      </c>
      <c r="V246" s="5" t="s">
        <v>1765</v>
      </c>
      <c r="W246" s="27">
        <v>149157</v>
      </c>
      <c r="X246" s="27" t="s">
        <v>834</v>
      </c>
      <c r="Y246" s="5" t="s">
        <v>909</v>
      </c>
      <c r="Z246" s="5" t="s">
        <v>837</v>
      </c>
      <c r="AA246" s="5" t="s">
        <v>3828</v>
      </c>
      <c r="AB246" s="5" t="s">
        <v>1194</v>
      </c>
      <c r="AC246" s="5">
        <v>3275</v>
      </c>
      <c r="AD246" s="5" t="s">
        <v>1682</v>
      </c>
      <c r="AE246" s="5" t="s">
        <v>1003</v>
      </c>
      <c r="AF246" s="5">
        <v>15392</v>
      </c>
      <c r="AG246" s="58" t="s">
        <v>834</v>
      </c>
      <c r="AH246" s="58" t="s">
        <v>810</v>
      </c>
      <c r="AI246" s="58" t="s">
        <v>837</v>
      </c>
      <c r="AJ246" s="5" t="s">
        <v>834</v>
      </c>
      <c r="AK246" s="5" t="s">
        <v>1424</v>
      </c>
      <c r="AL246" s="5" t="s">
        <v>837</v>
      </c>
      <c r="AM246" s="5" t="s">
        <v>834</v>
      </c>
      <c r="AN246" s="5" t="s">
        <v>3395</v>
      </c>
      <c r="AO246" s="5" t="s">
        <v>837</v>
      </c>
      <c r="AP246" s="5" t="s">
        <v>834</v>
      </c>
      <c r="AQ246" s="5" t="s">
        <v>7501</v>
      </c>
      <c r="AR246" s="5" t="s">
        <v>837</v>
      </c>
      <c r="AS246" s="58" t="s">
        <v>834</v>
      </c>
      <c r="AT246" s="58" t="s">
        <v>812</v>
      </c>
      <c r="AU246" s="58" t="s">
        <v>837</v>
      </c>
      <c r="AV246" s="5" t="s">
        <v>834</v>
      </c>
      <c r="AW246" s="5" t="s">
        <v>3202</v>
      </c>
      <c r="AX246" s="5" t="s">
        <v>837</v>
      </c>
      <c r="AY246" s="5" t="s">
        <v>834</v>
      </c>
      <c r="AZ246" s="5" t="s">
        <v>3764</v>
      </c>
      <c r="BA246" s="5" t="s">
        <v>837</v>
      </c>
      <c r="BB246" s="5" t="s">
        <v>834</v>
      </c>
      <c r="BC246" s="5" t="s">
        <v>3126</v>
      </c>
      <c r="BD246" s="5" t="s">
        <v>837</v>
      </c>
      <c r="BE246" s="5" t="s">
        <v>834</v>
      </c>
      <c r="BF246" s="5" t="s">
        <v>3130</v>
      </c>
      <c r="BG246" s="5" t="s">
        <v>837</v>
      </c>
      <c r="BH246" s="5" t="s">
        <v>834</v>
      </c>
      <c r="BI246" s="5" t="s">
        <v>3608</v>
      </c>
      <c r="BJ246" s="5" t="s">
        <v>837</v>
      </c>
      <c r="BK246" s="5" t="s">
        <v>834</v>
      </c>
      <c r="BL246" s="5" t="s">
        <v>3403</v>
      </c>
      <c r="BM246" s="5" t="s">
        <v>837</v>
      </c>
      <c r="BN246" s="5" t="s">
        <v>834</v>
      </c>
      <c r="BO246" s="5" t="s">
        <v>3539</v>
      </c>
      <c r="BP246" s="5" t="s">
        <v>837</v>
      </c>
      <c r="BQ246" s="5" t="s">
        <v>834</v>
      </c>
      <c r="BR246" s="5" t="s">
        <v>3983</v>
      </c>
      <c r="BS246" s="5" t="s">
        <v>837</v>
      </c>
      <c r="BT246" s="5" t="s">
        <v>834</v>
      </c>
      <c r="BU246" s="5" t="s">
        <v>7505</v>
      </c>
      <c r="BV246" s="5" t="s">
        <v>837</v>
      </c>
      <c r="BW246" s="5" t="s">
        <v>834</v>
      </c>
      <c r="BX246" s="5" t="s">
        <v>1020</v>
      </c>
      <c r="BY246" s="5" t="s">
        <v>837</v>
      </c>
      <c r="BZ246" s="5" t="s">
        <v>834</v>
      </c>
      <c r="CA246" s="5" t="s">
        <v>2873</v>
      </c>
      <c r="CB246" s="5" t="s">
        <v>837</v>
      </c>
      <c r="CC246" s="58" t="s">
        <v>834</v>
      </c>
      <c r="CD246" s="58" t="s">
        <v>814</v>
      </c>
      <c r="CE246" s="58" t="s">
        <v>837</v>
      </c>
      <c r="CF246" s="58" t="s">
        <v>834</v>
      </c>
      <c r="CG246" s="27" t="s">
        <v>817</v>
      </c>
      <c r="CH246" s="58" t="s">
        <v>837</v>
      </c>
      <c r="CI246" s="58" t="s">
        <v>834</v>
      </c>
      <c r="CJ246" s="58" t="s">
        <v>3813</v>
      </c>
      <c r="CK246" s="58" t="s">
        <v>837</v>
      </c>
      <c r="CL246" s="58" t="s">
        <v>834</v>
      </c>
      <c r="CM246" s="58" t="s">
        <v>3196</v>
      </c>
      <c r="CN246" s="58" t="s">
        <v>837</v>
      </c>
      <c r="CO246" s="58" t="s">
        <v>834</v>
      </c>
      <c r="CP246" s="58" t="s">
        <v>3361</v>
      </c>
      <c r="CQ246" s="58" t="s">
        <v>837</v>
      </c>
      <c r="CR246" s="58" t="s">
        <v>834</v>
      </c>
      <c r="CS246" s="58" t="s">
        <v>4541</v>
      </c>
      <c r="CT246" s="58" t="s">
        <v>837</v>
      </c>
      <c r="CU246" s="58" t="s">
        <v>834</v>
      </c>
      <c r="CV246" s="58" t="s">
        <v>4186</v>
      </c>
      <c r="CW246" s="58" t="s">
        <v>837</v>
      </c>
      <c r="CX246" s="58" t="s">
        <v>834</v>
      </c>
      <c r="CY246" s="58" t="s">
        <v>1301</v>
      </c>
      <c r="CZ246" s="58" t="s">
        <v>837</v>
      </c>
      <c r="DA246" s="58" t="s">
        <v>834</v>
      </c>
      <c r="DB246" s="58" t="s">
        <v>1406</v>
      </c>
      <c r="DC246" s="58" t="s">
        <v>837</v>
      </c>
      <c r="DD246" s="58" t="s">
        <v>834</v>
      </c>
      <c r="DE246" s="58" t="s">
        <v>4196</v>
      </c>
      <c r="DF246" s="58" t="s">
        <v>837</v>
      </c>
      <c r="DG246" s="58" t="s">
        <v>834</v>
      </c>
      <c r="DH246" s="58" t="s">
        <v>3370</v>
      </c>
      <c r="DI246" s="58" t="s">
        <v>837</v>
      </c>
      <c r="DJ246" s="58" t="s">
        <v>834</v>
      </c>
      <c r="DK246" s="58" t="s">
        <v>564</v>
      </c>
      <c r="DL246" s="58" t="s">
        <v>837</v>
      </c>
      <c r="DM246" s="58" t="s">
        <v>834</v>
      </c>
      <c r="DN246" s="58" t="s">
        <v>4014</v>
      </c>
      <c r="DO246" s="58" t="s">
        <v>837</v>
      </c>
      <c r="DP246" s="58" t="s">
        <v>834</v>
      </c>
      <c r="DQ246" s="58" t="s">
        <v>5990</v>
      </c>
      <c r="DR246" s="58" t="s">
        <v>837</v>
      </c>
      <c r="DS246" s="58" t="s">
        <v>834</v>
      </c>
      <c r="DT246" s="58" t="s">
        <v>552</v>
      </c>
      <c r="DU246" s="58" t="s">
        <v>837</v>
      </c>
      <c r="DV246" s="58" t="s">
        <v>834</v>
      </c>
      <c r="DW246" s="58" t="s">
        <v>558</v>
      </c>
      <c r="DX246" s="58" t="s">
        <v>837</v>
      </c>
      <c r="DY246" s="5" t="s">
        <v>3830</v>
      </c>
      <c r="DZ246" s="5" t="s">
        <v>1401</v>
      </c>
      <c r="EA246" s="5">
        <v>203</v>
      </c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</row>
    <row r="247" spans="1:264">
      <c r="A247" s="4">
        <v>246</v>
      </c>
      <c r="B247" s="24" t="s">
        <v>1111</v>
      </c>
      <c r="C247" s="57">
        <v>39496</v>
      </c>
      <c r="D247" s="4" t="s">
        <v>1683</v>
      </c>
      <c r="E247" s="7">
        <v>310045</v>
      </c>
      <c r="F247" s="8">
        <v>194278</v>
      </c>
      <c r="G247" s="14">
        <f t="shared" si="54"/>
        <v>0.62661226596139274</v>
      </c>
      <c r="H247" s="14">
        <f t="shared" si="44"/>
        <v>0.92749565056259586</v>
      </c>
      <c r="I247" s="29" t="str">
        <f t="shared" si="51"/>
        <v>MQM</v>
      </c>
      <c r="J247" s="29">
        <f t="shared" si="55"/>
        <v>0.96219335179485066</v>
      </c>
      <c r="K247" s="29" t="str">
        <f t="shared" si="52"/>
        <v>PPPP</v>
      </c>
      <c r="L247" s="29">
        <f t="shared" si="49"/>
        <v>3.469770123225481E-2</v>
      </c>
      <c r="M247" s="29" t="str">
        <f t="shared" si="53"/>
        <v>IND</v>
      </c>
      <c r="N247" s="29">
        <f t="shared" si="50"/>
        <v>3.1089469728945119E-3</v>
      </c>
      <c r="O247" s="27" t="s">
        <v>816</v>
      </c>
      <c r="P247" s="27" t="s">
        <v>806</v>
      </c>
      <c r="Q247" s="27" t="s">
        <v>838</v>
      </c>
      <c r="R247" s="5" t="s">
        <v>834</v>
      </c>
      <c r="S247" s="5" t="s">
        <v>1185</v>
      </c>
      <c r="T247" s="5" t="s">
        <v>837</v>
      </c>
      <c r="U247" s="5" t="s">
        <v>1486</v>
      </c>
      <c r="V247" s="5" t="s">
        <v>1765</v>
      </c>
      <c r="W247" s="27">
        <v>186933</v>
      </c>
      <c r="X247" s="27" t="s">
        <v>834</v>
      </c>
      <c r="Y247" s="5" t="s">
        <v>909</v>
      </c>
      <c r="Z247" s="5" t="s">
        <v>837</v>
      </c>
      <c r="AA247" s="5" t="s">
        <v>834</v>
      </c>
      <c r="AB247" s="5" t="s">
        <v>1194</v>
      </c>
      <c r="AC247" s="5" t="s">
        <v>837</v>
      </c>
      <c r="AD247" s="5" t="s">
        <v>1487</v>
      </c>
      <c r="AE247" s="5" t="s">
        <v>1003</v>
      </c>
      <c r="AF247" s="27">
        <v>6741</v>
      </c>
      <c r="AG247" s="58" t="s">
        <v>834</v>
      </c>
      <c r="AH247" s="58" t="s">
        <v>810</v>
      </c>
      <c r="AI247" s="58" t="s">
        <v>837</v>
      </c>
      <c r="AJ247" s="5" t="s">
        <v>834</v>
      </c>
      <c r="AK247" s="5" t="s">
        <v>1424</v>
      </c>
      <c r="AL247" s="5" t="s">
        <v>837</v>
      </c>
      <c r="AM247" s="5" t="s">
        <v>834</v>
      </c>
      <c r="AN247" s="5" t="s">
        <v>3395</v>
      </c>
      <c r="AO247" s="5" t="s">
        <v>837</v>
      </c>
      <c r="AP247" s="5" t="s">
        <v>834</v>
      </c>
      <c r="AQ247" s="5" t="s">
        <v>7501</v>
      </c>
      <c r="AR247" s="5" t="s">
        <v>837</v>
      </c>
      <c r="AS247" s="58" t="s">
        <v>834</v>
      </c>
      <c r="AT247" s="58" t="s">
        <v>812</v>
      </c>
      <c r="AU247" s="58" t="s">
        <v>837</v>
      </c>
      <c r="AV247" s="5" t="s">
        <v>834</v>
      </c>
      <c r="AW247" s="5" t="s">
        <v>3202</v>
      </c>
      <c r="AX247" s="5" t="s">
        <v>837</v>
      </c>
      <c r="AY247" s="5" t="s">
        <v>834</v>
      </c>
      <c r="AZ247" s="5" t="s">
        <v>3764</v>
      </c>
      <c r="BA247" s="5" t="s">
        <v>837</v>
      </c>
      <c r="BB247" s="5" t="s">
        <v>834</v>
      </c>
      <c r="BC247" s="5" t="s">
        <v>3126</v>
      </c>
      <c r="BD247" s="5" t="s">
        <v>837</v>
      </c>
      <c r="BE247" s="5" t="s">
        <v>834</v>
      </c>
      <c r="BF247" s="5" t="s">
        <v>3130</v>
      </c>
      <c r="BG247" s="5" t="s">
        <v>837</v>
      </c>
      <c r="BH247" s="5" t="s">
        <v>834</v>
      </c>
      <c r="BI247" s="5" t="s">
        <v>3608</v>
      </c>
      <c r="BJ247" s="5" t="s">
        <v>837</v>
      </c>
      <c r="BK247" s="5" t="s">
        <v>834</v>
      </c>
      <c r="BL247" s="5" t="s">
        <v>3403</v>
      </c>
      <c r="BM247" s="5" t="s">
        <v>837</v>
      </c>
      <c r="BN247" s="5" t="s">
        <v>834</v>
      </c>
      <c r="BO247" s="5" t="s">
        <v>3539</v>
      </c>
      <c r="BP247" s="5" t="s">
        <v>837</v>
      </c>
      <c r="BQ247" s="5" t="s">
        <v>834</v>
      </c>
      <c r="BR247" s="5" t="s">
        <v>3983</v>
      </c>
      <c r="BS247" s="5" t="s">
        <v>837</v>
      </c>
      <c r="BT247" s="5" t="s">
        <v>834</v>
      </c>
      <c r="BU247" s="5" t="s">
        <v>7505</v>
      </c>
      <c r="BV247" s="5" t="s">
        <v>837</v>
      </c>
      <c r="BW247" s="5" t="s">
        <v>834</v>
      </c>
      <c r="BX247" s="5" t="s">
        <v>1020</v>
      </c>
      <c r="BY247" s="5" t="s">
        <v>837</v>
      </c>
      <c r="BZ247" s="5" t="s">
        <v>834</v>
      </c>
      <c r="CA247" s="5" t="s">
        <v>2873</v>
      </c>
      <c r="CB247" s="5" t="s">
        <v>837</v>
      </c>
      <c r="CC247" s="58" t="s">
        <v>834</v>
      </c>
      <c r="CD247" s="58" t="s">
        <v>814</v>
      </c>
      <c r="CE247" s="58" t="s">
        <v>837</v>
      </c>
      <c r="CF247" s="58" t="s">
        <v>834</v>
      </c>
      <c r="CG247" s="27" t="s">
        <v>817</v>
      </c>
      <c r="CH247" s="58" t="s">
        <v>837</v>
      </c>
      <c r="CI247" s="58" t="s">
        <v>834</v>
      </c>
      <c r="CJ247" s="58" t="s">
        <v>3813</v>
      </c>
      <c r="CK247" s="58" t="s">
        <v>837</v>
      </c>
      <c r="CL247" s="58" t="s">
        <v>834</v>
      </c>
      <c r="CM247" s="58" t="s">
        <v>3196</v>
      </c>
      <c r="CN247" s="58" t="s">
        <v>837</v>
      </c>
      <c r="CO247" s="58" t="s">
        <v>834</v>
      </c>
      <c r="CP247" s="58" t="s">
        <v>3361</v>
      </c>
      <c r="CQ247" s="58" t="s">
        <v>837</v>
      </c>
      <c r="CR247" s="58" t="s">
        <v>834</v>
      </c>
      <c r="CS247" s="58" t="s">
        <v>4541</v>
      </c>
      <c r="CT247" s="58" t="s">
        <v>837</v>
      </c>
      <c r="CU247" s="58" t="s">
        <v>834</v>
      </c>
      <c r="CV247" s="58" t="s">
        <v>4186</v>
      </c>
      <c r="CW247" s="58" t="s">
        <v>837</v>
      </c>
      <c r="CX247" s="58" t="s">
        <v>834</v>
      </c>
      <c r="CY247" s="58" t="s">
        <v>1301</v>
      </c>
      <c r="CZ247" s="58" t="s">
        <v>837</v>
      </c>
      <c r="DA247" s="58" t="s">
        <v>834</v>
      </c>
      <c r="DB247" s="58" t="s">
        <v>1406</v>
      </c>
      <c r="DC247" s="58" t="s">
        <v>837</v>
      </c>
      <c r="DD247" s="58" t="s">
        <v>834</v>
      </c>
      <c r="DE247" s="58" t="s">
        <v>4196</v>
      </c>
      <c r="DF247" s="58" t="s">
        <v>837</v>
      </c>
      <c r="DG247" s="58" t="s">
        <v>834</v>
      </c>
      <c r="DH247" s="58" t="s">
        <v>3370</v>
      </c>
      <c r="DI247" s="58" t="s">
        <v>837</v>
      </c>
      <c r="DJ247" s="58" t="s">
        <v>834</v>
      </c>
      <c r="DK247" s="58" t="s">
        <v>564</v>
      </c>
      <c r="DL247" s="58" t="s">
        <v>837</v>
      </c>
      <c r="DM247" s="58" t="s">
        <v>834</v>
      </c>
      <c r="DN247" s="58" t="s">
        <v>4014</v>
      </c>
      <c r="DO247" s="58" t="s">
        <v>837</v>
      </c>
      <c r="DP247" s="58" t="s">
        <v>834</v>
      </c>
      <c r="DQ247" s="58" t="s">
        <v>5990</v>
      </c>
      <c r="DR247" s="58" t="s">
        <v>837</v>
      </c>
      <c r="DS247" s="58" t="s">
        <v>834</v>
      </c>
      <c r="DT247" s="58" t="s">
        <v>552</v>
      </c>
      <c r="DU247" s="58" t="s">
        <v>837</v>
      </c>
      <c r="DV247" s="58" t="s">
        <v>834</v>
      </c>
      <c r="DW247" s="58" t="s">
        <v>558</v>
      </c>
      <c r="DX247" s="58" t="s">
        <v>837</v>
      </c>
      <c r="DY247" s="27" t="s">
        <v>3831</v>
      </c>
      <c r="DZ247" s="5" t="s">
        <v>1401</v>
      </c>
      <c r="EA247" s="5">
        <v>604</v>
      </c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</row>
    <row r="248" spans="1:264">
      <c r="A248" s="4">
        <v>247</v>
      </c>
      <c r="B248" s="24" t="s">
        <v>1111</v>
      </c>
      <c r="C248" s="57">
        <v>39496</v>
      </c>
      <c r="D248" s="4" t="s">
        <v>1449</v>
      </c>
      <c r="E248" s="7">
        <v>303455</v>
      </c>
      <c r="F248" s="8">
        <v>182714</v>
      </c>
      <c r="G248" s="14">
        <f t="shared" si="54"/>
        <v>0.6021123395561121</v>
      </c>
      <c r="H248" s="14">
        <f t="shared" si="44"/>
        <v>0.8430881049071226</v>
      </c>
      <c r="I248" s="29" t="str">
        <f t="shared" si="51"/>
        <v>MQM</v>
      </c>
      <c r="J248" s="29">
        <f t="shared" si="55"/>
        <v>0.9195080836717493</v>
      </c>
      <c r="K248" s="29" t="str">
        <f t="shared" si="52"/>
        <v>PPPP</v>
      </c>
      <c r="L248" s="29">
        <f t="shared" si="49"/>
        <v>7.6419978764626681E-2</v>
      </c>
      <c r="M248" s="29" t="str">
        <f t="shared" si="53"/>
        <v>MMA</v>
      </c>
      <c r="N248" s="29">
        <f t="shared" si="50"/>
        <v>2.6489486300994998E-3</v>
      </c>
      <c r="O248" s="27" t="s">
        <v>816</v>
      </c>
      <c r="P248" s="27" t="s">
        <v>806</v>
      </c>
      <c r="Q248" s="27" t="s">
        <v>838</v>
      </c>
      <c r="R248" s="27" t="s">
        <v>3832</v>
      </c>
      <c r="S248" s="5" t="s">
        <v>1185</v>
      </c>
      <c r="T248" s="5">
        <v>484</v>
      </c>
      <c r="U248" s="5" t="s">
        <v>1447</v>
      </c>
      <c r="V248" s="5" t="s">
        <v>1765</v>
      </c>
      <c r="W248" s="27">
        <v>168007</v>
      </c>
      <c r="X248" s="27" t="s">
        <v>834</v>
      </c>
      <c r="Y248" s="5" t="s">
        <v>909</v>
      </c>
      <c r="Z248" s="5" t="s">
        <v>837</v>
      </c>
      <c r="AA248" s="5" t="s">
        <v>834</v>
      </c>
      <c r="AB248" s="5" t="s">
        <v>1194</v>
      </c>
      <c r="AC248" s="5" t="s">
        <v>837</v>
      </c>
      <c r="AD248" s="5" t="s">
        <v>1448</v>
      </c>
      <c r="AE248" s="5" t="s">
        <v>1003</v>
      </c>
      <c r="AF248" s="27">
        <v>13963</v>
      </c>
      <c r="AG248" s="58" t="s">
        <v>834</v>
      </c>
      <c r="AH248" s="58" t="s">
        <v>810</v>
      </c>
      <c r="AI248" s="58" t="s">
        <v>837</v>
      </c>
      <c r="AJ248" s="5" t="s">
        <v>834</v>
      </c>
      <c r="AK248" s="5" t="s">
        <v>1424</v>
      </c>
      <c r="AL248" s="5" t="s">
        <v>837</v>
      </c>
      <c r="AM248" s="5" t="s">
        <v>834</v>
      </c>
      <c r="AN248" s="5" t="s">
        <v>3395</v>
      </c>
      <c r="AO248" s="5" t="s">
        <v>837</v>
      </c>
      <c r="AP248" s="5" t="s">
        <v>834</v>
      </c>
      <c r="AQ248" s="5" t="s">
        <v>7501</v>
      </c>
      <c r="AR248" s="5" t="s">
        <v>837</v>
      </c>
      <c r="AS248" s="58" t="s">
        <v>834</v>
      </c>
      <c r="AT248" s="58" t="s">
        <v>812</v>
      </c>
      <c r="AU248" s="58" t="s">
        <v>837</v>
      </c>
      <c r="AV248" s="5" t="s">
        <v>834</v>
      </c>
      <c r="AW248" s="5" t="s">
        <v>3202</v>
      </c>
      <c r="AX248" s="5" t="s">
        <v>837</v>
      </c>
      <c r="AY248" s="5" t="s">
        <v>834</v>
      </c>
      <c r="AZ248" s="5" t="s">
        <v>3764</v>
      </c>
      <c r="BA248" s="5" t="s">
        <v>837</v>
      </c>
      <c r="BB248" s="5" t="s">
        <v>834</v>
      </c>
      <c r="BC248" s="5" t="s">
        <v>3126</v>
      </c>
      <c r="BD248" s="5" t="s">
        <v>837</v>
      </c>
      <c r="BE248" s="5" t="s">
        <v>834</v>
      </c>
      <c r="BF248" s="5" t="s">
        <v>3130</v>
      </c>
      <c r="BG248" s="5" t="s">
        <v>837</v>
      </c>
      <c r="BH248" s="5" t="s">
        <v>834</v>
      </c>
      <c r="BI248" s="5" t="s">
        <v>3608</v>
      </c>
      <c r="BJ248" s="5" t="s">
        <v>837</v>
      </c>
      <c r="BK248" s="5" t="s">
        <v>834</v>
      </c>
      <c r="BL248" s="5" t="s">
        <v>3403</v>
      </c>
      <c r="BM248" s="5" t="s">
        <v>837</v>
      </c>
      <c r="BN248" s="5" t="s">
        <v>834</v>
      </c>
      <c r="BO248" s="5" t="s">
        <v>3539</v>
      </c>
      <c r="BP248" s="5" t="s">
        <v>837</v>
      </c>
      <c r="BQ248" s="5" t="s">
        <v>834</v>
      </c>
      <c r="BR248" s="5" t="s">
        <v>3983</v>
      </c>
      <c r="BS248" s="5" t="s">
        <v>837</v>
      </c>
      <c r="BT248" s="5" t="s">
        <v>834</v>
      </c>
      <c r="BU248" s="5" t="s">
        <v>7505</v>
      </c>
      <c r="BV248" s="5" t="s">
        <v>837</v>
      </c>
      <c r="BW248" s="5" t="s">
        <v>834</v>
      </c>
      <c r="BX248" s="5" t="s">
        <v>1020</v>
      </c>
      <c r="BY248" s="5" t="s">
        <v>837</v>
      </c>
      <c r="BZ248" s="5" t="s">
        <v>834</v>
      </c>
      <c r="CA248" s="5" t="s">
        <v>2873</v>
      </c>
      <c r="CB248" s="5" t="s">
        <v>837</v>
      </c>
      <c r="CC248" s="58" t="s">
        <v>834</v>
      </c>
      <c r="CD248" s="58" t="s">
        <v>814</v>
      </c>
      <c r="CE248" s="58" t="s">
        <v>837</v>
      </c>
      <c r="CF248" s="58" t="s">
        <v>834</v>
      </c>
      <c r="CG248" s="27" t="s">
        <v>817</v>
      </c>
      <c r="CH248" s="58" t="s">
        <v>837</v>
      </c>
      <c r="CI248" s="58" t="s">
        <v>834</v>
      </c>
      <c r="CJ248" s="58" t="s">
        <v>3813</v>
      </c>
      <c r="CK248" s="58" t="s">
        <v>837</v>
      </c>
      <c r="CL248" s="58" t="s">
        <v>834</v>
      </c>
      <c r="CM248" s="58" t="s">
        <v>3196</v>
      </c>
      <c r="CN248" s="58" t="s">
        <v>837</v>
      </c>
      <c r="CO248" s="58" t="s">
        <v>834</v>
      </c>
      <c r="CP248" s="58" t="s">
        <v>3361</v>
      </c>
      <c r="CQ248" s="58" t="s">
        <v>837</v>
      </c>
      <c r="CR248" s="58" t="s">
        <v>834</v>
      </c>
      <c r="CS248" s="58" t="s">
        <v>4541</v>
      </c>
      <c r="CT248" s="58" t="s">
        <v>837</v>
      </c>
      <c r="CU248" s="58" t="s">
        <v>834</v>
      </c>
      <c r="CV248" s="58" t="s">
        <v>4186</v>
      </c>
      <c r="CW248" s="58" t="s">
        <v>837</v>
      </c>
      <c r="CX248" s="58" t="s">
        <v>834</v>
      </c>
      <c r="CY248" s="58" t="s">
        <v>1301</v>
      </c>
      <c r="CZ248" s="58" t="s">
        <v>837</v>
      </c>
      <c r="DA248" s="58" t="s">
        <v>834</v>
      </c>
      <c r="DB248" s="58" t="s">
        <v>1406</v>
      </c>
      <c r="DC248" s="58" t="s">
        <v>837</v>
      </c>
      <c r="DD248" s="58" t="s">
        <v>834</v>
      </c>
      <c r="DE248" s="58" t="s">
        <v>4196</v>
      </c>
      <c r="DF248" s="58" t="s">
        <v>837</v>
      </c>
      <c r="DG248" s="58" t="s">
        <v>834</v>
      </c>
      <c r="DH248" s="58" t="s">
        <v>3370</v>
      </c>
      <c r="DI248" s="58" t="s">
        <v>837</v>
      </c>
      <c r="DJ248" s="58" t="s">
        <v>834</v>
      </c>
      <c r="DK248" s="58" t="s">
        <v>564</v>
      </c>
      <c r="DL248" s="58" t="s">
        <v>837</v>
      </c>
      <c r="DM248" s="58" t="s">
        <v>834</v>
      </c>
      <c r="DN248" s="58" t="s">
        <v>4014</v>
      </c>
      <c r="DO248" s="58" t="s">
        <v>837</v>
      </c>
      <c r="DP248" s="58" t="s">
        <v>834</v>
      </c>
      <c r="DQ248" s="58" t="s">
        <v>5990</v>
      </c>
      <c r="DR248" s="58" t="s">
        <v>837</v>
      </c>
      <c r="DS248" s="58" t="s">
        <v>834</v>
      </c>
      <c r="DT248" s="58" t="s">
        <v>552</v>
      </c>
      <c r="DU248" s="58" t="s">
        <v>837</v>
      </c>
      <c r="DV248" s="58" t="s">
        <v>834</v>
      </c>
      <c r="DW248" s="58" t="s">
        <v>558</v>
      </c>
      <c r="DX248" s="58" t="s">
        <v>837</v>
      </c>
      <c r="DY248" s="27" t="s">
        <v>3833</v>
      </c>
      <c r="DZ248" s="5" t="s">
        <v>1401</v>
      </c>
      <c r="EA248" s="5">
        <v>193</v>
      </c>
      <c r="EB248" s="27" t="s">
        <v>3834</v>
      </c>
      <c r="EC248" s="5" t="s">
        <v>1401</v>
      </c>
      <c r="ED248" s="5">
        <v>67</v>
      </c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</row>
    <row r="249" spans="1:264">
      <c r="A249" s="4">
        <v>248</v>
      </c>
      <c r="B249" s="24" t="s">
        <v>1111</v>
      </c>
      <c r="C249" s="57">
        <v>39496</v>
      </c>
      <c r="D249" s="4" t="s">
        <v>1450</v>
      </c>
      <c r="E249" s="7">
        <v>351345</v>
      </c>
      <c r="F249" s="8">
        <v>104565</v>
      </c>
      <c r="G249" s="14">
        <f t="shared" si="54"/>
        <v>0.29761345685864321</v>
      </c>
      <c r="H249" s="14">
        <f t="shared" si="44"/>
        <v>0.71310668005546785</v>
      </c>
      <c r="I249" s="29" t="str">
        <f t="shared" si="51"/>
        <v>PPPP</v>
      </c>
      <c r="J249" s="29">
        <f t="shared" si="55"/>
        <v>0.80540333763687655</v>
      </c>
      <c r="K249" s="29" t="str">
        <f t="shared" si="52"/>
        <v>IND</v>
      </c>
      <c r="L249" s="29">
        <f t="shared" si="49"/>
        <v>9.2296657581408689E-2</v>
      </c>
      <c r="M249" s="29" t="str">
        <f t="shared" si="53"/>
        <v>MQM</v>
      </c>
      <c r="N249" s="29">
        <f t="shared" si="50"/>
        <v>6.0498254674126145E-2</v>
      </c>
      <c r="O249" s="27" t="s">
        <v>816</v>
      </c>
      <c r="P249" s="27" t="s">
        <v>806</v>
      </c>
      <c r="Q249" s="27" t="s">
        <v>838</v>
      </c>
      <c r="R249" s="27" t="s">
        <v>4173</v>
      </c>
      <c r="S249" s="5" t="s">
        <v>1185</v>
      </c>
      <c r="T249" s="5">
        <v>267</v>
      </c>
      <c r="U249" s="27" t="s">
        <v>3863</v>
      </c>
      <c r="V249" s="5" t="s">
        <v>1765</v>
      </c>
      <c r="W249" s="5">
        <v>6326</v>
      </c>
      <c r="X249" s="27" t="s">
        <v>834</v>
      </c>
      <c r="Y249" s="5" t="s">
        <v>909</v>
      </c>
      <c r="Z249" s="5" t="s">
        <v>837</v>
      </c>
      <c r="AA249" s="27" t="s">
        <v>1452</v>
      </c>
      <c r="AB249" s="5" t="s">
        <v>1194</v>
      </c>
      <c r="AC249" s="5">
        <v>3888</v>
      </c>
      <c r="AD249" s="5" t="s">
        <v>1451</v>
      </c>
      <c r="AE249" s="5" t="s">
        <v>1003</v>
      </c>
      <c r="AF249" s="27">
        <v>84217</v>
      </c>
      <c r="AG249" s="58" t="s">
        <v>834</v>
      </c>
      <c r="AH249" s="58" t="s">
        <v>810</v>
      </c>
      <c r="AI249" s="58" t="s">
        <v>837</v>
      </c>
      <c r="AJ249" s="5" t="s">
        <v>834</v>
      </c>
      <c r="AK249" s="5" t="s">
        <v>1424</v>
      </c>
      <c r="AL249" s="5" t="s">
        <v>837</v>
      </c>
      <c r="AM249" s="27" t="s">
        <v>4174</v>
      </c>
      <c r="AN249" s="5" t="s">
        <v>3395</v>
      </c>
      <c r="AO249" s="5">
        <v>99</v>
      </c>
      <c r="AP249" s="5" t="s">
        <v>834</v>
      </c>
      <c r="AQ249" s="5" t="s">
        <v>7501</v>
      </c>
      <c r="AR249" s="5" t="s">
        <v>837</v>
      </c>
      <c r="AS249" s="58" t="s">
        <v>834</v>
      </c>
      <c r="AT249" s="58" t="s">
        <v>812</v>
      </c>
      <c r="AU249" s="58" t="s">
        <v>837</v>
      </c>
      <c r="AV249" s="5" t="s">
        <v>834</v>
      </c>
      <c r="AW249" s="5" t="s">
        <v>3202</v>
      </c>
      <c r="AX249" s="5" t="s">
        <v>837</v>
      </c>
      <c r="AY249" s="5" t="s">
        <v>834</v>
      </c>
      <c r="AZ249" s="5" t="s">
        <v>3764</v>
      </c>
      <c r="BA249" s="5" t="s">
        <v>837</v>
      </c>
      <c r="BB249" s="5" t="s">
        <v>834</v>
      </c>
      <c r="BC249" s="5" t="s">
        <v>3126</v>
      </c>
      <c r="BD249" s="5" t="s">
        <v>837</v>
      </c>
      <c r="BE249" s="5" t="s">
        <v>834</v>
      </c>
      <c r="BF249" s="5" t="s">
        <v>3130</v>
      </c>
      <c r="BG249" s="5" t="s">
        <v>837</v>
      </c>
      <c r="BH249" s="5" t="s">
        <v>834</v>
      </c>
      <c r="BI249" s="5" t="s">
        <v>3608</v>
      </c>
      <c r="BJ249" s="5" t="s">
        <v>837</v>
      </c>
      <c r="BK249" s="5" t="s">
        <v>834</v>
      </c>
      <c r="BL249" s="5" t="s">
        <v>3403</v>
      </c>
      <c r="BM249" s="5" t="s">
        <v>837</v>
      </c>
      <c r="BN249" s="5" t="s">
        <v>834</v>
      </c>
      <c r="BO249" s="5" t="s">
        <v>3539</v>
      </c>
      <c r="BP249" s="5" t="s">
        <v>837</v>
      </c>
      <c r="BQ249" s="5" t="s">
        <v>834</v>
      </c>
      <c r="BR249" s="5" t="s">
        <v>3983</v>
      </c>
      <c r="BS249" s="5" t="s">
        <v>837</v>
      </c>
      <c r="BT249" s="5" t="s">
        <v>834</v>
      </c>
      <c r="BU249" s="5" t="s">
        <v>7505</v>
      </c>
      <c r="BV249" s="5" t="s">
        <v>837</v>
      </c>
      <c r="BW249" s="5" t="s">
        <v>834</v>
      </c>
      <c r="BX249" s="5" t="s">
        <v>1020</v>
      </c>
      <c r="BY249" s="5" t="s">
        <v>837</v>
      </c>
      <c r="BZ249" s="5" t="s">
        <v>834</v>
      </c>
      <c r="CA249" s="5" t="s">
        <v>2873</v>
      </c>
      <c r="CB249" s="5" t="s">
        <v>837</v>
      </c>
      <c r="CC249" s="58" t="s">
        <v>834</v>
      </c>
      <c r="CD249" s="58" t="s">
        <v>814</v>
      </c>
      <c r="CE249" s="58" t="s">
        <v>837</v>
      </c>
      <c r="CF249" s="58" t="s">
        <v>834</v>
      </c>
      <c r="CG249" s="27" t="s">
        <v>817</v>
      </c>
      <c r="CH249" s="58" t="s">
        <v>837</v>
      </c>
      <c r="CI249" s="58" t="s">
        <v>834</v>
      </c>
      <c r="CJ249" s="58" t="s">
        <v>3813</v>
      </c>
      <c r="CK249" s="58" t="s">
        <v>837</v>
      </c>
      <c r="CL249" s="58" t="s">
        <v>834</v>
      </c>
      <c r="CM249" s="58" t="s">
        <v>3196</v>
      </c>
      <c r="CN249" s="58" t="s">
        <v>837</v>
      </c>
      <c r="CO249" s="58" t="s">
        <v>834</v>
      </c>
      <c r="CP249" s="58" t="s">
        <v>3361</v>
      </c>
      <c r="CQ249" s="58" t="s">
        <v>837</v>
      </c>
      <c r="CR249" s="58" t="s">
        <v>834</v>
      </c>
      <c r="CS249" s="58" t="s">
        <v>4541</v>
      </c>
      <c r="CT249" s="58" t="s">
        <v>837</v>
      </c>
      <c r="CU249" s="58" t="s">
        <v>834</v>
      </c>
      <c r="CV249" s="58" t="s">
        <v>4186</v>
      </c>
      <c r="CW249" s="58" t="s">
        <v>837</v>
      </c>
      <c r="CX249" s="58" t="s">
        <v>834</v>
      </c>
      <c r="CY249" s="58" t="s">
        <v>1301</v>
      </c>
      <c r="CZ249" s="58" t="s">
        <v>837</v>
      </c>
      <c r="DA249" s="58" t="s">
        <v>834</v>
      </c>
      <c r="DB249" s="58" t="s">
        <v>1406</v>
      </c>
      <c r="DC249" s="58" t="s">
        <v>837</v>
      </c>
      <c r="DD249" s="58" t="s">
        <v>834</v>
      </c>
      <c r="DE249" s="58" t="s">
        <v>4196</v>
      </c>
      <c r="DF249" s="58" t="s">
        <v>837</v>
      </c>
      <c r="DG249" s="58" t="s">
        <v>834</v>
      </c>
      <c r="DH249" s="58" t="s">
        <v>3370</v>
      </c>
      <c r="DI249" s="58" t="s">
        <v>837</v>
      </c>
      <c r="DJ249" s="58" t="s">
        <v>834</v>
      </c>
      <c r="DK249" s="58" t="s">
        <v>564</v>
      </c>
      <c r="DL249" s="58" t="s">
        <v>837</v>
      </c>
      <c r="DM249" s="58" t="s">
        <v>834</v>
      </c>
      <c r="DN249" s="58" t="s">
        <v>4014</v>
      </c>
      <c r="DO249" s="58" t="s">
        <v>837</v>
      </c>
      <c r="DP249" s="58" t="s">
        <v>834</v>
      </c>
      <c r="DQ249" s="58" t="s">
        <v>5990</v>
      </c>
      <c r="DR249" s="58" t="s">
        <v>837</v>
      </c>
      <c r="DS249" s="58" t="s">
        <v>834</v>
      </c>
      <c r="DT249" s="58" t="s">
        <v>552</v>
      </c>
      <c r="DU249" s="58" t="s">
        <v>837</v>
      </c>
      <c r="DV249" s="58" t="s">
        <v>834</v>
      </c>
      <c r="DW249" s="58" t="s">
        <v>558</v>
      </c>
      <c r="DX249" s="58" t="s">
        <v>837</v>
      </c>
      <c r="DY249" s="5" t="s">
        <v>1452</v>
      </c>
      <c r="DZ249" s="5" t="s">
        <v>1401</v>
      </c>
      <c r="EA249" s="27">
        <v>9651</v>
      </c>
      <c r="EB249" s="27" t="s">
        <v>4175</v>
      </c>
      <c r="EC249" s="5" t="s">
        <v>1401</v>
      </c>
      <c r="ED249" s="5">
        <v>57</v>
      </c>
      <c r="EE249" s="27" t="s">
        <v>4176</v>
      </c>
      <c r="EF249" s="5" t="s">
        <v>1401</v>
      </c>
      <c r="EG249" s="5">
        <v>35</v>
      </c>
      <c r="EH249" s="27" t="s">
        <v>4177</v>
      </c>
      <c r="EI249" s="5" t="s">
        <v>1401</v>
      </c>
      <c r="EJ249" s="5">
        <v>25</v>
      </c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</row>
    <row r="250" spans="1:264">
      <c r="A250" s="4">
        <v>249</v>
      </c>
      <c r="B250" s="24" t="s">
        <v>1111</v>
      </c>
      <c r="C250" s="57">
        <v>39496</v>
      </c>
      <c r="D250" s="4" t="s">
        <v>1454</v>
      </c>
      <c r="E250" s="7">
        <v>388099</v>
      </c>
      <c r="F250" s="8">
        <v>180748</v>
      </c>
      <c r="G250" s="14">
        <f t="shared" si="54"/>
        <v>0.4657265285403982</v>
      </c>
      <c r="H250" s="14">
        <f t="shared" si="44"/>
        <v>0.16886493903113728</v>
      </c>
      <c r="I250" s="29" t="str">
        <f t="shared" si="51"/>
        <v>MQM</v>
      </c>
      <c r="J250" s="29">
        <f t="shared" si="55"/>
        <v>0.57453471131077527</v>
      </c>
      <c r="K250" s="29" t="str">
        <f t="shared" si="52"/>
        <v>PPPP</v>
      </c>
      <c r="L250" s="29">
        <f t="shared" si="49"/>
        <v>0.40566977227963796</v>
      </c>
      <c r="M250" s="29" t="str">
        <f t="shared" si="53"/>
        <v>MMA</v>
      </c>
      <c r="N250" s="29">
        <f t="shared" si="50"/>
        <v>1.8545156792882909E-2</v>
      </c>
      <c r="O250" s="27" t="s">
        <v>816</v>
      </c>
      <c r="P250" s="27" t="s">
        <v>806</v>
      </c>
      <c r="Q250" s="27" t="s">
        <v>838</v>
      </c>
      <c r="R250" s="27" t="s">
        <v>4178</v>
      </c>
      <c r="S250" s="5" t="s">
        <v>1185</v>
      </c>
      <c r="T250" s="5">
        <v>3352</v>
      </c>
      <c r="U250" s="5" t="s">
        <v>1453</v>
      </c>
      <c r="V250" s="5" t="s">
        <v>1765</v>
      </c>
      <c r="W250" s="27">
        <v>103846</v>
      </c>
      <c r="X250" s="27" t="s">
        <v>834</v>
      </c>
      <c r="Y250" s="5" t="s">
        <v>909</v>
      </c>
      <c r="Z250" s="5" t="s">
        <v>837</v>
      </c>
      <c r="AA250" s="5" t="s">
        <v>834</v>
      </c>
      <c r="AB250" s="5" t="s">
        <v>1194</v>
      </c>
      <c r="AC250" s="5" t="s">
        <v>837</v>
      </c>
      <c r="AD250" s="5" t="s">
        <v>1247</v>
      </c>
      <c r="AE250" s="5" t="s">
        <v>1003</v>
      </c>
      <c r="AF250" s="5">
        <v>73324</v>
      </c>
      <c r="AG250" s="58" t="s">
        <v>834</v>
      </c>
      <c r="AH250" s="58" t="s">
        <v>810</v>
      </c>
      <c r="AI250" s="58" t="s">
        <v>837</v>
      </c>
      <c r="AJ250" s="5" t="s">
        <v>834</v>
      </c>
      <c r="AK250" s="5" t="s">
        <v>1424</v>
      </c>
      <c r="AL250" s="5" t="s">
        <v>837</v>
      </c>
      <c r="AM250" s="5" t="s">
        <v>834</v>
      </c>
      <c r="AN250" s="5" t="s">
        <v>3395</v>
      </c>
      <c r="AO250" s="5" t="s">
        <v>837</v>
      </c>
      <c r="AP250" s="5" t="s">
        <v>834</v>
      </c>
      <c r="AQ250" s="5" t="s">
        <v>7501</v>
      </c>
      <c r="AR250" s="5" t="s">
        <v>837</v>
      </c>
      <c r="AS250" s="58" t="s">
        <v>834</v>
      </c>
      <c r="AT250" s="58" t="s">
        <v>812</v>
      </c>
      <c r="AU250" s="58" t="s">
        <v>837</v>
      </c>
      <c r="AV250" s="5" t="s">
        <v>834</v>
      </c>
      <c r="AW250" s="5" t="s">
        <v>3202</v>
      </c>
      <c r="AX250" s="5" t="s">
        <v>837</v>
      </c>
      <c r="AY250" s="5" t="s">
        <v>834</v>
      </c>
      <c r="AZ250" s="5" t="s">
        <v>3764</v>
      </c>
      <c r="BA250" s="5" t="s">
        <v>837</v>
      </c>
      <c r="BB250" s="5" t="s">
        <v>834</v>
      </c>
      <c r="BC250" s="5" t="s">
        <v>3126</v>
      </c>
      <c r="BD250" s="5" t="s">
        <v>837</v>
      </c>
      <c r="BE250" s="5" t="s">
        <v>834</v>
      </c>
      <c r="BF250" s="5" t="s">
        <v>3130</v>
      </c>
      <c r="BG250" s="5" t="s">
        <v>837</v>
      </c>
      <c r="BH250" s="5" t="s">
        <v>834</v>
      </c>
      <c r="BI250" s="5" t="s">
        <v>3608</v>
      </c>
      <c r="BJ250" s="5" t="s">
        <v>837</v>
      </c>
      <c r="BK250" s="5" t="s">
        <v>834</v>
      </c>
      <c r="BL250" s="5" t="s">
        <v>3403</v>
      </c>
      <c r="BM250" s="5" t="s">
        <v>837</v>
      </c>
      <c r="BN250" s="5" t="s">
        <v>834</v>
      </c>
      <c r="BO250" s="5" t="s">
        <v>3539</v>
      </c>
      <c r="BP250" s="5" t="s">
        <v>837</v>
      </c>
      <c r="BQ250" s="5" t="s">
        <v>834</v>
      </c>
      <c r="BR250" s="5" t="s">
        <v>3983</v>
      </c>
      <c r="BS250" s="5" t="s">
        <v>837</v>
      </c>
      <c r="BT250" s="5" t="s">
        <v>834</v>
      </c>
      <c r="BU250" s="5" t="s">
        <v>7505</v>
      </c>
      <c r="BV250" s="5" t="s">
        <v>837</v>
      </c>
      <c r="BW250" s="5" t="s">
        <v>834</v>
      </c>
      <c r="BX250" s="5" t="s">
        <v>1020</v>
      </c>
      <c r="BY250" s="5" t="s">
        <v>837</v>
      </c>
      <c r="BZ250" s="5" t="s">
        <v>834</v>
      </c>
      <c r="CA250" s="5" t="s">
        <v>2873</v>
      </c>
      <c r="CB250" s="5" t="s">
        <v>837</v>
      </c>
      <c r="CC250" s="58" t="s">
        <v>834</v>
      </c>
      <c r="CD250" s="58" t="s">
        <v>814</v>
      </c>
      <c r="CE250" s="58" t="s">
        <v>837</v>
      </c>
      <c r="CF250" s="58" t="s">
        <v>834</v>
      </c>
      <c r="CG250" s="27" t="s">
        <v>817</v>
      </c>
      <c r="CH250" s="58" t="s">
        <v>837</v>
      </c>
      <c r="CI250" s="58" t="s">
        <v>834</v>
      </c>
      <c r="CJ250" s="58" t="s">
        <v>3813</v>
      </c>
      <c r="CK250" s="58" t="s">
        <v>837</v>
      </c>
      <c r="CL250" s="58" t="s">
        <v>834</v>
      </c>
      <c r="CM250" s="58" t="s">
        <v>3196</v>
      </c>
      <c r="CN250" s="58" t="s">
        <v>837</v>
      </c>
      <c r="CO250" s="58" t="s">
        <v>834</v>
      </c>
      <c r="CP250" s="58" t="s">
        <v>3361</v>
      </c>
      <c r="CQ250" s="58" t="s">
        <v>837</v>
      </c>
      <c r="CR250" s="58" t="s">
        <v>834</v>
      </c>
      <c r="CS250" s="58" t="s">
        <v>4541</v>
      </c>
      <c r="CT250" s="58" t="s">
        <v>837</v>
      </c>
      <c r="CU250" s="58" t="s">
        <v>834</v>
      </c>
      <c r="CV250" s="58" t="s">
        <v>4186</v>
      </c>
      <c r="CW250" s="58" t="s">
        <v>837</v>
      </c>
      <c r="CX250" s="58" t="s">
        <v>834</v>
      </c>
      <c r="CY250" s="58" t="s">
        <v>1301</v>
      </c>
      <c r="CZ250" s="58" t="s">
        <v>837</v>
      </c>
      <c r="DA250" s="58" t="s">
        <v>834</v>
      </c>
      <c r="DB250" s="58" t="s">
        <v>1406</v>
      </c>
      <c r="DC250" s="58" t="s">
        <v>837</v>
      </c>
      <c r="DD250" s="58" t="s">
        <v>834</v>
      </c>
      <c r="DE250" s="58" t="s">
        <v>4196</v>
      </c>
      <c r="DF250" s="58" t="s">
        <v>837</v>
      </c>
      <c r="DG250" s="58" t="s">
        <v>834</v>
      </c>
      <c r="DH250" s="58" t="s">
        <v>3370</v>
      </c>
      <c r="DI250" s="58" t="s">
        <v>837</v>
      </c>
      <c r="DJ250" s="58" t="s">
        <v>834</v>
      </c>
      <c r="DK250" s="58" t="s">
        <v>564</v>
      </c>
      <c r="DL250" s="58" t="s">
        <v>837</v>
      </c>
      <c r="DM250" s="58" t="s">
        <v>834</v>
      </c>
      <c r="DN250" s="58" t="s">
        <v>4014</v>
      </c>
      <c r="DO250" s="58" t="s">
        <v>837</v>
      </c>
      <c r="DP250" s="58" t="s">
        <v>834</v>
      </c>
      <c r="DQ250" s="58" t="s">
        <v>5990</v>
      </c>
      <c r="DR250" s="58" t="s">
        <v>837</v>
      </c>
      <c r="DS250" s="58" t="s">
        <v>834</v>
      </c>
      <c r="DT250" s="58" t="s">
        <v>552</v>
      </c>
      <c r="DU250" s="58" t="s">
        <v>837</v>
      </c>
      <c r="DV250" s="58" t="s">
        <v>834</v>
      </c>
      <c r="DW250" s="58" t="s">
        <v>558</v>
      </c>
      <c r="DX250" s="58" t="s">
        <v>837</v>
      </c>
      <c r="DY250" s="27" t="s">
        <v>4179</v>
      </c>
      <c r="DZ250" s="5" t="s">
        <v>1401</v>
      </c>
      <c r="EA250" s="5">
        <v>150</v>
      </c>
      <c r="EB250" s="27" t="s">
        <v>4180</v>
      </c>
      <c r="EC250" s="5" t="s">
        <v>1401</v>
      </c>
      <c r="ED250" s="5">
        <v>76</v>
      </c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</row>
    <row r="251" spans="1:264">
      <c r="A251" s="4">
        <v>250</v>
      </c>
      <c r="B251" s="24" t="s">
        <v>1111</v>
      </c>
      <c r="C251" s="57">
        <v>39496</v>
      </c>
      <c r="D251" s="4" t="s">
        <v>1497</v>
      </c>
      <c r="E251" s="7">
        <v>344657</v>
      </c>
      <c r="F251" s="8">
        <v>101731</v>
      </c>
      <c r="G251" s="14">
        <f t="shared" si="54"/>
        <v>0.29516591857992147</v>
      </c>
      <c r="H251" s="14">
        <f t="shared" si="44"/>
        <v>7.5031209759070489E-2</v>
      </c>
      <c r="I251" s="29" t="str">
        <f t="shared" si="51"/>
        <v>MQM</v>
      </c>
      <c r="J251" s="29">
        <f t="shared" si="55"/>
        <v>0.51159430262161976</v>
      </c>
      <c r="K251" s="29" t="str">
        <f t="shared" si="52"/>
        <v>PPPP</v>
      </c>
      <c r="L251" s="29">
        <f t="shared" si="49"/>
        <v>0.4365630928625493</v>
      </c>
      <c r="M251" s="29" t="str">
        <f t="shared" si="53"/>
        <v>PML-N</v>
      </c>
      <c r="N251" s="29">
        <f t="shared" si="50"/>
        <v>3.4207861910332149E-2</v>
      </c>
      <c r="O251" s="27" t="s">
        <v>4182</v>
      </c>
      <c r="P251" s="5" t="s">
        <v>1002</v>
      </c>
      <c r="Q251" s="5">
        <v>89</v>
      </c>
      <c r="R251" s="5" t="s">
        <v>834</v>
      </c>
      <c r="S251" s="5" t="s">
        <v>1185</v>
      </c>
      <c r="T251" s="5" t="s">
        <v>837</v>
      </c>
      <c r="U251" s="5" t="s">
        <v>1498</v>
      </c>
      <c r="V251" s="5" t="s">
        <v>1765</v>
      </c>
      <c r="W251" s="27">
        <v>52045</v>
      </c>
      <c r="X251" s="27" t="s">
        <v>834</v>
      </c>
      <c r="Y251" s="5" t="s">
        <v>909</v>
      </c>
      <c r="Z251" s="5" t="s">
        <v>837</v>
      </c>
      <c r="AA251" s="27" t="s">
        <v>2749</v>
      </c>
      <c r="AB251" s="5" t="s">
        <v>1194</v>
      </c>
      <c r="AC251" s="5">
        <v>3480</v>
      </c>
      <c r="AD251" s="5" t="s">
        <v>1455</v>
      </c>
      <c r="AE251" s="5" t="s">
        <v>1003</v>
      </c>
      <c r="AF251" s="27">
        <v>44412</v>
      </c>
      <c r="AG251" s="58" t="s">
        <v>834</v>
      </c>
      <c r="AH251" s="58" t="s">
        <v>810</v>
      </c>
      <c r="AI251" s="58" t="s">
        <v>837</v>
      </c>
      <c r="AJ251" s="5" t="s">
        <v>834</v>
      </c>
      <c r="AK251" s="5" t="s">
        <v>1424</v>
      </c>
      <c r="AL251" s="5" t="s">
        <v>837</v>
      </c>
      <c r="AM251" s="27" t="s">
        <v>4183</v>
      </c>
      <c r="AN251" s="5" t="s">
        <v>3395</v>
      </c>
      <c r="AO251" s="5">
        <v>73</v>
      </c>
      <c r="AP251" s="5" t="s">
        <v>834</v>
      </c>
      <c r="AQ251" s="5" t="s">
        <v>7501</v>
      </c>
      <c r="AR251" s="5" t="s">
        <v>837</v>
      </c>
      <c r="AS251" s="58" t="s">
        <v>834</v>
      </c>
      <c r="AT251" s="58" t="s">
        <v>812</v>
      </c>
      <c r="AU251" s="58" t="s">
        <v>837</v>
      </c>
      <c r="AV251" s="5" t="s">
        <v>834</v>
      </c>
      <c r="AW251" s="5" t="s">
        <v>3202</v>
      </c>
      <c r="AX251" s="5" t="s">
        <v>837</v>
      </c>
      <c r="AY251" s="5" t="s">
        <v>834</v>
      </c>
      <c r="AZ251" s="5" t="s">
        <v>3764</v>
      </c>
      <c r="BA251" s="5" t="s">
        <v>837</v>
      </c>
      <c r="BB251" s="5" t="s">
        <v>834</v>
      </c>
      <c r="BC251" s="5" t="s">
        <v>3126</v>
      </c>
      <c r="BD251" s="5" t="s">
        <v>837</v>
      </c>
      <c r="BE251" s="5" t="s">
        <v>834</v>
      </c>
      <c r="BF251" s="5" t="s">
        <v>3130</v>
      </c>
      <c r="BG251" s="5" t="s">
        <v>837</v>
      </c>
      <c r="BH251" s="5" t="s">
        <v>834</v>
      </c>
      <c r="BI251" s="5" t="s">
        <v>3608</v>
      </c>
      <c r="BJ251" s="5" t="s">
        <v>837</v>
      </c>
      <c r="BK251" s="5" t="s">
        <v>834</v>
      </c>
      <c r="BL251" s="5" t="s">
        <v>3403</v>
      </c>
      <c r="BM251" s="5" t="s">
        <v>837</v>
      </c>
      <c r="BN251" s="5" t="s">
        <v>834</v>
      </c>
      <c r="BO251" s="5" t="s">
        <v>3539</v>
      </c>
      <c r="BP251" s="5" t="s">
        <v>837</v>
      </c>
      <c r="BQ251" s="5" t="s">
        <v>360</v>
      </c>
      <c r="BR251" s="5" t="s">
        <v>3983</v>
      </c>
      <c r="BS251" s="5">
        <v>21</v>
      </c>
      <c r="BT251" s="5" t="s">
        <v>834</v>
      </c>
      <c r="BU251" s="5" t="s">
        <v>7505</v>
      </c>
      <c r="BV251" s="5" t="s">
        <v>837</v>
      </c>
      <c r="BW251" s="5" t="s">
        <v>834</v>
      </c>
      <c r="BX251" s="5" t="s">
        <v>1020</v>
      </c>
      <c r="BY251" s="5" t="s">
        <v>837</v>
      </c>
      <c r="BZ251" s="5" t="s">
        <v>834</v>
      </c>
      <c r="CA251" s="5" t="s">
        <v>2873</v>
      </c>
      <c r="CB251" s="5" t="s">
        <v>837</v>
      </c>
      <c r="CC251" s="58" t="s">
        <v>834</v>
      </c>
      <c r="CD251" s="58" t="s">
        <v>814</v>
      </c>
      <c r="CE251" s="58" t="s">
        <v>837</v>
      </c>
      <c r="CF251" s="27" t="s">
        <v>834</v>
      </c>
      <c r="CG251" s="5" t="s">
        <v>361</v>
      </c>
      <c r="CH251" s="5" t="s">
        <v>837</v>
      </c>
      <c r="CI251" s="58" t="s">
        <v>834</v>
      </c>
      <c r="CJ251" s="58" t="s">
        <v>3813</v>
      </c>
      <c r="CK251" s="58" t="s">
        <v>837</v>
      </c>
      <c r="CL251" s="58" t="s">
        <v>834</v>
      </c>
      <c r="CM251" s="58" t="s">
        <v>3196</v>
      </c>
      <c r="CN251" s="58" t="s">
        <v>837</v>
      </c>
      <c r="CO251" s="58" t="s">
        <v>834</v>
      </c>
      <c r="CP251" s="58" t="s">
        <v>3361</v>
      </c>
      <c r="CQ251" s="58" t="s">
        <v>837</v>
      </c>
      <c r="CR251" s="58" t="s">
        <v>834</v>
      </c>
      <c r="CS251" s="58" t="s">
        <v>4541</v>
      </c>
      <c r="CT251" s="58" t="s">
        <v>837</v>
      </c>
      <c r="CU251" s="27" t="s">
        <v>4185</v>
      </c>
      <c r="CV251" s="5" t="s">
        <v>4186</v>
      </c>
      <c r="CW251" s="5">
        <v>72</v>
      </c>
      <c r="CX251" s="58" t="s">
        <v>834</v>
      </c>
      <c r="CY251" s="58" t="s">
        <v>1301</v>
      </c>
      <c r="CZ251" s="58" t="s">
        <v>837</v>
      </c>
      <c r="DA251" s="58" t="s">
        <v>834</v>
      </c>
      <c r="DB251" s="58" t="s">
        <v>1406</v>
      </c>
      <c r="DC251" s="58" t="s">
        <v>837</v>
      </c>
      <c r="DD251" s="58" t="s">
        <v>834</v>
      </c>
      <c r="DE251" s="58" t="s">
        <v>4196</v>
      </c>
      <c r="DF251" s="58" t="s">
        <v>837</v>
      </c>
      <c r="DG251" s="58" t="s">
        <v>834</v>
      </c>
      <c r="DH251" s="58" t="s">
        <v>3370</v>
      </c>
      <c r="DI251" s="58" t="s">
        <v>837</v>
      </c>
      <c r="DJ251" s="58" t="s">
        <v>834</v>
      </c>
      <c r="DK251" s="58" t="s">
        <v>564</v>
      </c>
      <c r="DL251" s="58" t="s">
        <v>837</v>
      </c>
      <c r="DM251" s="58" t="s">
        <v>834</v>
      </c>
      <c r="DN251" s="58" t="s">
        <v>4014</v>
      </c>
      <c r="DO251" s="58" t="s">
        <v>837</v>
      </c>
      <c r="DP251" s="58" t="s">
        <v>834</v>
      </c>
      <c r="DQ251" s="58" t="s">
        <v>5990</v>
      </c>
      <c r="DR251" s="58" t="s">
        <v>837</v>
      </c>
      <c r="DS251" s="58" t="s">
        <v>834</v>
      </c>
      <c r="DT251" s="58" t="s">
        <v>552</v>
      </c>
      <c r="DU251" s="58" t="s">
        <v>837</v>
      </c>
      <c r="DV251" s="58" t="s">
        <v>834</v>
      </c>
      <c r="DW251" s="58" t="s">
        <v>558</v>
      </c>
      <c r="DX251" s="58" t="s">
        <v>837</v>
      </c>
      <c r="DY251" s="27" t="s">
        <v>4181</v>
      </c>
      <c r="DZ251" s="5" t="s">
        <v>1401</v>
      </c>
      <c r="EA251" s="5">
        <v>1333</v>
      </c>
      <c r="EB251" s="27" t="s">
        <v>4184</v>
      </c>
      <c r="EC251" s="5" t="s">
        <v>1401</v>
      </c>
      <c r="ED251" s="5">
        <v>72</v>
      </c>
      <c r="EE251" s="27" t="s">
        <v>4187</v>
      </c>
      <c r="EF251" s="5" t="s">
        <v>1401</v>
      </c>
      <c r="EG251" s="5">
        <v>56</v>
      </c>
      <c r="EH251" s="27" t="s">
        <v>4188</v>
      </c>
      <c r="EI251" s="5" t="s">
        <v>1401</v>
      </c>
      <c r="EJ251" s="5">
        <v>44</v>
      </c>
      <c r="EK251" s="27" t="s">
        <v>4189</v>
      </c>
      <c r="EL251" s="5" t="s">
        <v>1401</v>
      </c>
      <c r="EM251" s="5">
        <v>34</v>
      </c>
      <c r="EN251" s="52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</row>
    <row r="252" spans="1:264">
      <c r="A252" s="4">
        <v>251</v>
      </c>
      <c r="B252" s="24" t="s">
        <v>1111</v>
      </c>
      <c r="C252" s="57">
        <v>39496</v>
      </c>
      <c r="D252" s="4" t="s">
        <v>1456</v>
      </c>
      <c r="E252" s="7">
        <v>337193</v>
      </c>
      <c r="F252" s="8">
        <v>131024</v>
      </c>
      <c r="G252" s="14">
        <f t="shared" si="54"/>
        <v>0.38857271651546738</v>
      </c>
      <c r="H252" s="14">
        <f t="shared" si="44"/>
        <v>0.46734186103309316</v>
      </c>
      <c r="I252" s="29" t="str">
        <f t="shared" si="51"/>
        <v>MQM</v>
      </c>
      <c r="J252" s="29">
        <f t="shared" si="55"/>
        <v>0.63757021614360732</v>
      </c>
      <c r="K252" s="29" t="str">
        <f t="shared" si="52"/>
        <v>PML-N</v>
      </c>
      <c r="L252" s="29">
        <f t="shared" si="49"/>
        <v>0.1702283551105141</v>
      </c>
      <c r="M252" s="29" t="str">
        <f t="shared" si="53"/>
        <v>PPPP</v>
      </c>
      <c r="N252" s="29">
        <f t="shared" si="50"/>
        <v>0.13602851386005618</v>
      </c>
      <c r="O252" s="27" t="s">
        <v>816</v>
      </c>
      <c r="P252" s="27" t="s">
        <v>806</v>
      </c>
      <c r="Q252" s="27" t="s">
        <v>838</v>
      </c>
      <c r="R252" s="5" t="s">
        <v>834</v>
      </c>
      <c r="S252" s="5" t="s">
        <v>1185</v>
      </c>
      <c r="T252" s="5" t="s">
        <v>837</v>
      </c>
      <c r="U252" s="5" t="s">
        <v>1457</v>
      </c>
      <c r="V252" s="5" t="s">
        <v>1765</v>
      </c>
      <c r="W252" s="27">
        <v>83537</v>
      </c>
      <c r="X252" s="27" t="s">
        <v>834</v>
      </c>
      <c r="Y252" s="5" t="s">
        <v>909</v>
      </c>
      <c r="Z252" s="5" t="s">
        <v>837</v>
      </c>
      <c r="AA252" s="5" t="s">
        <v>1458</v>
      </c>
      <c r="AB252" s="5" t="s">
        <v>1194</v>
      </c>
      <c r="AC252" s="27">
        <v>22304</v>
      </c>
      <c r="AD252" s="27" t="s">
        <v>4190</v>
      </c>
      <c r="AE252" s="5" t="s">
        <v>1003</v>
      </c>
      <c r="AF252" s="5">
        <v>17823</v>
      </c>
      <c r="AG252" s="58" t="s">
        <v>834</v>
      </c>
      <c r="AH252" s="58" t="s">
        <v>810</v>
      </c>
      <c r="AI252" s="58" t="s">
        <v>837</v>
      </c>
      <c r="AJ252" s="5" t="s">
        <v>834</v>
      </c>
      <c r="AK252" s="5" t="s">
        <v>1424</v>
      </c>
      <c r="AL252" s="5" t="s">
        <v>837</v>
      </c>
      <c r="AM252" s="5" t="s">
        <v>834</v>
      </c>
      <c r="AN252" s="5" t="s">
        <v>3395</v>
      </c>
      <c r="AO252" s="5" t="s">
        <v>837</v>
      </c>
      <c r="AP252" s="5" t="s">
        <v>834</v>
      </c>
      <c r="AQ252" s="5" t="s">
        <v>7501</v>
      </c>
      <c r="AR252" s="5" t="s">
        <v>837</v>
      </c>
      <c r="AS252" s="58" t="s">
        <v>834</v>
      </c>
      <c r="AT252" s="58" t="s">
        <v>812</v>
      </c>
      <c r="AU252" s="58" t="s">
        <v>837</v>
      </c>
      <c r="AV252" s="5" t="s">
        <v>834</v>
      </c>
      <c r="AW252" s="5" t="s">
        <v>3202</v>
      </c>
      <c r="AX252" s="5" t="s">
        <v>837</v>
      </c>
      <c r="AY252" s="5" t="s">
        <v>834</v>
      </c>
      <c r="AZ252" s="5" t="s">
        <v>3764</v>
      </c>
      <c r="BA252" s="5" t="s">
        <v>837</v>
      </c>
      <c r="BB252" s="5" t="s">
        <v>834</v>
      </c>
      <c r="BC252" s="5" t="s">
        <v>3126</v>
      </c>
      <c r="BD252" s="5" t="s">
        <v>837</v>
      </c>
      <c r="BE252" s="5" t="s">
        <v>834</v>
      </c>
      <c r="BF252" s="5" t="s">
        <v>3130</v>
      </c>
      <c r="BG252" s="5" t="s">
        <v>837</v>
      </c>
      <c r="BH252" s="5" t="s">
        <v>834</v>
      </c>
      <c r="BI252" s="5" t="s">
        <v>3608</v>
      </c>
      <c r="BJ252" s="5" t="s">
        <v>837</v>
      </c>
      <c r="BK252" s="5" t="s">
        <v>834</v>
      </c>
      <c r="BL252" s="5" t="s">
        <v>3403</v>
      </c>
      <c r="BM252" s="5" t="s">
        <v>837</v>
      </c>
      <c r="BN252" s="5" t="s">
        <v>834</v>
      </c>
      <c r="BO252" s="5" t="s">
        <v>3539</v>
      </c>
      <c r="BP252" s="5" t="s">
        <v>837</v>
      </c>
      <c r="BQ252" s="5" t="s">
        <v>834</v>
      </c>
      <c r="BR252" s="5" t="s">
        <v>3983</v>
      </c>
      <c r="BS252" s="5" t="s">
        <v>837</v>
      </c>
      <c r="BT252" s="5" t="s">
        <v>834</v>
      </c>
      <c r="BU252" s="5" t="s">
        <v>7505</v>
      </c>
      <c r="BV252" s="5" t="s">
        <v>837</v>
      </c>
      <c r="BW252" s="5" t="s">
        <v>834</v>
      </c>
      <c r="BX252" s="5" t="s">
        <v>1020</v>
      </c>
      <c r="BY252" s="5" t="s">
        <v>837</v>
      </c>
      <c r="BZ252" s="5" t="s">
        <v>834</v>
      </c>
      <c r="CA252" s="5" t="s">
        <v>2873</v>
      </c>
      <c r="CB252" s="5" t="s">
        <v>837</v>
      </c>
      <c r="CC252" s="58" t="s">
        <v>834</v>
      </c>
      <c r="CD252" s="58" t="s">
        <v>814</v>
      </c>
      <c r="CE252" s="58" t="s">
        <v>837</v>
      </c>
      <c r="CF252" s="58" t="s">
        <v>834</v>
      </c>
      <c r="CG252" s="27" t="s">
        <v>817</v>
      </c>
      <c r="CH252" s="58" t="s">
        <v>837</v>
      </c>
      <c r="CI252" s="58" t="s">
        <v>834</v>
      </c>
      <c r="CJ252" s="58" t="s">
        <v>3813</v>
      </c>
      <c r="CK252" s="58" t="s">
        <v>837</v>
      </c>
      <c r="CL252" s="58" t="s">
        <v>834</v>
      </c>
      <c r="CM252" s="58" t="s">
        <v>3196</v>
      </c>
      <c r="CN252" s="58" t="s">
        <v>837</v>
      </c>
      <c r="CO252" s="58" t="s">
        <v>834</v>
      </c>
      <c r="CP252" s="58" t="s">
        <v>3361</v>
      </c>
      <c r="CQ252" s="58" t="s">
        <v>837</v>
      </c>
      <c r="CR252" s="58" t="s">
        <v>834</v>
      </c>
      <c r="CS252" s="58" t="s">
        <v>4541</v>
      </c>
      <c r="CT252" s="58" t="s">
        <v>837</v>
      </c>
      <c r="CU252" s="58" t="s">
        <v>834</v>
      </c>
      <c r="CV252" s="58" t="s">
        <v>4186</v>
      </c>
      <c r="CW252" s="58" t="s">
        <v>837</v>
      </c>
      <c r="CX252" s="58" t="s">
        <v>834</v>
      </c>
      <c r="CY252" s="58" t="s">
        <v>1301</v>
      </c>
      <c r="CZ252" s="58" t="s">
        <v>837</v>
      </c>
      <c r="DA252" s="58" t="s">
        <v>834</v>
      </c>
      <c r="DB252" s="58" t="s">
        <v>1406</v>
      </c>
      <c r="DC252" s="58" t="s">
        <v>837</v>
      </c>
      <c r="DD252" s="58" t="s">
        <v>834</v>
      </c>
      <c r="DE252" s="58" t="s">
        <v>4196</v>
      </c>
      <c r="DF252" s="58" t="s">
        <v>837</v>
      </c>
      <c r="DG252" s="58" t="s">
        <v>834</v>
      </c>
      <c r="DH252" s="58" t="s">
        <v>3370</v>
      </c>
      <c r="DI252" s="58" t="s">
        <v>837</v>
      </c>
      <c r="DJ252" s="58" t="s">
        <v>834</v>
      </c>
      <c r="DK252" s="58" t="s">
        <v>564</v>
      </c>
      <c r="DL252" s="58" t="s">
        <v>837</v>
      </c>
      <c r="DM252" s="58" t="s">
        <v>834</v>
      </c>
      <c r="DN252" s="58" t="s">
        <v>4014</v>
      </c>
      <c r="DO252" s="58" t="s">
        <v>837</v>
      </c>
      <c r="DP252" s="58" t="s">
        <v>834</v>
      </c>
      <c r="DQ252" s="58" t="s">
        <v>5990</v>
      </c>
      <c r="DR252" s="58" t="s">
        <v>837</v>
      </c>
      <c r="DS252" s="58" t="s">
        <v>834</v>
      </c>
      <c r="DT252" s="58" t="s">
        <v>552</v>
      </c>
      <c r="DU252" s="58" t="s">
        <v>837</v>
      </c>
      <c r="DV252" s="58" t="s">
        <v>834</v>
      </c>
      <c r="DW252" s="58" t="s">
        <v>558</v>
      </c>
      <c r="DX252" s="58" t="s">
        <v>837</v>
      </c>
      <c r="DY252" s="27" t="s">
        <v>2784</v>
      </c>
      <c r="DZ252" s="5" t="s">
        <v>1401</v>
      </c>
      <c r="EA252" s="5">
        <v>6653</v>
      </c>
      <c r="EB252" s="27" t="s">
        <v>4191</v>
      </c>
      <c r="EC252" s="5" t="s">
        <v>1401</v>
      </c>
      <c r="ED252" s="5">
        <v>327</v>
      </c>
      <c r="EE252" s="27" t="s">
        <v>4192</v>
      </c>
      <c r="EF252" s="5" t="s">
        <v>1401</v>
      </c>
      <c r="EG252" s="5">
        <v>324</v>
      </c>
      <c r="EH252" s="27" t="s">
        <v>4193</v>
      </c>
      <c r="EI252" s="5" t="s">
        <v>1401</v>
      </c>
      <c r="EJ252" s="5">
        <v>56</v>
      </c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</row>
    <row r="253" spans="1:264">
      <c r="A253" s="4">
        <v>252</v>
      </c>
      <c r="B253" s="24" t="s">
        <v>1111</v>
      </c>
      <c r="C253" s="57">
        <v>39496</v>
      </c>
      <c r="D253" s="4" t="s">
        <v>1459</v>
      </c>
      <c r="E253" s="7">
        <v>277553</v>
      </c>
      <c r="F253" s="8">
        <v>115287</v>
      </c>
      <c r="G253" s="14">
        <f t="shared" si="54"/>
        <v>0.41536931685119599</v>
      </c>
      <c r="H253" s="14">
        <f t="shared" si="44"/>
        <v>0.53729388395916278</v>
      </c>
      <c r="I253" s="29" t="str">
        <f t="shared" si="51"/>
        <v>MQM</v>
      </c>
      <c r="J253" s="29">
        <f t="shared" si="55"/>
        <v>0.7570671454717357</v>
      </c>
      <c r="K253" s="29" t="str">
        <f t="shared" si="52"/>
        <v>PPPP</v>
      </c>
      <c r="L253" s="29">
        <f t="shared" si="49"/>
        <v>0.21977326151257298</v>
      </c>
      <c r="M253" s="29" t="str">
        <f t="shared" si="53"/>
        <v>MMA</v>
      </c>
      <c r="N253" s="29">
        <f t="shared" si="50"/>
        <v>1.9403748904906884E-2</v>
      </c>
      <c r="O253" s="27" t="s">
        <v>816</v>
      </c>
      <c r="P253" s="27" t="s">
        <v>806</v>
      </c>
      <c r="Q253" s="27" t="s">
        <v>838</v>
      </c>
      <c r="R253" s="27" t="s">
        <v>4194</v>
      </c>
      <c r="S253" s="5" t="s">
        <v>1185</v>
      </c>
      <c r="T253" s="5">
        <v>2237</v>
      </c>
      <c r="U253" s="5" t="s">
        <v>1460</v>
      </c>
      <c r="V253" s="5" t="s">
        <v>1765</v>
      </c>
      <c r="W253" s="27">
        <v>87280</v>
      </c>
      <c r="X253" s="27" t="s">
        <v>834</v>
      </c>
      <c r="Y253" s="5" t="s">
        <v>909</v>
      </c>
      <c r="Z253" s="5" t="s">
        <v>837</v>
      </c>
      <c r="AA253" s="5" t="s">
        <v>834</v>
      </c>
      <c r="AB253" s="5" t="s">
        <v>1194</v>
      </c>
      <c r="AC253" s="5" t="s">
        <v>837</v>
      </c>
      <c r="AD253" s="5" t="s">
        <v>1461</v>
      </c>
      <c r="AE253" s="5" t="s">
        <v>1003</v>
      </c>
      <c r="AF253" s="5">
        <v>25337</v>
      </c>
      <c r="AG253" s="58" t="s">
        <v>834</v>
      </c>
      <c r="AH253" s="58" t="s">
        <v>810</v>
      </c>
      <c r="AI253" s="58" t="s">
        <v>837</v>
      </c>
      <c r="AJ253" s="5" t="s">
        <v>834</v>
      </c>
      <c r="AK253" s="5" t="s">
        <v>1424</v>
      </c>
      <c r="AL253" s="5" t="s">
        <v>837</v>
      </c>
      <c r="AM253" s="5" t="s">
        <v>834</v>
      </c>
      <c r="AN253" s="5" t="s">
        <v>3395</v>
      </c>
      <c r="AO253" s="5" t="s">
        <v>837</v>
      </c>
      <c r="AP253" s="5" t="s">
        <v>834</v>
      </c>
      <c r="AQ253" s="5" t="s">
        <v>7501</v>
      </c>
      <c r="AR253" s="5" t="s">
        <v>837</v>
      </c>
      <c r="AS253" s="58" t="s">
        <v>834</v>
      </c>
      <c r="AT253" s="58" t="s">
        <v>812</v>
      </c>
      <c r="AU253" s="58" t="s">
        <v>837</v>
      </c>
      <c r="AV253" s="5" t="s">
        <v>834</v>
      </c>
      <c r="AW253" s="5" t="s">
        <v>3202</v>
      </c>
      <c r="AX253" s="5" t="s">
        <v>837</v>
      </c>
      <c r="AY253" s="5" t="s">
        <v>834</v>
      </c>
      <c r="AZ253" s="5" t="s">
        <v>3764</v>
      </c>
      <c r="BA253" s="5" t="s">
        <v>837</v>
      </c>
      <c r="BB253" s="5" t="s">
        <v>834</v>
      </c>
      <c r="BC253" s="5" t="s">
        <v>3126</v>
      </c>
      <c r="BD253" s="5" t="s">
        <v>837</v>
      </c>
      <c r="BE253" s="5" t="s">
        <v>834</v>
      </c>
      <c r="BF253" s="5" t="s">
        <v>3130</v>
      </c>
      <c r="BG253" s="5" t="s">
        <v>837</v>
      </c>
      <c r="BH253" s="5" t="s">
        <v>834</v>
      </c>
      <c r="BI253" s="5" t="s">
        <v>3608</v>
      </c>
      <c r="BJ253" s="5" t="s">
        <v>837</v>
      </c>
      <c r="BK253" s="5" t="s">
        <v>834</v>
      </c>
      <c r="BL253" s="5" t="s">
        <v>3403</v>
      </c>
      <c r="BM253" s="5" t="s">
        <v>837</v>
      </c>
      <c r="BN253" s="5" t="s">
        <v>834</v>
      </c>
      <c r="BO253" s="5" t="s">
        <v>3539</v>
      </c>
      <c r="BP253" s="5" t="s">
        <v>837</v>
      </c>
      <c r="BQ253" s="5" t="s">
        <v>834</v>
      </c>
      <c r="BR253" s="5" t="s">
        <v>3983</v>
      </c>
      <c r="BS253" s="5" t="s">
        <v>837</v>
      </c>
      <c r="BT253" s="5" t="s">
        <v>834</v>
      </c>
      <c r="BU253" s="5" t="s">
        <v>7505</v>
      </c>
      <c r="BV253" s="5" t="s">
        <v>837</v>
      </c>
      <c r="BW253" s="5" t="s">
        <v>834</v>
      </c>
      <c r="BX253" s="5" t="s">
        <v>1020</v>
      </c>
      <c r="BY253" s="5" t="s">
        <v>837</v>
      </c>
      <c r="BZ253" s="5" t="s">
        <v>834</v>
      </c>
      <c r="CA253" s="5" t="s">
        <v>2873</v>
      </c>
      <c r="CB253" s="5" t="s">
        <v>837</v>
      </c>
      <c r="CC253" s="58" t="s">
        <v>834</v>
      </c>
      <c r="CD253" s="58" t="s">
        <v>814</v>
      </c>
      <c r="CE253" s="58" t="s">
        <v>837</v>
      </c>
      <c r="CF253" s="58" t="s">
        <v>834</v>
      </c>
      <c r="CG253" s="27" t="s">
        <v>817</v>
      </c>
      <c r="CH253" s="58" t="s">
        <v>837</v>
      </c>
      <c r="CI253" s="58" t="s">
        <v>834</v>
      </c>
      <c r="CJ253" s="58" t="s">
        <v>3813</v>
      </c>
      <c r="CK253" s="58" t="s">
        <v>837</v>
      </c>
      <c r="CL253" s="58" t="s">
        <v>834</v>
      </c>
      <c r="CM253" s="58" t="s">
        <v>3196</v>
      </c>
      <c r="CN253" s="58" t="s">
        <v>837</v>
      </c>
      <c r="CO253" s="58" t="s">
        <v>834</v>
      </c>
      <c r="CP253" s="58" t="s">
        <v>3361</v>
      </c>
      <c r="CQ253" s="58" t="s">
        <v>837</v>
      </c>
      <c r="CR253" s="58" t="s">
        <v>834</v>
      </c>
      <c r="CS253" s="58" t="s">
        <v>4541</v>
      </c>
      <c r="CT253" s="58" t="s">
        <v>837</v>
      </c>
      <c r="CU253" s="58" t="s">
        <v>834</v>
      </c>
      <c r="CV253" s="58" t="s">
        <v>4186</v>
      </c>
      <c r="CW253" s="58" t="s">
        <v>837</v>
      </c>
      <c r="CX253" s="58" t="s">
        <v>834</v>
      </c>
      <c r="CY253" s="58" t="s">
        <v>1301</v>
      </c>
      <c r="CZ253" s="58" t="s">
        <v>837</v>
      </c>
      <c r="DA253" s="58" t="s">
        <v>834</v>
      </c>
      <c r="DB253" s="58" t="s">
        <v>1406</v>
      </c>
      <c r="DC253" s="58" t="s">
        <v>837</v>
      </c>
      <c r="DD253" s="27" t="s">
        <v>4195</v>
      </c>
      <c r="DE253" s="5" t="s">
        <v>4196</v>
      </c>
      <c r="DF253" s="5">
        <v>235</v>
      </c>
      <c r="DG253" s="58" t="s">
        <v>834</v>
      </c>
      <c r="DH253" s="58" t="s">
        <v>3370</v>
      </c>
      <c r="DI253" s="58" t="s">
        <v>837</v>
      </c>
      <c r="DJ253" s="58" t="s">
        <v>834</v>
      </c>
      <c r="DK253" s="58" t="s">
        <v>564</v>
      </c>
      <c r="DL253" s="58" t="s">
        <v>837</v>
      </c>
      <c r="DM253" s="58" t="s">
        <v>834</v>
      </c>
      <c r="DN253" s="58" t="s">
        <v>4014</v>
      </c>
      <c r="DO253" s="58" t="s">
        <v>837</v>
      </c>
      <c r="DP253" s="58" t="s">
        <v>834</v>
      </c>
      <c r="DQ253" s="58" t="s">
        <v>5990</v>
      </c>
      <c r="DR253" s="58" t="s">
        <v>837</v>
      </c>
      <c r="DS253" s="58" t="s">
        <v>834</v>
      </c>
      <c r="DT253" s="58" t="s">
        <v>552</v>
      </c>
      <c r="DU253" s="58" t="s">
        <v>837</v>
      </c>
      <c r="DV253" s="58" t="s">
        <v>834</v>
      </c>
      <c r="DW253" s="58" t="s">
        <v>558</v>
      </c>
      <c r="DX253" s="58" t="s">
        <v>837</v>
      </c>
      <c r="DY253" s="27" t="s">
        <v>4197</v>
      </c>
      <c r="DZ253" s="5" t="s">
        <v>1401</v>
      </c>
      <c r="EA253" s="5">
        <v>110</v>
      </c>
      <c r="EB253" s="27" t="s">
        <v>4198</v>
      </c>
      <c r="EC253" s="5" t="s">
        <v>1401</v>
      </c>
      <c r="ED253" s="5">
        <v>88</v>
      </c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</row>
    <row r="254" spans="1:264">
      <c r="A254" s="4">
        <v>253</v>
      </c>
      <c r="B254" s="24" t="s">
        <v>1111</v>
      </c>
      <c r="C254" s="57">
        <v>39496</v>
      </c>
      <c r="D254" s="4" t="s">
        <v>1462</v>
      </c>
      <c r="E254" s="7">
        <v>398527</v>
      </c>
      <c r="F254" s="8">
        <v>152843</v>
      </c>
      <c r="G254" s="14">
        <f t="shared" si="54"/>
        <v>0.38351981170660959</v>
      </c>
      <c r="H254" s="14">
        <f t="shared" si="44"/>
        <v>0.32629561052845074</v>
      </c>
      <c r="I254" s="29" t="str">
        <f t="shared" si="51"/>
        <v>MQM</v>
      </c>
      <c r="J254" s="29">
        <f t="shared" si="55"/>
        <v>0.63446150625151299</v>
      </c>
      <c r="K254" s="29" t="str">
        <f t="shared" si="52"/>
        <v>PPPP</v>
      </c>
      <c r="L254" s="29">
        <f t="shared" si="49"/>
        <v>0.30816589572306224</v>
      </c>
      <c r="M254" s="29" t="str">
        <f t="shared" si="53"/>
        <v>PML-N</v>
      </c>
      <c r="N254" s="29">
        <f t="shared" si="50"/>
        <v>2.7217471523066153E-2</v>
      </c>
      <c r="O254" s="27" t="s">
        <v>816</v>
      </c>
      <c r="P254" s="27" t="s">
        <v>806</v>
      </c>
      <c r="Q254" s="27" t="s">
        <v>838</v>
      </c>
      <c r="R254" s="27" t="s">
        <v>4352</v>
      </c>
      <c r="S254" s="5" t="s">
        <v>1185</v>
      </c>
      <c r="T254" s="5">
        <v>2747</v>
      </c>
      <c r="U254" s="5" t="s">
        <v>1463</v>
      </c>
      <c r="V254" s="5" t="s">
        <v>1765</v>
      </c>
      <c r="W254" s="27">
        <v>96973</v>
      </c>
      <c r="X254" s="27" t="s">
        <v>4353</v>
      </c>
      <c r="Y254" s="5" t="s">
        <v>909</v>
      </c>
      <c r="Z254" s="5">
        <v>1025</v>
      </c>
      <c r="AA254" s="27" t="s">
        <v>4351</v>
      </c>
      <c r="AB254" s="5" t="s">
        <v>1194</v>
      </c>
      <c r="AC254" s="5">
        <v>4160</v>
      </c>
      <c r="AD254" s="5" t="s">
        <v>1464</v>
      </c>
      <c r="AE254" s="5" t="s">
        <v>1003</v>
      </c>
      <c r="AF254" s="5">
        <v>47101</v>
      </c>
      <c r="AG254" s="58" t="s">
        <v>834</v>
      </c>
      <c r="AH254" s="58" t="s">
        <v>810</v>
      </c>
      <c r="AI254" s="58" t="s">
        <v>837</v>
      </c>
      <c r="AJ254" s="5" t="s">
        <v>834</v>
      </c>
      <c r="AK254" s="5" t="s">
        <v>1424</v>
      </c>
      <c r="AL254" s="5" t="s">
        <v>837</v>
      </c>
      <c r="AM254" s="27" t="s">
        <v>4359</v>
      </c>
      <c r="AN254" s="5" t="s">
        <v>4512</v>
      </c>
      <c r="AO254" s="5">
        <v>41</v>
      </c>
      <c r="AP254" s="5" t="s">
        <v>834</v>
      </c>
      <c r="AQ254" s="5" t="s">
        <v>7501</v>
      </c>
      <c r="AR254" s="5" t="s">
        <v>837</v>
      </c>
      <c r="AS254" s="27" t="s">
        <v>4358</v>
      </c>
      <c r="AT254" s="27" t="s">
        <v>2875</v>
      </c>
      <c r="AU254" s="5">
        <v>50</v>
      </c>
      <c r="AV254" s="5" t="s">
        <v>362</v>
      </c>
      <c r="AW254" s="5" t="s">
        <v>3202</v>
      </c>
      <c r="AX254" s="5">
        <v>119</v>
      </c>
      <c r="AY254" s="5" t="s">
        <v>834</v>
      </c>
      <c r="AZ254" s="5" t="s">
        <v>3764</v>
      </c>
      <c r="BA254" s="5" t="s">
        <v>837</v>
      </c>
      <c r="BB254" s="5" t="s">
        <v>834</v>
      </c>
      <c r="BC254" s="5" t="s">
        <v>3126</v>
      </c>
      <c r="BD254" s="5" t="s">
        <v>837</v>
      </c>
      <c r="BE254" s="5" t="s">
        <v>834</v>
      </c>
      <c r="BF254" s="5" t="s">
        <v>3130</v>
      </c>
      <c r="BG254" s="5" t="s">
        <v>837</v>
      </c>
      <c r="BH254" s="5" t="s">
        <v>834</v>
      </c>
      <c r="BI254" s="5" t="s">
        <v>3608</v>
      </c>
      <c r="BJ254" s="5" t="s">
        <v>837</v>
      </c>
      <c r="BK254" s="5" t="s">
        <v>834</v>
      </c>
      <c r="BL254" s="5" t="s">
        <v>3403</v>
      </c>
      <c r="BM254" s="5" t="s">
        <v>837</v>
      </c>
      <c r="BN254" s="5" t="s">
        <v>834</v>
      </c>
      <c r="BO254" s="5" t="s">
        <v>3539</v>
      </c>
      <c r="BP254" s="5" t="s">
        <v>837</v>
      </c>
      <c r="BQ254" s="5" t="s">
        <v>834</v>
      </c>
      <c r="BR254" s="5" t="s">
        <v>3983</v>
      </c>
      <c r="BS254" s="5" t="s">
        <v>837</v>
      </c>
      <c r="BT254" s="5" t="s">
        <v>834</v>
      </c>
      <c r="BU254" s="5" t="s">
        <v>7505</v>
      </c>
      <c r="BV254" s="5" t="s">
        <v>837</v>
      </c>
      <c r="BW254" s="5" t="s">
        <v>834</v>
      </c>
      <c r="BX254" s="5" t="s">
        <v>1020</v>
      </c>
      <c r="BY254" s="5" t="s">
        <v>837</v>
      </c>
      <c r="BZ254" s="5" t="s">
        <v>834</v>
      </c>
      <c r="CA254" s="5" t="s">
        <v>2873</v>
      </c>
      <c r="CB254" s="5" t="s">
        <v>837</v>
      </c>
      <c r="CC254" s="58" t="s">
        <v>834</v>
      </c>
      <c r="CD254" s="58" t="s">
        <v>814</v>
      </c>
      <c r="CE254" s="58" t="s">
        <v>837</v>
      </c>
      <c r="CF254" s="58" t="s">
        <v>834</v>
      </c>
      <c r="CG254" s="27" t="s">
        <v>817</v>
      </c>
      <c r="CH254" s="58" t="s">
        <v>837</v>
      </c>
      <c r="CI254" s="58" t="s">
        <v>834</v>
      </c>
      <c r="CJ254" s="58" t="s">
        <v>3813</v>
      </c>
      <c r="CK254" s="58" t="s">
        <v>837</v>
      </c>
      <c r="CL254" s="58" t="s">
        <v>834</v>
      </c>
      <c r="CM254" s="58" t="s">
        <v>3196</v>
      </c>
      <c r="CN254" s="58" t="s">
        <v>837</v>
      </c>
      <c r="CO254" s="58" t="s">
        <v>834</v>
      </c>
      <c r="CP254" s="58" t="s">
        <v>3361</v>
      </c>
      <c r="CQ254" s="58" t="s">
        <v>837</v>
      </c>
      <c r="CR254" s="58" t="s">
        <v>834</v>
      </c>
      <c r="CS254" s="58" t="s">
        <v>4541</v>
      </c>
      <c r="CT254" s="58" t="s">
        <v>837</v>
      </c>
      <c r="CU254" s="58" t="s">
        <v>834</v>
      </c>
      <c r="CV254" s="58" t="s">
        <v>4186</v>
      </c>
      <c r="CW254" s="58" t="s">
        <v>837</v>
      </c>
      <c r="CX254" s="58" t="s">
        <v>834</v>
      </c>
      <c r="CY254" s="58" t="s">
        <v>1301</v>
      </c>
      <c r="CZ254" s="58" t="s">
        <v>837</v>
      </c>
      <c r="DA254" s="58" t="s">
        <v>834</v>
      </c>
      <c r="DB254" s="58" t="s">
        <v>1406</v>
      </c>
      <c r="DC254" s="58" t="s">
        <v>837</v>
      </c>
      <c r="DD254" s="58" t="s">
        <v>834</v>
      </c>
      <c r="DE254" s="58" t="s">
        <v>4196</v>
      </c>
      <c r="DF254" s="58" t="s">
        <v>837</v>
      </c>
      <c r="DG254" s="58" t="s">
        <v>834</v>
      </c>
      <c r="DH254" s="58" t="s">
        <v>3370</v>
      </c>
      <c r="DI254" s="58" t="s">
        <v>837</v>
      </c>
      <c r="DJ254" s="58" t="s">
        <v>834</v>
      </c>
      <c r="DK254" s="58" t="s">
        <v>564</v>
      </c>
      <c r="DL254" s="58" t="s">
        <v>837</v>
      </c>
      <c r="DM254" s="58" t="s">
        <v>834</v>
      </c>
      <c r="DN254" s="58" t="s">
        <v>4014</v>
      </c>
      <c r="DO254" s="58" t="s">
        <v>837</v>
      </c>
      <c r="DP254" s="58" t="s">
        <v>834</v>
      </c>
      <c r="DQ254" s="58" t="s">
        <v>5990</v>
      </c>
      <c r="DR254" s="58" t="s">
        <v>837</v>
      </c>
      <c r="DS254" s="58" t="s">
        <v>834</v>
      </c>
      <c r="DT254" s="58" t="s">
        <v>552</v>
      </c>
      <c r="DU254" s="58" t="s">
        <v>837</v>
      </c>
      <c r="DV254" s="58" t="s">
        <v>834</v>
      </c>
      <c r="DW254" s="58" t="s">
        <v>558</v>
      </c>
      <c r="DX254" s="58" t="s">
        <v>837</v>
      </c>
      <c r="DY254" s="27" t="s">
        <v>4354</v>
      </c>
      <c r="DZ254" s="5" t="s">
        <v>1401</v>
      </c>
      <c r="EA254" s="5">
        <v>183</v>
      </c>
      <c r="EB254" s="27" t="s">
        <v>4355</v>
      </c>
      <c r="EC254" s="5" t="s">
        <v>1401</v>
      </c>
      <c r="ED254" s="5">
        <v>148</v>
      </c>
      <c r="EE254" s="27" t="s">
        <v>1461</v>
      </c>
      <c r="EF254" s="5" t="s">
        <v>1401</v>
      </c>
      <c r="EG254" s="5">
        <v>77</v>
      </c>
      <c r="EH254" s="27" t="s">
        <v>4357</v>
      </c>
      <c r="EI254" s="5" t="s">
        <v>1401</v>
      </c>
      <c r="EJ254" s="5">
        <v>77</v>
      </c>
      <c r="EK254" s="27" t="s">
        <v>4513</v>
      </c>
      <c r="EL254" s="5" t="s">
        <v>1401</v>
      </c>
      <c r="EM254" s="5">
        <v>36</v>
      </c>
      <c r="EN254" s="27" t="s">
        <v>4514</v>
      </c>
      <c r="EO254" s="5" t="s">
        <v>1401</v>
      </c>
      <c r="EP254" s="5">
        <v>29</v>
      </c>
      <c r="EQ254" s="27" t="s">
        <v>4515</v>
      </c>
      <c r="ER254" s="5" t="s">
        <v>1401</v>
      </c>
      <c r="ES254" s="5">
        <v>26</v>
      </c>
      <c r="ET254" s="27" t="s">
        <v>4367</v>
      </c>
      <c r="EU254" s="5" t="s">
        <v>1401</v>
      </c>
      <c r="EV254" s="5">
        <v>22</v>
      </c>
      <c r="EW254" s="27" t="s">
        <v>4356</v>
      </c>
      <c r="EX254" s="5" t="s">
        <v>1401</v>
      </c>
      <c r="EY254" s="5">
        <v>17</v>
      </c>
      <c r="EZ254" s="27" t="s">
        <v>4369</v>
      </c>
      <c r="FA254" s="5" t="s">
        <v>1401</v>
      </c>
      <c r="FB254" s="5">
        <v>12</v>
      </c>
      <c r="FC254" s="52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</row>
    <row r="255" spans="1:264">
      <c r="A255" s="4">
        <v>254</v>
      </c>
      <c r="B255" s="24" t="s">
        <v>1111</v>
      </c>
      <c r="C255" s="57">
        <v>39496</v>
      </c>
      <c r="D255" s="4" t="s">
        <v>1465</v>
      </c>
      <c r="E255" s="7">
        <v>309295</v>
      </c>
      <c r="F255" s="8">
        <v>153502</v>
      </c>
      <c r="G255" s="14">
        <f t="shared" si="54"/>
        <v>0.49629641604293634</v>
      </c>
      <c r="H255" s="14">
        <f t="shared" si="44"/>
        <v>0.7709736680955297</v>
      </c>
      <c r="I255" s="29" t="str">
        <f t="shared" si="51"/>
        <v>MQM</v>
      </c>
      <c r="J255" s="29">
        <f t="shared" si="55"/>
        <v>0.86414509257208372</v>
      </c>
      <c r="K255" s="29" t="str">
        <f t="shared" si="52"/>
        <v>PPPP</v>
      </c>
      <c r="L255" s="29">
        <f t="shared" si="49"/>
        <v>9.3171424476554049E-2</v>
      </c>
      <c r="M255" s="29" t="str">
        <f t="shared" si="53"/>
        <v>PML-N</v>
      </c>
      <c r="N255" s="29">
        <f t="shared" si="50"/>
        <v>3.2344855441622911E-2</v>
      </c>
      <c r="O255" s="27" t="s">
        <v>816</v>
      </c>
      <c r="P255" s="27" t="s">
        <v>806</v>
      </c>
      <c r="Q255" s="27" t="s">
        <v>838</v>
      </c>
      <c r="R255" s="5" t="s">
        <v>834</v>
      </c>
      <c r="S255" s="5" t="s">
        <v>1185</v>
      </c>
      <c r="T255" s="5" t="s">
        <v>837</v>
      </c>
      <c r="U255" s="5" t="s">
        <v>1466</v>
      </c>
      <c r="V255" s="5" t="s">
        <v>1765</v>
      </c>
      <c r="W255" s="5">
        <v>132648</v>
      </c>
      <c r="X255" s="27" t="s">
        <v>834</v>
      </c>
      <c r="Y255" s="5" t="s">
        <v>909</v>
      </c>
      <c r="Z255" s="5" t="s">
        <v>837</v>
      </c>
      <c r="AA255" s="27" t="s">
        <v>4370</v>
      </c>
      <c r="AB255" s="5" t="s">
        <v>1194</v>
      </c>
      <c r="AC255" s="5">
        <v>4965</v>
      </c>
      <c r="AD255" s="5" t="s">
        <v>1467</v>
      </c>
      <c r="AE255" s="5" t="s">
        <v>1003</v>
      </c>
      <c r="AF255" s="5">
        <v>14302</v>
      </c>
      <c r="AG255" s="58" t="s">
        <v>834</v>
      </c>
      <c r="AH255" s="58" t="s">
        <v>810</v>
      </c>
      <c r="AI255" s="58" t="s">
        <v>837</v>
      </c>
      <c r="AJ255" s="5" t="s">
        <v>834</v>
      </c>
      <c r="AK255" s="5" t="s">
        <v>1424</v>
      </c>
      <c r="AL255" s="5" t="s">
        <v>837</v>
      </c>
      <c r="AM255" s="27" t="s">
        <v>4373</v>
      </c>
      <c r="AN255" s="5" t="s">
        <v>3395</v>
      </c>
      <c r="AO255" s="5">
        <v>275</v>
      </c>
      <c r="AP255" s="5" t="s">
        <v>834</v>
      </c>
      <c r="AQ255" s="5" t="s">
        <v>7501</v>
      </c>
      <c r="AR255" s="5" t="s">
        <v>837</v>
      </c>
      <c r="AS255" s="58" t="s">
        <v>834</v>
      </c>
      <c r="AT255" s="58" t="s">
        <v>812</v>
      </c>
      <c r="AU255" s="58" t="s">
        <v>837</v>
      </c>
      <c r="AV255" s="5" t="s">
        <v>834</v>
      </c>
      <c r="AW255" s="5" t="s">
        <v>3202</v>
      </c>
      <c r="AX255" s="5" t="s">
        <v>837</v>
      </c>
      <c r="AY255" s="5" t="s">
        <v>834</v>
      </c>
      <c r="AZ255" s="5" t="s">
        <v>3764</v>
      </c>
      <c r="BA255" s="5" t="s">
        <v>837</v>
      </c>
      <c r="BB255" s="5" t="s">
        <v>834</v>
      </c>
      <c r="BC255" s="5" t="s">
        <v>3126</v>
      </c>
      <c r="BD255" s="5" t="s">
        <v>837</v>
      </c>
      <c r="BE255" s="5" t="s">
        <v>834</v>
      </c>
      <c r="BF255" s="5" t="s">
        <v>3130</v>
      </c>
      <c r="BG255" s="5" t="s">
        <v>837</v>
      </c>
      <c r="BH255" s="5" t="s">
        <v>834</v>
      </c>
      <c r="BI255" s="5" t="s">
        <v>3608</v>
      </c>
      <c r="BJ255" s="5" t="s">
        <v>837</v>
      </c>
      <c r="BK255" s="5" t="s">
        <v>834</v>
      </c>
      <c r="BL255" s="5" t="s">
        <v>3403</v>
      </c>
      <c r="BM255" s="5" t="s">
        <v>837</v>
      </c>
      <c r="BN255" s="5" t="s">
        <v>834</v>
      </c>
      <c r="BO255" s="5" t="s">
        <v>3539</v>
      </c>
      <c r="BP255" s="5" t="s">
        <v>837</v>
      </c>
      <c r="BQ255" s="5" t="s">
        <v>834</v>
      </c>
      <c r="BR255" s="5" t="s">
        <v>3983</v>
      </c>
      <c r="BS255" s="5" t="s">
        <v>837</v>
      </c>
      <c r="BT255" s="5" t="s">
        <v>834</v>
      </c>
      <c r="BU255" s="5" t="s">
        <v>7505</v>
      </c>
      <c r="BV255" s="5" t="s">
        <v>837</v>
      </c>
      <c r="BW255" s="5" t="s">
        <v>834</v>
      </c>
      <c r="BX255" s="5" t="s">
        <v>1020</v>
      </c>
      <c r="BY255" s="5" t="s">
        <v>837</v>
      </c>
      <c r="BZ255" s="5" t="s">
        <v>834</v>
      </c>
      <c r="CA255" s="5" t="s">
        <v>2873</v>
      </c>
      <c r="CB255" s="5" t="s">
        <v>837</v>
      </c>
      <c r="CC255" s="58" t="s">
        <v>834</v>
      </c>
      <c r="CD255" s="58" t="s">
        <v>814</v>
      </c>
      <c r="CE255" s="58" t="s">
        <v>837</v>
      </c>
      <c r="CF255" s="58" t="s">
        <v>834</v>
      </c>
      <c r="CG255" s="27" t="s">
        <v>817</v>
      </c>
      <c r="CH255" s="58" t="s">
        <v>837</v>
      </c>
      <c r="CI255" s="58" t="s">
        <v>834</v>
      </c>
      <c r="CJ255" s="58" t="s">
        <v>3813</v>
      </c>
      <c r="CK255" s="58" t="s">
        <v>837</v>
      </c>
      <c r="CL255" s="58" t="s">
        <v>834</v>
      </c>
      <c r="CM255" s="58" t="s">
        <v>3196</v>
      </c>
      <c r="CN255" s="58" t="s">
        <v>837</v>
      </c>
      <c r="CO255" s="58" t="s">
        <v>834</v>
      </c>
      <c r="CP255" s="58" t="s">
        <v>3361</v>
      </c>
      <c r="CQ255" s="58" t="s">
        <v>837</v>
      </c>
      <c r="CR255" s="58" t="s">
        <v>834</v>
      </c>
      <c r="CS255" s="58" t="s">
        <v>4541</v>
      </c>
      <c r="CT255" s="58" t="s">
        <v>837</v>
      </c>
      <c r="CU255" s="58" t="s">
        <v>834</v>
      </c>
      <c r="CV255" s="58" t="s">
        <v>4186</v>
      </c>
      <c r="CW255" s="58" t="s">
        <v>837</v>
      </c>
      <c r="CX255" s="58" t="s">
        <v>834</v>
      </c>
      <c r="CY255" s="58" t="s">
        <v>1301</v>
      </c>
      <c r="CZ255" s="58" t="s">
        <v>837</v>
      </c>
      <c r="DA255" s="58" t="s">
        <v>834</v>
      </c>
      <c r="DB255" s="58" t="s">
        <v>1406</v>
      </c>
      <c r="DC255" s="58" t="s">
        <v>837</v>
      </c>
      <c r="DD255" s="58" t="s">
        <v>834</v>
      </c>
      <c r="DE255" s="58" t="s">
        <v>4196</v>
      </c>
      <c r="DF255" s="58" t="s">
        <v>837</v>
      </c>
      <c r="DG255" s="58" t="s">
        <v>834</v>
      </c>
      <c r="DH255" s="58" t="s">
        <v>3370</v>
      </c>
      <c r="DI255" s="58" t="s">
        <v>837</v>
      </c>
      <c r="DJ255" s="27" t="s">
        <v>4371</v>
      </c>
      <c r="DK255" s="5" t="s">
        <v>564</v>
      </c>
      <c r="DL255" s="5">
        <v>874</v>
      </c>
      <c r="DM255" s="58" t="s">
        <v>834</v>
      </c>
      <c r="DN255" s="58" t="s">
        <v>4014</v>
      </c>
      <c r="DO255" s="58" t="s">
        <v>837</v>
      </c>
      <c r="DP255" s="58" t="s">
        <v>834</v>
      </c>
      <c r="DQ255" s="58" t="s">
        <v>5990</v>
      </c>
      <c r="DR255" s="58" t="s">
        <v>837</v>
      </c>
      <c r="DS255" s="58" t="s">
        <v>834</v>
      </c>
      <c r="DT255" s="58" t="s">
        <v>552</v>
      </c>
      <c r="DU255" s="58" t="s">
        <v>837</v>
      </c>
      <c r="DV255" s="58" t="s">
        <v>834</v>
      </c>
      <c r="DW255" s="58" t="s">
        <v>558</v>
      </c>
      <c r="DX255" s="58" t="s">
        <v>837</v>
      </c>
      <c r="DY255" s="27" t="s">
        <v>4374</v>
      </c>
      <c r="DZ255" s="5" t="s">
        <v>1401</v>
      </c>
      <c r="EA255" s="5">
        <v>218</v>
      </c>
      <c r="EB255" s="27" t="s">
        <v>4375</v>
      </c>
      <c r="EC255" s="5" t="s">
        <v>1401</v>
      </c>
      <c r="ED255" s="5">
        <v>111</v>
      </c>
      <c r="EE255" s="27" t="s">
        <v>4376</v>
      </c>
      <c r="EF255" s="5" t="s">
        <v>1401</v>
      </c>
      <c r="EG255" s="5">
        <v>109</v>
      </c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</row>
    <row r="256" spans="1:264">
      <c r="A256" s="4">
        <v>255</v>
      </c>
      <c r="B256" s="24" t="s">
        <v>1111</v>
      </c>
      <c r="C256" s="57">
        <v>39496</v>
      </c>
      <c r="D256" s="4" t="s">
        <v>1468</v>
      </c>
      <c r="E256" s="7">
        <v>331927</v>
      </c>
      <c r="F256" s="8">
        <v>190638</v>
      </c>
      <c r="G256" s="14">
        <f t="shared" si="54"/>
        <v>0.57433712834448536</v>
      </c>
      <c r="H256" s="14">
        <f t="shared" si="44"/>
        <v>0.66399143927233817</v>
      </c>
      <c r="I256" s="29" t="str">
        <f t="shared" si="51"/>
        <v>MQM</v>
      </c>
      <c r="J256" s="29">
        <f t="shared" si="55"/>
        <v>0.82864381707739276</v>
      </c>
      <c r="K256" s="29" t="str">
        <f t="shared" si="52"/>
        <v>PPPP</v>
      </c>
      <c r="L256" s="29">
        <f t="shared" si="49"/>
        <v>0.16465237780505459</v>
      </c>
      <c r="M256" s="29" t="str">
        <f t="shared" si="53"/>
        <v>IND</v>
      </c>
      <c r="N256" s="29">
        <f t="shared" si="50"/>
        <v>3.6141797542987232E-3</v>
      </c>
      <c r="O256" s="27" t="s">
        <v>816</v>
      </c>
      <c r="P256" s="27" t="s">
        <v>806</v>
      </c>
      <c r="Q256" s="27" t="s">
        <v>838</v>
      </c>
      <c r="R256" s="5" t="s">
        <v>834</v>
      </c>
      <c r="S256" s="5" t="s">
        <v>1185</v>
      </c>
      <c r="T256" s="5" t="s">
        <v>837</v>
      </c>
      <c r="U256" s="5" t="s">
        <v>1469</v>
      </c>
      <c r="V256" s="5" t="s">
        <v>1765</v>
      </c>
      <c r="W256" s="27">
        <v>157971</v>
      </c>
      <c r="X256" s="27" t="s">
        <v>834</v>
      </c>
      <c r="Y256" s="5" t="s">
        <v>909</v>
      </c>
      <c r="Z256" s="5" t="s">
        <v>837</v>
      </c>
      <c r="AA256" s="5" t="s">
        <v>834</v>
      </c>
      <c r="AB256" s="5" t="s">
        <v>1194</v>
      </c>
      <c r="AC256" s="5" t="s">
        <v>837</v>
      </c>
      <c r="AD256" s="5" t="s">
        <v>1470</v>
      </c>
      <c r="AE256" s="5" t="s">
        <v>1003</v>
      </c>
      <c r="AF256" s="27">
        <v>31389</v>
      </c>
      <c r="AG256" s="58" t="s">
        <v>834</v>
      </c>
      <c r="AH256" s="58" t="s">
        <v>810</v>
      </c>
      <c r="AI256" s="58" t="s">
        <v>837</v>
      </c>
      <c r="AJ256" s="5" t="s">
        <v>834</v>
      </c>
      <c r="AK256" s="5" t="s">
        <v>1424</v>
      </c>
      <c r="AL256" s="5" t="s">
        <v>837</v>
      </c>
      <c r="AM256" s="5" t="s">
        <v>834</v>
      </c>
      <c r="AN256" s="5" t="s">
        <v>3395</v>
      </c>
      <c r="AO256" s="5" t="s">
        <v>837</v>
      </c>
      <c r="AP256" s="5" t="s">
        <v>834</v>
      </c>
      <c r="AQ256" s="5" t="s">
        <v>7501</v>
      </c>
      <c r="AR256" s="5" t="s">
        <v>837</v>
      </c>
      <c r="AS256" s="58" t="s">
        <v>834</v>
      </c>
      <c r="AT256" s="58" t="s">
        <v>812</v>
      </c>
      <c r="AU256" s="58" t="s">
        <v>837</v>
      </c>
      <c r="AV256" s="5" t="s">
        <v>834</v>
      </c>
      <c r="AW256" s="5" t="s">
        <v>3202</v>
      </c>
      <c r="AX256" s="5" t="s">
        <v>837</v>
      </c>
      <c r="AY256" s="5" t="s">
        <v>834</v>
      </c>
      <c r="AZ256" s="5" t="s">
        <v>3764</v>
      </c>
      <c r="BA256" s="5" t="s">
        <v>837</v>
      </c>
      <c r="BB256" s="5" t="s">
        <v>834</v>
      </c>
      <c r="BC256" s="5" t="s">
        <v>3126</v>
      </c>
      <c r="BD256" s="5" t="s">
        <v>837</v>
      </c>
      <c r="BE256" s="5" t="s">
        <v>834</v>
      </c>
      <c r="BF256" s="5" t="s">
        <v>3130</v>
      </c>
      <c r="BG256" s="5" t="s">
        <v>837</v>
      </c>
      <c r="BH256" s="5" t="s">
        <v>834</v>
      </c>
      <c r="BI256" s="5" t="s">
        <v>3608</v>
      </c>
      <c r="BJ256" s="5" t="s">
        <v>837</v>
      </c>
      <c r="BK256" s="5" t="s">
        <v>834</v>
      </c>
      <c r="BL256" s="5" t="s">
        <v>3403</v>
      </c>
      <c r="BM256" s="5" t="s">
        <v>837</v>
      </c>
      <c r="BN256" s="5" t="s">
        <v>834</v>
      </c>
      <c r="BO256" s="5" t="s">
        <v>3539</v>
      </c>
      <c r="BP256" s="5" t="s">
        <v>837</v>
      </c>
      <c r="BQ256" s="5" t="s">
        <v>834</v>
      </c>
      <c r="BR256" s="5" t="s">
        <v>3983</v>
      </c>
      <c r="BS256" s="5" t="s">
        <v>837</v>
      </c>
      <c r="BT256" s="5" t="s">
        <v>834</v>
      </c>
      <c r="BU256" s="5" t="s">
        <v>7505</v>
      </c>
      <c r="BV256" s="5" t="s">
        <v>837</v>
      </c>
      <c r="BW256" s="5" t="s">
        <v>834</v>
      </c>
      <c r="BX256" s="5" t="s">
        <v>1020</v>
      </c>
      <c r="BY256" s="5" t="s">
        <v>837</v>
      </c>
      <c r="BZ256" s="5" t="s">
        <v>834</v>
      </c>
      <c r="CA256" s="5" t="s">
        <v>2873</v>
      </c>
      <c r="CB256" s="5" t="s">
        <v>837</v>
      </c>
      <c r="CC256" s="58" t="s">
        <v>834</v>
      </c>
      <c r="CD256" s="58" t="s">
        <v>814</v>
      </c>
      <c r="CE256" s="58" t="s">
        <v>837</v>
      </c>
      <c r="CF256" s="58" t="s">
        <v>834</v>
      </c>
      <c r="CG256" s="27" t="s">
        <v>817</v>
      </c>
      <c r="CH256" s="58" t="s">
        <v>837</v>
      </c>
      <c r="CI256" s="58" t="s">
        <v>834</v>
      </c>
      <c r="CJ256" s="58" t="s">
        <v>3813</v>
      </c>
      <c r="CK256" s="58" t="s">
        <v>837</v>
      </c>
      <c r="CL256" s="58" t="s">
        <v>834</v>
      </c>
      <c r="CM256" s="58" t="s">
        <v>3196</v>
      </c>
      <c r="CN256" s="58" t="s">
        <v>837</v>
      </c>
      <c r="CO256" s="58" t="s">
        <v>834</v>
      </c>
      <c r="CP256" s="58" t="s">
        <v>3361</v>
      </c>
      <c r="CQ256" s="58" t="s">
        <v>837</v>
      </c>
      <c r="CR256" s="58" t="s">
        <v>834</v>
      </c>
      <c r="CS256" s="58" t="s">
        <v>4541</v>
      </c>
      <c r="CT256" s="58" t="s">
        <v>837</v>
      </c>
      <c r="CU256" s="58" t="s">
        <v>834</v>
      </c>
      <c r="CV256" s="58" t="s">
        <v>4186</v>
      </c>
      <c r="CW256" s="58" t="s">
        <v>837</v>
      </c>
      <c r="CX256" s="58" t="s">
        <v>834</v>
      </c>
      <c r="CY256" s="58" t="s">
        <v>1301</v>
      </c>
      <c r="CZ256" s="58" t="s">
        <v>837</v>
      </c>
      <c r="DA256" s="58" t="s">
        <v>834</v>
      </c>
      <c r="DB256" s="58" t="s">
        <v>1406</v>
      </c>
      <c r="DC256" s="58" t="s">
        <v>837</v>
      </c>
      <c r="DD256" s="58" t="s">
        <v>834</v>
      </c>
      <c r="DE256" s="58" t="s">
        <v>4196</v>
      </c>
      <c r="DF256" s="58" t="s">
        <v>837</v>
      </c>
      <c r="DG256" s="58" t="s">
        <v>834</v>
      </c>
      <c r="DH256" s="58" t="s">
        <v>3370</v>
      </c>
      <c r="DI256" s="58" t="s">
        <v>837</v>
      </c>
      <c r="DJ256" s="58" t="s">
        <v>834</v>
      </c>
      <c r="DK256" s="58" t="s">
        <v>564</v>
      </c>
      <c r="DL256" s="58" t="s">
        <v>837</v>
      </c>
      <c r="DM256" s="58" t="s">
        <v>834</v>
      </c>
      <c r="DN256" s="58" t="s">
        <v>4014</v>
      </c>
      <c r="DO256" s="58" t="s">
        <v>837</v>
      </c>
      <c r="DP256" s="58" t="s">
        <v>834</v>
      </c>
      <c r="DQ256" s="58" t="s">
        <v>5990</v>
      </c>
      <c r="DR256" s="58" t="s">
        <v>837</v>
      </c>
      <c r="DS256" s="58" t="s">
        <v>834</v>
      </c>
      <c r="DT256" s="58" t="s">
        <v>552</v>
      </c>
      <c r="DU256" s="58" t="s">
        <v>837</v>
      </c>
      <c r="DV256" s="58" t="s">
        <v>834</v>
      </c>
      <c r="DW256" s="58" t="s">
        <v>558</v>
      </c>
      <c r="DX256" s="58" t="s">
        <v>837</v>
      </c>
      <c r="DY256" s="27" t="s">
        <v>4377</v>
      </c>
      <c r="DZ256" s="5" t="s">
        <v>1401</v>
      </c>
      <c r="EA256" s="5">
        <v>689</v>
      </c>
      <c r="EB256" s="27" t="s">
        <v>4378</v>
      </c>
      <c r="EC256" s="5" t="s">
        <v>1401</v>
      </c>
      <c r="ED256" s="5">
        <v>401</v>
      </c>
      <c r="EE256" s="27" t="s">
        <v>4379</v>
      </c>
      <c r="EF256" s="5" t="s">
        <v>1401</v>
      </c>
      <c r="EG256" s="5">
        <v>122</v>
      </c>
      <c r="EH256" s="27" t="s">
        <v>4380</v>
      </c>
      <c r="EI256" s="5" t="s">
        <v>1401</v>
      </c>
      <c r="EJ256" s="5">
        <v>66</v>
      </c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</row>
    <row r="257" spans="1:264">
      <c r="A257" s="4">
        <v>256</v>
      </c>
      <c r="B257" s="24" t="s">
        <v>1111</v>
      </c>
      <c r="C257" s="57">
        <v>39496</v>
      </c>
      <c r="D257" s="4" t="s">
        <v>1471</v>
      </c>
      <c r="E257" s="7">
        <v>371067</v>
      </c>
      <c r="F257" s="8">
        <v>163868</v>
      </c>
      <c r="G257" s="14">
        <f t="shared" si="54"/>
        <v>0.44161297016441775</v>
      </c>
      <c r="H257" s="14">
        <f t="shared" si="44"/>
        <v>0.60818463641467524</v>
      </c>
      <c r="I257" s="29" t="str">
        <f t="shared" si="51"/>
        <v>MQM</v>
      </c>
      <c r="J257" s="29">
        <f t="shared" si="55"/>
        <v>0.75360045890594873</v>
      </c>
      <c r="K257" s="29" t="str">
        <f t="shared" si="52"/>
        <v>PPPP</v>
      </c>
      <c r="L257" s="29">
        <f t="shared" si="49"/>
        <v>0.14541582249127347</v>
      </c>
      <c r="M257" s="29" t="str">
        <f t="shared" si="53"/>
        <v>PML-N</v>
      </c>
      <c r="N257" s="29">
        <f t="shared" si="50"/>
        <v>9.5528107989357292E-2</v>
      </c>
      <c r="O257" s="27" t="s">
        <v>4224</v>
      </c>
      <c r="P257" s="5" t="s">
        <v>1002</v>
      </c>
      <c r="Q257" s="5">
        <v>160</v>
      </c>
      <c r="R257" s="27" t="s">
        <v>4222</v>
      </c>
      <c r="S257" s="5" t="s">
        <v>1185</v>
      </c>
      <c r="T257" s="5">
        <v>442</v>
      </c>
      <c r="U257" s="5" t="s">
        <v>1472</v>
      </c>
      <c r="V257" s="5" t="s">
        <v>1765</v>
      </c>
      <c r="W257" s="27">
        <v>123491</v>
      </c>
      <c r="X257" s="27" t="s">
        <v>834</v>
      </c>
      <c r="Y257" s="5" t="s">
        <v>909</v>
      </c>
      <c r="Z257" s="5" t="s">
        <v>837</v>
      </c>
      <c r="AA257" s="27" t="s">
        <v>4221</v>
      </c>
      <c r="AB257" s="5" t="s">
        <v>1194</v>
      </c>
      <c r="AC257" s="5">
        <v>15654</v>
      </c>
      <c r="AD257" s="5" t="s">
        <v>1473</v>
      </c>
      <c r="AE257" s="5" t="s">
        <v>1003</v>
      </c>
      <c r="AF257" s="27">
        <v>23829</v>
      </c>
      <c r="AG257" s="58" t="s">
        <v>834</v>
      </c>
      <c r="AH257" s="58" t="s">
        <v>810</v>
      </c>
      <c r="AI257" s="58" t="s">
        <v>837</v>
      </c>
      <c r="AJ257" s="5" t="s">
        <v>834</v>
      </c>
      <c r="AK257" s="5" t="s">
        <v>1424</v>
      </c>
      <c r="AL257" s="5" t="s">
        <v>837</v>
      </c>
      <c r="AM257" s="5" t="s">
        <v>834</v>
      </c>
      <c r="AN257" s="5" t="s">
        <v>3395</v>
      </c>
      <c r="AO257" s="5" t="s">
        <v>837</v>
      </c>
      <c r="AP257" s="5" t="s">
        <v>834</v>
      </c>
      <c r="AQ257" s="5" t="s">
        <v>7501</v>
      </c>
      <c r="AR257" s="5" t="s">
        <v>837</v>
      </c>
      <c r="AS257" s="58" t="s">
        <v>834</v>
      </c>
      <c r="AT257" s="58" t="s">
        <v>812</v>
      </c>
      <c r="AU257" s="58" t="s">
        <v>837</v>
      </c>
      <c r="AV257" s="5" t="s">
        <v>834</v>
      </c>
      <c r="AW257" s="5" t="s">
        <v>3202</v>
      </c>
      <c r="AX257" s="5" t="s">
        <v>837</v>
      </c>
      <c r="AY257" s="5" t="s">
        <v>834</v>
      </c>
      <c r="AZ257" s="5" t="s">
        <v>3764</v>
      </c>
      <c r="BA257" s="5" t="s">
        <v>837</v>
      </c>
      <c r="BB257" s="5" t="s">
        <v>834</v>
      </c>
      <c r="BC257" s="5" t="s">
        <v>3126</v>
      </c>
      <c r="BD257" s="5" t="s">
        <v>837</v>
      </c>
      <c r="BE257" s="5" t="s">
        <v>834</v>
      </c>
      <c r="BF257" s="5" t="s">
        <v>3130</v>
      </c>
      <c r="BG257" s="5" t="s">
        <v>837</v>
      </c>
      <c r="BH257" s="5" t="s">
        <v>834</v>
      </c>
      <c r="BI257" s="5" t="s">
        <v>3608</v>
      </c>
      <c r="BJ257" s="5" t="s">
        <v>837</v>
      </c>
      <c r="BK257" s="5" t="s">
        <v>834</v>
      </c>
      <c r="BL257" s="5" t="s">
        <v>3403</v>
      </c>
      <c r="BM257" s="5" t="s">
        <v>837</v>
      </c>
      <c r="BN257" s="5" t="s">
        <v>834</v>
      </c>
      <c r="BO257" s="5" t="s">
        <v>3539</v>
      </c>
      <c r="BP257" s="5" t="s">
        <v>837</v>
      </c>
      <c r="BQ257" s="5" t="s">
        <v>834</v>
      </c>
      <c r="BR257" s="5" t="s">
        <v>3983</v>
      </c>
      <c r="BS257" s="5" t="s">
        <v>837</v>
      </c>
      <c r="BT257" s="5" t="s">
        <v>834</v>
      </c>
      <c r="BU257" s="5" t="s">
        <v>7505</v>
      </c>
      <c r="BV257" s="5" t="s">
        <v>837</v>
      </c>
      <c r="BW257" s="5" t="s">
        <v>834</v>
      </c>
      <c r="BX257" s="5" t="s">
        <v>1020</v>
      </c>
      <c r="BY257" s="5" t="s">
        <v>837</v>
      </c>
      <c r="BZ257" s="5" t="s">
        <v>834</v>
      </c>
      <c r="CA257" s="5" t="s">
        <v>2873</v>
      </c>
      <c r="CB257" s="5" t="s">
        <v>837</v>
      </c>
      <c r="CC257" s="58" t="s">
        <v>834</v>
      </c>
      <c r="CD257" s="58" t="s">
        <v>814</v>
      </c>
      <c r="CE257" s="58" t="s">
        <v>837</v>
      </c>
      <c r="CF257" s="58" t="s">
        <v>834</v>
      </c>
      <c r="CG257" s="27" t="s">
        <v>817</v>
      </c>
      <c r="CH257" s="58" t="s">
        <v>837</v>
      </c>
      <c r="CI257" s="58" t="s">
        <v>834</v>
      </c>
      <c r="CJ257" s="58" t="s">
        <v>3813</v>
      </c>
      <c r="CK257" s="58" t="s">
        <v>837</v>
      </c>
      <c r="CL257" s="58" t="s">
        <v>834</v>
      </c>
      <c r="CM257" s="58" t="s">
        <v>3196</v>
      </c>
      <c r="CN257" s="58" t="s">
        <v>837</v>
      </c>
      <c r="CO257" s="58" t="s">
        <v>834</v>
      </c>
      <c r="CP257" s="58" t="s">
        <v>3361</v>
      </c>
      <c r="CQ257" s="58" t="s">
        <v>837</v>
      </c>
      <c r="CR257" s="58" t="s">
        <v>834</v>
      </c>
      <c r="CS257" s="58" t="s">
        <v>4541</v>
      </c>
      <c r="CT257" s="58" t="s">
        <v>837</v>
      </c>
      <c r="CU257" s="58" t="s">
        <v>834</v>
      </c>
      <c r="CV257" s="58" t="s">
        <v>4186</v>
      </c>
      <c r="CW257" s="58" t="s">
        <v>837</v>
      </c>
      <c r="CX257" s="58" t="s">
        <v>834</v>
      </c>
      <c r="CY257" s="58" t="s">
        <v>1301</v>
      </c>
      <c r="CZ257" s="58" t="s">
        <v>837</v>
      </c>
      <c r="DA257" s="58" t="s">
        <v>834</v>
      </c>
      <c r="DB257" s="58" t="s">
        <v>1406</v>
      </c>
      <c r="DC257" s="58" t="s">
        <v>837</v>
      </c>
      <c r="DD257" s="58" t="s">
        <v>834</v>
      </c>
      <c r="DE257" s="58" t="s">
        <v>4196</v>
      </c>
      <c r="DF257" s="58" t="s">
        <v>837</v>
      </c>
      <c r="DG257" s="58" t="s">
        <v>834</v>
      </c>
      <c r="DH257" s="58" t="s">
        <v>3370</v>
      </c>
      <c r="DI257" s="58" t="s">
        <v>837</v>
      </c>
      <c r="DJ257" s="58" t="s">
        <v>834</v>
      </c>
      <c r="DK257" s="58" t="s">
        <v>564</v>
      </c>
      <c r="DL257" s="58" t="s">
        <v>837</v>
      </c>
      <c r="DM257" s="58" t="s">
        <v>834</v>
      </c>
      <c r="DN257" s="58" t="s">
        <v>4014</v>
      </c>
      <c r="DO257" s="58" t="s">
        <v>837</v>
      </c>
      <c r="DP257" s="58" t="s">
        <v>834</v>
      </c>
      <c r="DQ257" s="58" t="s">
        <v>5990</v>
      </c>
      <c r="DR257" s="58" t="s">
        <v>837</v>
      </c>
      <c r="DS257" s="58" t="s">
        <v>834</v>
      </c>
      <c r="DT257" s="58" t="s">
        <v>552</v>
      </c>
      <c r="DU257" s="58" t="s">
        <v>837</v>
      </c>
      <c r="DV257" s="58" t="s">
        <v>834</v>
      </c>
      <c r="DW257" s="58" t="s">
        <v>558</v>
      </c>
      <c r="DX257" s="58" t="s">
        <v>837</v>
      </c>
      <c r="DY257" s="27" t="s">
        <v>4223</v>
      </c>
      <c r="DZ257" s="5" t="s">
        <v>1401</v>
      </c>
      <c r="EA257" s="5">
        <v>245</v>
      </c>
      <c r="EB257" s="27" t="s">
        <v>4225</v>
      </c>
      <c r="EC257" s="5" t="s">
        <v>1401</v>
      </c>
      <c r="ED257" s="5">
        <v>47</v>
      </c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</row>
    <row r="258" spans="1:264">
      <c r="A258" s="4">
        <v>257</v>
      </c>
      <c r="B258" s="24" t="s">
        <v>1111</v>
      </c>
      <c r="C258" s="57">
        <v>39496</v>
      </c>
      <c r="D258" s="4" t="s">
        <v>1518</v>
      </c>
      <c r="E258" s="7">
        <v>386376</v>
      </c>
      <c r="F258" s="8">
        <v>185901</v>
      </c>
      <c r="G258" s="14">
        <f t="shared" si="54"/>
        <v>0.48114013292751101</v>
      </c>
      <c r="H258" s="14">
        <f t="shared" ref="H258:H273" si="56">((LARGE(O258:IQ258,1)-(LARGE(O258:IQ258,2)))/F258)</f>
        <v>0.47559722648076125</v>
      </c>
      <c r="I258" s="29" t="str">
        <f t="shared" si="51"/>
        <v>MQM</v>
      </c>
      <c r="J258" s="29">
        <f t="shared" si="55"/>
        <v>0.72349261165889367</v>
      </c>
      <c r="K258" s="29" t="str">
        <f t="shared" si="52"/>
        <v>PPPP</v>
      </c>
      <c r="L258" s="29">
        <f t="shared" si="49"/>
        <v>0.24789538517813245</v>
      </c>
      <c r="M258" s="29" t="str">
        <f t="shared" si="53"/>
        <v>PML-N</v>
      </c>
      <c r="N258" s="29">
        <f t="shared" si="50"/>
        <v>2.3098315770221783E-2</v>
      </c>
      <c r="O258" s="27" t="s">
        <v>4227</v>
      </c>
      <c r="P258" s="5" t="s">
        <v>1002</v>
      </c>
      <c r="Q258" s="5">
        <v>695</v>
      </c>
      <c r="R258" s="5" t="s">
        <v>834</v>
      </c>
      <c r="S258" s="5" t="s">
        <v>1185</v>
      </c>
      <c r="T258" s="5" t="s">
        <v>837</v>
      </c>
      <c r="U258" s="5" t="s">
        <v>1519</v>
      </c>
      <c r="V258" s="5" t="s">
        <v>1765</v>
      </c>
      <c r="W258" s="27">
        <v>134498</v>
      </c>
      <c r="X258" s="27" t="s">
        <v>834</v>
      </c>
      <c r="Y258" s="5" t="s">
        <v>909</v>
      </c>
      <c r="Z258" s="5" t="s">
        <v>837</v>
      </c>
      <c r="AA258" s="27" t="s">
        <v>4226</v>
      </c>
      <c r="AB258" s="5" t="s">
        <v>1194</v>
      </c>
      <c r="AC258" s="5">
        <v>4294</v>
      </c>
      <c r="AD258" s="5" t="s">
        <v>1739</v>
      </c>
      <c r="AE258" s="5" t="s">
        <v>1003</v>
      </c>
      <c r="AF258" s="27">
        <v>46084</v>
      </c>
      <c r="AG258" s="58" t="s">
        <v>834</v>
      </c>
      <c r="AH258" s="58" t="s">
        <v>810</v>
      </c>
      <c r="AI258" s="58" t="s">
        <v>837</v>
      </c>
      <c r="AJ258" s="5" t="s">
        <v>834</v>
      </c>
      <c r="AK258" s="5" t="s">
        <v>1424</v>
      </c>
      <c r="AL258" s="5" t="s">
        <v>837</v>
      </c>
      <c r="AM258" s="5" t="s">
        <v>834</v>
      </c>
      <c r="AN258" s="5" t="s">
        <v>3395</v>
      </c>
      <c r="AO258" s="5" t="s">
        <v>837</v>
      </c>
      <c r="AP258" s="5" t="s">
        <v>834</v>
      </c>
      <c r="AQ258" s="5" t="s">
        <v>7501</v>
      </c>
      <c r="AR258" s="5" t="s">
        <v>837</v>
      </c>
      <c r="AS258" s="27" t="s">
        <v>4235</v>
      </c>
      <c r="AT258" s="5" t="s">
        <v>2875</v>
      </c>
      <c r="AU258" s="5">
        <v>190</v>
      </c>
      <c r="AV258" s="5" t="s">
        <v>834</v>
      </c>
      <c r="AW258" s="5" t="s">
        <v>3202</v>
      </c>
      <c r="AX258" s="5" t="s">
        <v>837</v>
      </c>
      <c r="AY258" s="5" t="s">
        <v>834</v>
      </c>
      <c r="AZ258" s="5" t="s">
        <v>3764</v>
      </c>
      <c r="BA258" s="5" t="s">
        <v>837</v>
      </c>
      <c r="BB258" s="5" t="s">
        <v>834</v>
      </c>
      <c r="BC258" s="5" t="s">
        <v>3126</v>
      </c>
      <c r="BD258" s="5" t="s">
        <v>837</v>
      </c>
      <c r="BE258" s="5" t="s">
        <v>834</v>
      </c>
      <c r="BF258" s="5" t="s">
        <v>3130</v>
      </c>
      <c r="BG258" s="5" t="s">
        <v>837</v>
      </c>
      <c r="BH258" s="5" t="s">
        <v>834</v>
      </c>
      <c r="BI258" s="5" t="s">
        <v>3608</v>
      </c>
      <c r="BJ258" s="5" t="s">
        <v>837</v>
      </c>
      <c r="BK258" s="5" t="s">
        <v>834</v>
      </c>
      <c r="BL258" s="5" t="s">
        <v>3403</v>
      </c>
      <c r="BM258" s="5" t="s">
        <v>837</v>
      </c>
      <c r="BN258" s="5" t="s">
        <v>834</v>
      </c>
      <c r="BO258" s="5" t="s">
        <v>3539</v>
      </c>
      <c r="BP258" s="5" t="s">
        <v>837</v>
      </c>
      <c r="BQ258" s="5" t="s">
        <v>834</v>
      </c>
      <c r="BR258" s="5" t="s">
        <v>3983</v>
      </c>
      <c r="BS258" s="5" t="s">
        <v>837</v>
      </c>
      <c r="BT258" s="5" t="s">
        <v>834</v>
      </c>
      <c r="BU258" s="5" t="s">
        <v>7505</v>
      </c>
      <c r="BV258" s="5" t="s">
        <v>837</v>
      </c>
      <c r="BW258" s="5" t="s">
        <v>834</v>
      </c>
      <c r="BX258" s="5" t="s">
        <v>1020</v>
      </c>
      <c r="BY258" s="5" t="s">
        <v>837</v>
      </c>
      <c r="BZ258" s="5" t="s">
        <v>834</v>
      </c>
      <c r="CA258" s="5" t="s">
        <v>2873</v>
      </c>
      <c r="CB258" s="5" t="s">
        <v>837</v>
      </c>
      <c r="CC258" s="58" t="s">
        <v>834</v>
      </c>
      <c r="CD258" s="58" t="s">
        <v>814</v>
      </c>
      <c r="CE258" s="58" t="s">
        <v>837</v>
      </c>
      <c r="CF258" s="58" t="s">
        <v>834</v>
      </c>
      <c r="CG258" s="27" t="s">
        <v>817</v>
      </c>
      <c r="CH258" s="58" t="s">
        <v>837</v>
      </c>
      <c r="CI258" s="58" t="s">
        <v>834</v>
      </c>
      <c r="CJ258" s="58" t="s">
        <v>3813</v>
      </c>
      <c r="CK258" s="58" t="s">
        <v>837</v>
      </c>
      <c r="CL258" s="58" t="s">
        <v>834</v>
      </c>
      <c r="CM258" s="58" t="s">
        <v>3196</v>
      </c>
      <c r="CN258" s="58" t="s">
        <v>837</v>
      </c>
      <c r="CO258" s="58" t="s">
        <v>834</v>
      </c>
      <c r="CP258" s="58" t="s">
        <v>3361</v>
      </c>
      <c r="CQ258" s="58" t="s">
        <v>837</v>
      </c>
      <c r="CR258" s="58" t="s">
        <v>834</v>
      </c>
      <c r="CS258" s="58" t="s">
        <v>4541</v>
      </c>
      <c r="CT258" s="58" t="s">
        <v>837</v>
      </c>
      <c r="CU258" s="58" t="s">
        <v>834</v>
      </c>
      <c r="CV258" s="58" t="s">
        <v>4186</v>
      </c>
      <c r="CW258" s="58" t="s">
        <v>837</v>
      </c>
      <c r="CX258" s="58" t="s">
        <v>834</v>
      </c>
      <c r="CY258" s="58" t="s">
        <v>1301</v>
      </c>
      <c r="CZ258" s="58" t="s">
        <v>837</v>
      </c>
      <c r="DA258" s="58" t="s">
        <v>834</v>
      </c>
      <c r="DB258" s="58" t="s">
        <v>1406</v>
      </c>
      <c r="DC258" s="58" t="s">
        <v>837</v>
      </c>
      <c r="DD258" s="58" t="s">
        <v>834</v>
      </c>
      <c r="DE258" s="58" t="s">
        <v>4196</v>
      </c>
      <c r="DF258" s="58" t="s">
        <v>837</v>
      </c>
      <c r="DG258" s="58" t="s">
        <v>834</v>
      </c>
      <c r="DH258" s="58" t="s">
        <v>3370</v>
      </c>
      <c r="DI258" s="58" t="s">
        <v>837</v>
      </c>
      <c r="DJ258" s="58" t="s">
        <v>834</v>
      </c>
      <c r="DK258" s="58" t="s">
        <v>564</v>
      </c>
      <c r="DL258" s="58" t="s">
        <v>837</v>
      </c>
      <c r="DM258" s="58" t="s">
        <v>834</v>
      </c>
      <c r="DN258" s="58" t="s">
        <v>4014</v>
      </c>
      <c r="DO258" s="58" t="s">
        <v>837</v>
      </c>
      <c r="DP258" s="58" t="s">
        <v>834</v>
      </c>
      <c r="DQ258" s="58" t="s">
        <v>5990</v>
      </c>
      <c r="DR258" s="58" t="s">
        <v>837</v>
      </c>
      <c r="DS258" s="58" t="s">
        <v>834</v>
      </c>
      <c r="DT258" s="58" t="s">
        <v>552</v>
      </c>
      <c r="DU258" s="58" t="s">
        <v>837</v>
      </c>
      <c r="DV258" s="58" t="s">
        <v>834</v>
      </c>
      <c r="DW258" s="58" t="s">
        <v>558</v>
      </c>
      <c r="DX258" s="58" t="s">
        <v>837</v>
      </c>
      <c r="DY258" s="27" t="s">
        <v>4236</v>
      </c>
      <c r="DZ258" s="5" t="s">
        <v>1401</v>
      </c>
      <c r="EA258" s="5">
        <v>75</v>
      </c>
      <c r="EB258" s="27" t="s">
        <v>4237</v>
      </c>
      <c r="EC258" s="5" t="s">
        <v>1401</v>
      </c>
      <c r="ED258" s="5">
        <v>65</v>
      </c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</row>
    <row r="259" spans="1:264">
      <c r="A259" s="4">
        <v>258</v>
      </c>
      <c r="B259" s="24" t="s">
        <v>1111</v>
      </c>
      <c r="C259" s="57">
        <v>39496</v>
      </c>
      <c r="D259" s="4" t="s">
        <v>1740</v>
      </c>
      <c r="E259" s="7">
        <v>418663</v>
      </c>
      <c r="F259" s="8">
        <v>169235</v>
      </c>
      <c r="G259" s="14">
        <f t="shared" si="54"/>
        <v>0.40422726632159994</v>
      </c>
      <c r="H259" s="14">
        <f t="shared" si="56"/>
        <v>0.70717641149880339</v>
      </c>
      <c r="I259" s="29" t="str">
        <f t="shared" si="51"/>
        <v>PPPP</v>
      </c>
      <c r="J259" s="29">
        <f t="shared" si="55"/>
        <v>0.79591101131562625</v>
      </c>
      <c r="K259" s="29" t="str">
        <f t="shared" si="52"/>
        <v>MQM</v>
      </c>
      <c r="L259" s="29">
        <f t="shared" si="49"/>
        <v>8.873459981682276E-2</v>
      </c>
      <c r="M259" s="29" t="str">
        <f t="shared" si="53"/>
        <v>IND</v>
      </c>
      <c r="N259" s="29">
        <f t="shared" si="50"/>
        <v>6.798239134930717E-2</v>
      </c>
      <c r="O259" s="27" t="s">
        <v>4241</v>
      </c>
      <c r="P259" s="5" t="s">
        <v>1002</v>
      </c>
      <c r="Q259" s="5">
        <v>1476</v>
      </c>
      <c r="R259" s="27" t="s">
        <v>4239</v>
      </c>
      <c r="S259" s="5" t="s">
        <v>1185</v>
      </c>
      <c r="T259" s="5">
        <v>2965</v>
      </c>
      <c r="U259" s="5" t="s">
        <v>1742</v>
      </c>
      <c r="V259" s="5" t="s">
        <v>1765</v>
      </c>
      <c r="W259" s="27">
        <v>15017</v>
      </c>
      <c r="X259" s="27" t="s">
        <v>3933</v>
      </c>
      <c r="Y259" s="5" t="s">
        <v>909</v>
      </c>
      <c r="Z259" s="5">
        <v>419</v>
      </c>
      <c r="AA259" s="27" t="s">
        <v>834</v>
      </c>
      <c r="AB259" s="5" t="s">
        <v>1194</v>
      </c>
      <c r="AC259" s="5" t="s">
        <v>837</v>
      </c>
      <c r="AD259" s="5" t="s">
        <v>1741</v>
      </c>
      <c r="AE259" s="5" t="s">
        <v>1003</v>
      </c>
      <c r="AF259" s="27">
        <v>134696</v>
      </c>
      <c r="AG259" s="58" t="s">
        <v>834</v>
      </c>
      <c r="AH259" s="58" t="s">
        <v>810</v>
      </c>
      <c r="AI259" s="58" t="s">
        <v>837</v>
      </c>
      <c r="AJ259" s="5" t="s">
        <v>834</v>
      </c>
      <c r="AK259" s="5" t="s">
        <v>1424</v>
      </c>
      <c r="AL259" s="5" t="s">
        <v>837</v>
      </c>
      <c r="AM259" s="5" t="s">
        <v>834</v>
      </c>
      <c r="AN259" s="5" t="s">
        <v>3395</v>
      </c>
      <c r="AO259" s="5" t="s">
        <v>837</v>
      </c>
      <c r="AP259" s="5" t="s">
        <v>834</v>
      </c>
      <c r="AQ259" s="5" t="s">
        <v>7501</v>
      </c>
      <c r="AR259" s="5" t="s">
        <v>837</v>
      </c>
      <c r="AS259" s="58" t="s">
        <v>834</v>
      </c>
      <c r="AT259" s="58" t="s">
        <v>812</v>
      </c>
      <c r="AU259" s="58" t="s">
        <v>837</v>
      </c>
      <c r="AV259" s="5" t="s">
        <v>834</v>
      </c>
      <c r="AW259" s="5" t="s">
        <v>3202</v>
      </c>
      <c r="AX259" s="5" t="s">
        <v>837</v>
      </c>
      <c r="AY259" s="5" t="s">
        <v>834</v>
      </c>
      <c r="AZ259" s="5" t="s">
        <v>3764</v>
      </c>
      <c r="BA259" s="5" t="s">
        <v>837</v>
      </c>
      <c r="BB259" s="5" t="s">
        <v>834</v>
      </c>
      <c r="BC259" s="5" t="s">
        <v>3126</v>
      </c>
      <c r="BD259" s="5" t="s">
        <v>837</v>
      </c>
      <c r="BE259" s="5" t="s">
        <v>834</v>
      </c>
      <c r="BF259" s="5" t="s">
        <v>3130</v>
      </c>
      <c r="BG259" s="5" t="s">
        <v>837</v>
      </c>
      <c r="BH259" s="5" t="s">
        <v>834</v>
      </c>
      <c r="BI259" s="5" t="s">
        <v>3608</v>
      </c>
      <c r="BJ259" s="5" t="s">
        <v>837</v>
      </c>
      <c r="BK259" s="5" t="s">
        <v>834</v>
      </c>
      <c r="BL259" s="5" t="s">
        <v>3403</v>
      </c>
      <c r="BM259" s="5" t="s">
        <v>837</v>
      </c>
      <c r="BN259" s="5" t="s">
        <v>834</v>
      </c>
      <c r="BO259" s="5" t="s">
        <v>3539</v>
      </c>
      <c r="BP259" s="5" t="s">
        <v>837</v>
      </c>
      <c r="BQ259" s="5" t="s">
        <v>834</v>
      </c>
      <c r="BR259" s="5" t="s">
        <v>3983</v>
      </c>
      <c r="BS259" s="5" t="s">
        <v>837</v>
      </c>
      <c r="BT259" s="5" t="s">
        <v>834</v>
      </c>
      <c r="BU259" s="5" t="s">
        <v>7505</v>
      </c>
      <c r="BV259" s="5" t="s">
        <v>837</v>
      </c>
      <c r="BW259" s="5" t="s">
        <v>834</v>
      </c>
      <c r="BX259" s="5" t="s">
        <v>1020</v>
      </c>
      <c r="BY259" s="5" t="s">
        <v>837</v>
      </c>
      <c r="BZ259" s="5" t="s">
        <v>834</v>
      </c>
      <c r="CA259" s="5" t="s">
        <v>2873</v>
      </c>
      <c r="CB259" s="5" t="s">
        <v>837</v>
      </c>
      <c r="CC259" s="58" t="s">
        <v>834</v>
      </c>
      <c r="CD259" s="58" t="s">
        <v>814</v>
      </c>
      <c r="CE259" s="58" t="s">
        <v>837</v>
      </c>
      <c r="CF259" s="58" t="s">
        <v>834</v>
      </c>
      <c r="CG259" s="27" t="s">
        <v>817</v>
      </c>
      <c r="CH259" s="58" t="s">
        <v>837</v>
      </c>
      <c r="CI259" s="58" t="s">
        <v>834</v>
      </c>
      <c r="CJ259" s="58" t="s">
        <v>3813</v>
      </c>
      <c r="CK259" s="58" t="s">
        <v>837</v>
      </c>
      <c r="CL259" s="58" t="s">
        <v>834</v>
      </c>
      <c r="CM259" s="58" t="s">
        <v>3196</v>
      </c>
      <c r="CN259" s="58" t="s">
        <v>837</v>
      </c>
      <c r="CO259" s="58" t="s">
        <v>834</v>
      </c>
      <c r="CP259" s="58" t="s">
        <v>3361</v>
      </c>
      <c r="CQ259" s="58" t="s">
        <v>837</v>
      </c>
      <c r="CR259" s="58" t="s">
        <v>834</v>
      </c>
      <c r="CS259" s="58" t="s">
        <v>4541</v>
      </c>
      <c r="CT259" s="58" t="s">
        <v>837</v>
      </c>
      <c r="CU259" s="58" t="s">
        <v>834</v>
      </c>
      <c r="CV259" s="58" t="s">
        <v>4186</v>
      </c>
      <c r="CW259" s="58" t="s">
        <v>837</v>
      </c>
      <c r="CX259" s="58" t="s">
        <v>834</v>
      </c>
      <c r="CY259" s="58" t="s">
        <v>1301</v>
      </c>
      <c r="CZ259" s="58" t="s">
        <v>837</v>
      </c>
      <c r="DA259" s="58" t="s">
        <v>834</v>
      </c>
      <c r="DB259" s="58" t="s">
        <v>1406</v>
      </c>
      <c r="DC259" s="58" t="s">
        <v>837</v>
      </c>
      <c r="DD259" s="58" t="s">
        <v>834</v>
      </c>
      <c r="DE259" s="58" t="s">
        <v>4196</v>
      </c>
      <c r="DF259" s="58" t="s">
        <v>837</v>
      </c>
      <c r="DG259" s="58" t="s">
        <v>834</v>
      </c>
      <c r="DH259" s="58" t="s">
        <v>3370</v>
      </c>
      <c r="DI259" s="58" t="s">
        <v>837</v>
      </c>
      <c r="DJ259" s="58" t="s">
        <v>834</v>
      </c>
      <c r="DK259" s="58" t="s">
        <v>564</v>
      </c>
      <c r="DL259" s="58" t="s">
        <v>837</v>
      </c>
      <c r="DM259" s="58" t="s">
        <v>834</v>
      </c>
      <c r="DN259" s="58" t="s">
        <v>4014</v>
      </c>
      <c r="DO259" s="58" t="s">
        <v>837</v>
      </c>
      <c r="DP259" s="58" t="s">
        <v>834</v>
      </c>
      <c r="DQ259" s="58" t="s">
        <v>5990</v>
      </c>
      <c r="DR259" s="58" t="s">
        <v>837</v>
      </c>
      <c r="DS259" s="58" t="s">
        <v>834</v>
      </c>
      <c r="DT259" s="58" t="s">
        <v>552</v>
      </c>
      <c r="DU259" s="58" t="s">
        <v>837</v>
      </c>
      <c r="DV259" s="58" t="s">
        <v>834</v>
      </c>
      <c r="DW259" s="58" t="s">
        <v>558</v>
      </c>
      <c r="DX259" s="58" t="s">
        <v>837</v>
      </c>
      <c r="DY259" s="27" t="s">
        <v>4238</v>
      </c>
      <c r="DZ259" s="5" t="s">
        <v>1401</v>
      </c>
      <c r="EA259" s="5">
        <v>11505</v>
      </c>
      <c r="EB259" s="27" t="s">
        <v>4240</v>
      </c>
      <c r="EC259" s="5" t="s">
        <v>1401</v>
      </c>
      <c r="ED259" s="5">
        <v>1564</v>
      </c>
      <c r="EE259" s="27" t="s">
        <v>4080</v>
      </c>
      <c r="EF259" s="5" t="s">
        <v>1401</v>
      </c>
      <c r="EG259" s="5">
        <v>967</v>
      </c>
      <c r="EH259" s="27" t="s">
        <v>3919</v>
      </c>
      <c r="EI259" s="5" t="s">
        <v>1401</v>
      </c>
      <c r="EJ259" s="5">
        <v>105</v>
      </c>
      <c r="EK259" s="27" t="s">
        <v>3780</v>
      </c>
      <c r="EL259" s="5" t="s">
        <v>1401</v>
      </c>
      <c r="EM259" s="5">
        <v>98</v>
      </c>
      <c r="EN259" s="27" t="s">
        <v>3781</v>
      </c>
      <c r="EO259" s="5" t="s">
        <v>1401</v>
      </c>
      <c r="EP259" s="5">
        <v>95</v>
      </c>
      <c r="EQ259" s="27" t="s">
        <v>3782</v>
      </c>
      <c r="ER259" s="5" t="s">
        <v>1401</v>
      </c>
      <c r="ES259" s="5">
        <v>90</v>
      </c>
      <c r="ET259" s="27" t="s">
        <v>3783</v>
      </c>
      <c r="EU259" s="5" t="s">
        <v>1401</v>
      </c>
      <c r="EV259" s="5">
        <v>65</v>
      </c>
      <c r="EW259" s="27" t="s">
        <v>3784</v>
      </c>
      <c r="EX259" s="5" t="s">
        <v>1401</v>
      </c>
      <c r="EY259" s="5">
        <v>65</v>
      </c>
      <c r="EZ259" s="27" t="s">
        <v>3785</v>
      </c>
      <c r="FA259" s="5" t="s">
        <v>1401</v>
      </c>
      <c r="FB259" s="5">
        <v>46</v>
      </c>
      <c r="FC259" s="27" t="s">
        <v>3941</v>
      </c>
      <c r="FD259" s="5" t="s">
        <v>1401</v>
      </c>
      <c r="FE259" s="5">
        <v>45</v>
      </c>
      <c r="FF259" s="27" t="s">
        <v>4251</v>
      </c>
      <c r="FG259" s="5" t="s">
        <v>1401</v>
      </c>
      <c r="FH259" s="5">
        <v>17</v>
      </c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</row>
    <row r="260" spans="1:264">
      <c r="A260" s="4">
        <v>259</v>
      </c>
      <c r="B260" s="24" t="s">
        <v>915</v>
      </c>
      <c r="C260" s="57">
        <v>39496</v>
      </c>
      <c r="D260" s="4" t="s">
        <v>1557</v>
      </c>
      <c r="E260" s="7">
        <v>365579</v>
      </c>
      <c r="F260" s="8">
        <v>60817</v>
      </c>
      <c r="G260" s="14">
        <f t="shared" si="54"/>
        <v>0.16635802384710283</v>
      </c>
      <c r="H260" s="14">
        <f t="shared" si="56"/>
        <v>0.22278310340858642</v>
      </c>
      <c r="I260" s="29" t="str">
        <f t="shared" si="51"/>
        <v>PPPP</v>
      </c>
      <c r="J260" s="29">
        <f t="shared" si="55"/>
        <v>0.41001693605406381</v>
      </c>
      <c r="K260" s="29" t="str">
        <f t="shared" si="52"/>
        <v>PML</v>
      </c>
      <c r="L260" s="29">
        <f t="shared" si="49"/>
        <v>0.18723383264547741</v>
      </c>
      <c r="M260" s="29" t="str">
        <f t="shared" si="53"/>
        <v>IND</v>
      </c>
      <c r="N260" s="29">
        <f t="shared" si="50"/>
        <v>0.10952529720308467</v>
      </c>
      <c r="O260" s="27" t="s">
        <v>4255</v>
      </c>
      <c r="P260" s="5" t="s">
        <v>1002</v>
      </c>
      <c r="Q260" s="5">
        <v>1459</v>
      </c>
      <c r="R260" s="27" t="s">
        <v>4254</v>
      </c>
      <c r="S260" s="5" t="s">
        <v>1185</v>
      </c>
      <c r="T260" s="5">
        <v>4412</v>
      </c>
      <c r="U260" s="27" t="s">
        <v>4260</v>
      </c>
      <c r="V260" s="5" t="s">
        <v>1765</v>
      </c>
      <c r="W260" s="5">
        <v>586</v>
      </c>
      <c r="X260" s="5" t="s">
        <v>1559</v>
      </c>
      <c r="Y260" s="5" t="s">
        <v>909</v>
      </c>
      <c r="Z260" s="27">
        <v>11387</v>
      </c>
      <c r="AA260" s="27" t="s">
        <v>4253</v>
      </c>
      <c r="AB260" s="5" t="s">
        <v>1194</v>
      </c>
      <c r="AC260" s="5">
        <v>6617</v>
      </c>
      <c r="AD260" s="5" t="s">
        <v>1558</v>
      </c>
      <c r="AE260" s="5" t="s">
        <v>1003</v>
      </c>
      <c r="AF260" s="27">
        <v>24936</v>
      </c>
      <c r="AG260" s="58" t="s">
        <v>834</v>
      </c>
      <c r="AH260" s="58" t="s">
        <v>810</v>
      </c>
      <c r="AI260" s="58" t="s">
        <v>837</v>
      </c>
      <c r="AJ260" s="5" t="s">
        <v>834</v>
      </c>
      <c r="AK260" s="5" t="s">
        <v>1424</v>
      </c>
      <c r="AL260" s="5" t="s">
        <v>837</v>
      </c>
      <c r="AM260" s="5" t="s">
        <v>834</v>
      </c>
      <c r="AN260" s="5" t="s">
        <v>3395</v>
      </c>
      <c r="AO260" s="5" t="s">
        <v>837</v>
      </c>
      <c r="AP260" s="5" t="s">
        <v>834</v>
      </c>
      <c r="AQ260" s="5" t="s">
        <v>7501</v>
      </c>
      <c r="AR260" s="5" t="s">
        <v>837</v>
      </c>
      <c r="AS260" s="58" t="s">
        <v>834</v>
      </c>
      <c r="AT260" s="58" t="s">
        <v>812</v>
      </c>
      <c r="AU260" s="58" t="s">
        <v>837</v>
      </c>
      <c r="AV260" s="5" t="s">
        <v>834</v>
      </c>
      <c r="AW260" s="5" t="s">
        <v>3202</v>
      </c>
      <c r="AX260" s="5" t="s">
        <v>837</v>
      </c>
      <c r="AY260" s="5" t="s">
        <v>834</v>
      </c>
      <c r="AZ260" s="5" t="s">
        <v>3764</v>
      </c>
      <c r="BA260" s="5" t="s">
        <v>837</v>
      </c>
      <c r="BB260" s="5" t="s">
        <v>834</v>
      </c>
      <c r="BC260" s="5" t="s">
        <v>3126</v>
      </c>
      <c r="BD260" s="5" t="s">
        <v>837</v>
      </c>
      <c r="BE260" s="5" t="s">
        <v>834</v>
      </c>
      <c r="BF260" s="5" t="s">
        <v>3130</v>
      </c>
      <c r="BG260" s="5" t="s">
        <v>837</v>
      </c>
      <c r="BH260" s="5" t="s">
        <v>834</v>
      </c>
      <c r="BI260" s="5" t="s">
        <v>3608</v>
      </c>
      <c r="BJ260" s="5" t="s">
        <v>837</v>
      </c>
      <c r="BK260" s="5" t="s">
        <v>834</v>
      </c>
      <c r="BL260" s="5" t="s">
        <v>3403</v>
      </c>
      <c r="BM260" s="5" t="s">
        <v>837</v>
      </c>
      <c r="BN260" s="5" t="s">
        <v>834</v>
      </c>
      <c r="BO260" s="5" t="s">
        <v>3539</v>
      </c>
      <c r="BP260" s="5" t="s">
        <v>837</v>
      </c>
      <c r="BQ260" s="5" t="s">
        <v>834</v>
      </c>
      <c r="BR260" s="5" t="s">
        <v>3983</v>
      </c>
      <c r="BS260" s="5" t="s">
        <v>837</v>
      </c>
      <c r="BT260" s="5" t="s">
        <v>834</v>
      </c>
      <c r="BU260" s="5" t="s">
        <v>7505</v>
      </c>
      <c r="BV260" s="5" t="s">
        <v>837</v>
      </c>
      <c r="BW260" s="5" t="s">
        <v>834</v>
      </c>
      <c r="BX260" s="5" t="s">
        <v>1020</v>
      </c>
      <c r="BY260" s="5" t="s">
        <v>837</v>
      </c>
      <c r="BZ260" s="5" t="s">
        <v>834</v>
      </c>
      <c r="CA260" s="5" t="s">
        <v>2873</v>
      </c>
      <c r="CB260" s="5" t="s">
        <v>837</v>
      </c>
      <c r="CC260" s="58" t="s">
        <v>834</v>
      </c>
      <c r="CD260" s="58" t="s">
        <v>814</v>
      </c>
      <c r="CE260" s="58" t="s">
        <v>837</v>
      </c>
      <c r="CF260" s="58" t="s">
        <v>834</v>
      </c>
      <c r="CG260" s="27" t="s">
        <v>817</v>
      </c>
      <c r="CH260" s="58" t="s">
        <v>837</v>
      </c>
      <c r="CI260" s="58" t="s">
        <v>834</v>
      </c>
      <c r="CJ260" s="58" t="s">
        <v>3813</v>
      </c>
      <c r="CK260" s="58" t="s">
        <v>837</v>
      </c>
      <c r="CL260" s="58" t="s">
        <v>834</v>
      </c>
      <c r="CM260" s="58" t="s">
        <v>3196</v>
      </c>
      <c r="CN260" s="58" t="s">
        <v>837</v>
      </c>
      <c r="CO260" s="58" t="s">
        <v>834</v>
      </c>
      <c r="CP260" s="58" t="s">
        <v>3361</v>
      </c>
      <c r="CQ260" s="58" t="s">
        <v>837</v>
      </c>
      <c r="CR260" s="58" t="s">
        <v>834</v>
      </c>
      <c r="CS260" s="58" t="s">
        <v>4541</v>
      </c>
      <c r="CT260" s="58" t="s">
        <v>837</v>
      </c>
      <c r="CU260" s="58" t="s">
        <v>834</v>
      </c>
      <c r="CV260" s="58" t="s">
        <v>4186</v>
      </c>
      <c r="CW260" s="58" t="s">
        <v>837</v>
      </c>
      <c r="CX260" s="58" t="s">
        <v>834</v>
      </c>
      <c r="CY260" s="58" t="s">
        <v>1301</v>
      </c>
      <c r="CZ260" s="58" t="s">
        <v>837</v>
      </c>
      <c r="DA260" s="58" t="s">
        <v>834</v>
      </c>
      <c r="DB260" s="58" t="s">
        <v>1406</v>
      </c>
      <c r="DC260" s="58" t="s">
        <v>837</v>
      </c>
      <c r="DD260" s="58" t="s">
        <v>834</v>
      </c>
      <c r="DE260" s="58" t="s">
        <v>4196</v>
      </c>
      <c r="DF260" s="58" t="s">
        <v>837</v>
      </c>
      <c r="DG260" s="58" t="s">
        <v>834</v>
      </c>
      <c r="DH260" s="58" t="s">
        <v>3370</v>
      </c>
      <c r="DI260" s="58" t="s">
        <v>837</v>
      </c>
      <c r="DJ260" s="58" t="s">
        <v>834</v>
      </c>
      <c r="DK260" s="58" t="s">
        <v>564</v>
      </c>
      <c r="DL260" s="58" t="s">
        <v>837</v>
      </c>
      <c r="DM260" s="58" t="s">
        <v>834</v>
      </c>
      <c r="DN260" s="58" t="s">
        <v>4014</v>
      </c>
      <c r="DO260" s="58" t="s">
        <v>837</v>
      </c>
      <c r="DP260" s="58" t="s">
        <v>834</v>
      </c>
      <c r="DQ260" s="58" t="s">
        <v>5990</v>
      </c>
      <c r="DR260" s="58" t="s">
        <v>837</v>
      </c>
      <c r="DS260" s="58" t="s">
        <v>834</v>
      </c>
      <c r="DT260" s="58" t="s">
        <v>552</v>
      </c>
      <c r="DU260" s="58" t="s">
        <v>837</v>
      </c>
      <c r="DV260" s="58" t="s">
        <v>834</v>
      </c>
      <c r="DW260" s="58" t="s">
        <v>558</v>
      </c>
      <c r="DX260" s="58" t="s">
        <v>837</v>
      </c>
      <c r="DY260" s="27" t="s">
        <v>4252</v>
      </c>
      <c r="DZ260" s="5" t="s">
        <v>1401</v>
      </c>
      <c r="EA260" s="5">
        <v>6661</v>
      </c>
      <c r="EB260" s="27" t="s">
        <v>4256</v>
      </c>
      <c r="EC260" s="5" t="s">
        <v>1401</v>
      </c>
      <c r="ED260" s="5">
        <v>1150</v>
      </c>
      <c r="EE260" s="27" t="s">
        <v>4257</v>
      </c>
      <c r="EF260" s="5" t="s">
        <v>1401</v>
      </c>
      <c r="EG260" s="5">
        <v>946</v>
      </c>
      <c r="EH260" s="27" t="s">
        <v>4258</v>
      </c>
      <c r="EI260" s="5" t="s">
        <v>1401</v>
      </c>
      <c r="EJ260" s="5">
        <v>704</v>
      </c>
      <c r="EK260" s="27" t="s">
        <v>4259</v>
      </c>
      <c r="EL260" s="5" t="s">
        <v>1401</v>
      </c>
      <c r="EM260" s="5">
        <v>607</v>
      </c>
      <c r="EN260" s="27" t="s">
        <v>4261</v>
      </c>
      <c r="EO260" s="5" t="s">
        <v>1401</v>
      </c>
      <c r="EP260" s="5">
        <v>470</v>
      </c>
      <c r="EQ260" s="27" t="s">
        <v>4262</v>
      </c>
      <c r="ER260" s="5" t="s">
        <v>1401</v>
      </c>
      <c r="ES260" s="5">
        <v>266</v>
      </c>
      <c r="ET260" s="27" t="s">
        <v>3906</v>
      </c>
      <c r="EU260" s="5" t="s">
        <v>1401</v>
      </c>
      <c r="EV260" s="5">
        <v>187</v>
      </c>
      <c r="EW260" s="27" t="s">
        <v>4263</v>
      </c>
      <c r="EX260" s="5" t="s">
        <v>1401</v>
      </c>
      <c r="EY260" s="5">
        <v>183</v>
      </c>
      <c r="EZ260" s="27" t="s">
        <v>4264</v>
      </c>
      <c r="FA260" s="5" t="s">
        <v>1401</v>
      </c>
      <c r="FB260" s="5">
        <v>88</v>
      </c>
      <c r="FC260" s="27" t="s">
        <v>1906</v>
      </c>
      <c r="FD260" s="5" t="s">
        <v>1401</v>
      </c>
      <c r="FE260" s="5">
        <v>84</v>
      </c>
      <c r="FF260" s="27" t="s">
        <v>4265</v>
      </c>
      <c r="FG260" s="5" t="s">
        <v>1401</v>
      </c>
      <c r="FH260" s="5">
        <v>74</v>
      </c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</row>
    <row r="261" spans="1:264">
      <c r="A261" s="4">
        <v>260</v>
      </c>
      <c r="B261" s="24" t="s">
        <v>915</v>
      </c>
      <c r="C261" s="57">
        <v>39496</v>
      </c>
      <c r="D261" s="4" t="s">
        <v>1560</v>
      </c>
      <c r="E261" s="7">
        <v>398782</v>
      </c>
      <c r="F261" s="8">
        <v>100597</v>
      </c>
      <c r="G261" s="14">
        <f t="shared" si="54"/>
        <v>0.25226063362940154</v>
      </c>
      <c r="H261" s="14">
        <f t="shared" si="56"/>
        <v>0.1126276131494975</v>
      </c>
      <c r="I261" s="29" t="str">
        <f t="shared" si="51"/>
        <v>PPPP</v>
      </c>
      <c r="J261" s="29">
        <f t="shared" si="55"/>
        <v>0.405310297523783</v>
      </c>
      <c r="K261" s="29" t="str">
        <f t="shared" si="52"/>
        <v>PML</v>
      </c>
      <c r="L261" s="29">
        <f t="shared" si="49"/>
        <v>0.29268268437428552</v>
      </c>
      <c r="M261" s="29" t="str">
        <f t="shared" si="53"/>
        <v>MMA</v>
      </c>
      <c r="N261" s="29">
        <f t="shared" si="50"/>
        <v>0.19334572601568636</v>
      </c>
      <c r="O261" s="27" t="s">
        <v>4269</v>
      </c>
      <c r="P261" s="5" t="s">
        <v>1002</v>
      </c>
      <c r="Q261" s="5">
        <v>1788</v>
      </c>
      <c r="R261" s="5" t="s">
        <v>4266</v>
      </c>
      <c r="S261" s="5" t="s">
        <v>1185</v>
      </c>
      <c r="T261" s="27">
        <v>19450</v>
      </c>
      <c r="U261" s="27" t="s">
        <v>4274</v>
      </c>
      <c r="V261" s="5" t="s">
        <v>1765</v>
      </c>
      <c r="W261" s="5">
        <v>353</v>
      </c>
      <c r="X261" s="5" t="s">
        <v>1752</v>
      </c>
      <c r="Y261" s="5" t="s">
        <v>909</v>
      </c>
      <c r="Z261" s="27">
        <v>29443</v>
      </c>
      <c r="AA261" s="5" t="s">
        <v>834</v>
      </c>
      <c r="AB261" s="5" t="s">
        <v>1194</v>
      </c>
      <c r="AC261" s="5" t="s">
        <v>837</v>
      </c>
      <c r="AD261" s="5" t="s">
        <v>1561</v>
      </c>
      <c r="AE261" s="5" t="s">
        <v>1003</v>
      </c>
      <c r="AF261" s="27">
        <v>40773</v>
      </c>
      <c r="AG261" s="58" t="s">
        <v>834</v>
      </c>
      <c r="AH261" s="58" t="s">
        <v>810</v>
      </c>
      <c r="AI261" s="58" t="s">
        <v>837</v>
      </c>
      <c r="AJ261" s="5" t="s">
        <v>834</v>
      </c>
      <c r="AK261" s="5" t="s">
        <v>1424</v>
      </c>
      <c r="AL261" s="5" t="s">
        <v>837</v>
      </c>
      <c r="AM261" s="5" t="s">
        <v>834</v>
      </c>
      <c r="AN261" s="5" t="s">
        <v>3395</v>
      </c>
      <c r="AO261" s="5" t="s">
        <v>837</v>
      </c>
      <c r="AP261" s="27" t="s">
        <v>4272</v>
      </c>
      <c r="AQ261" s="5" t="s">
        <v>7501</v>
      </c>
      <c r="AR261" s="5">
        <v>485</v>
      </c>
      <c r="AS261" s="58" t="s">
        <v>834</v>
      </c>
      <c r="AT261" s="58" t="s">
        <v>812</v>
      </c>
      <c r="AU261" s="58" t="s">
        <v>837</v>
      </c>
      <c r="AV261" s="5" t="s">
        <v>834</v>
      </c>
      <c r="AW261" s="5" t="s">
        <v>3202</v>
      </c>
      <c r="AX261" s="5" t="s">
        <v>837</v>
      </c>
      <c r="AY261" s="5" t="s">
        <v>834</v>
      </c>
      <c r="AZ261" s="5" t="s">
        <v>3764</v>
      </c>
      <c r="BA261" s="5" t="s">
        <v>837</v>
      </c>
      <c r="BB261" s="5" t="s">
        <v>834</v>
      </c>
      <c r="BC261" s="5" t="s">
        <v>3126</v>
      </c>
      <c r="BD261" s="5" t="s">
        <v>837</v>
      </c>
      <c r="BE261" s="5" t="s">
        <v>834</v>
      </c>
      <c r="BF261" s="5" t="s">
        <v>3130</v>
      </c>
      <c r="BG261" s="5" t="s">
        <v>837</v>
      </c>
      <c r="BH261" s="5" t="s">
        <v>834</v>
      </c>
      <c r="BI261" s="5" t="s">
        <v>3608</v>
      </c>
      <c r="BJ261" s="5" t="s">
        <v>837</v>
      </c>
      <c r="BK261" s="5" t="s">
        <v>834</v>
      </c>
      <c r="BL261" s="5" t="s">
        <v>3403</v>
      </c>
      <c r="BM261" s="5" t="s">
        <v>837</v>
      </c>
      <c r="BN261" s="5" t="s">
        <v>834</v>
      </c>
      <c r="BO261" s="5" t="s">
        <v>3539</v>
      </c>
      <c r="BP261" s="5" t="s">
        <v>837</v>
      </c>
      <c r="BQ261" s="5" t="s">
        <v>834</v>
      </c>
      <c r="BR261" s="5" t="s">
        <v>3983</v>
      </c>
      <c r="BS261" s="5" t="s">
        <v>837</v>
      </c>
      <c r="BT261" s="5" t="s">
        <v>834</v>
      </c>
      <c r="BU261" s="5" t="s">
        <v>7505</v>
      </c>
      <c r="BV261" s="5" t="s">
        <v>837</v>
      </c>
      <c r="BW261" s="5" t="s">
        <v>834</v>
      </c>
      <c r="BX261" s="5" t="s">
        <v>1020</v>
      </c>
      <c r="BY261" s="5" t="s">
        <v>837</v>
      </c>
      <c r="BZ261" s="5" t="s">
        <v>834</v>
      </c>
      <c r="CA261" s="5" t="s">
        <v>2873</v>
      </c>
      <c r="CB261" s="5" t="s">
        <v>837</v>
      </c>
      <c r="CC261" s="58" t="s">
        <v>834</v>
      </c>
      <c r="CD261" s="58" t="s">
        <v>814</v>
      </c>
      <c r="CE261" s="58" t="s">
        <v>837</v>
      </c>
      <c r="CF261" s="58" t="s">
        <v>834</v>
      </c>
      <c r="CG261" s="27" t="s">
        <v>817</v>
      </c>
      <c r="CH261" s="58" t="s">
        <v>837</v>
      </c>
      <c r="CI261" s="58" t="s">
        <v>834</v>
      </c>
      <c r="CJ261" s="58" t="s">
        <v>3813</v>
      </c>
      <c r="CK261" s="58" t="s">
        <v>837</v>
      </c>
      <c r="CL261" s="58" t="s">
        <v>834</v>
      </c>
      <c r="CM261" s="58" t="s">
        <v>3196</v>
      </c>
      <c r="CN261" s="58" t="s">
        <v>837</v>
      </c>
      <c r="CO261" s="58" t="s">
        <v>834</v>
      </c>
      <c r="CP261" s="58" t="s">
        <v>3361</v>
      </c>
      <c r="CQ261" s="58" t="s">
        <v>837</v>
      </c>
      <c r="CR261" s="58" t="s">
        <v>834</v>
      </c>
      <c r="CS261" s="58" t="s">
        <v>4541</v>
      </c>
      <c r="CT261" s="58" t="s">
        <v>837</v>
      </c>
      <c r="CU261" s="58" t="s">
        <v>834</v>
      </c>
      <c r="CV261" s="58" t="s">
        <v>4186</v>
      </c>
      <c r="CW261" s="58" t="s">
        <v>837</v>
      </c>
      <c r="CX261" s="58" t="s">
        <v>834</v>
      </c>
      <c r="CY261" s="58" t="s">
        <v>1301</v>
      </c>
      <c r="CZ261" s="58" t="s">
        <v>837</v>
      </c>
      <c r="DA261" s="27" t="s">
        <v>4267</v>
      </c>
      <c r="DB261" s="5" t="s">
        <v>1406</v>
      </c>
      <c r="DC261" s="5">
        <v>3174</v>
      </c>
      <c r="DD261" s="58" t="s">
        <v>834</v>
      </c>
      <c r="DE261" s="58" t="s">
        <v>4196</v>
      </c>
      <c r="DF261" s="58" t="s">
        <v>837</v>
      </c>
      <c r="DG261" s="58" t="s">
        <v>834</v>
      </c>
      <c r="DH261" s="58" t="s">
        <v>3370</v>
      </c>
      <c r="DI261" s="58" t="s">
        <v>837</v>
      </c>
      <c r="DJ261" s="58" t="s">
        <v>834</v>
      </c>
      <c r="DK261" s="58" t="s">
        <v>564</v>
      </c>
      <c r="DL261" s="58" t="s">
        <v>837</v>
      </c>
      <c r="DM261" s="58" t="s">
        <v>834</v>
      </c>
      <c r="DN261" s="58" t="s">
        <v>4014</v>
      </c>
      <c r="DO261" s="58" t="s">
        <v>837</v>
      </c>
      <c r="DP261" s="58" t="s">
        <v>834</v>
      </c>
      <c r="DQ261" s="58" t="s">
        <v>5990</v>
      </c>
      <c r="DR261" s="58" t="s">
        <v>837</v>
      </c>
      <c r="DS261" s="58" t="s">
        <v>834</v>
      </c>
      <c r="DT261" s="58" t="s">
        <v>552</v>
      </c>
      <c r="DU261" s="58" t="s">
        <v>837</v>
      </c>
      <c r="DV261" s="58" t="s">
        <v>834</v>
      </c>
      <c r="DW261" s="58" t="s">
        <v>558</v>
      </c>
      <c r="DX261" s="58" t="s">
        <v>837</v>
      </c>
      <c r="DY261" s="27" t="s">
        <v>4268</v>
      </c>
      <c r="DZ261" s="5" t="s">
        <v>1401</v>
      </c>
      <c r="EA261" s="5">
        <v>2376</v>
      </c>
      <c r="EB261" s="27" t="s">
        <v>4270</v>
      </c>
      <c r="EC261" s="5" t="s">
        <v>1401</v>
      </c>
      <c r="ED261" s="5">
        <v>1239</v>
      </c>
      <c r="EE261" s="27" t="s">
        <v>4271</v>
      </c>
      <c r="EF261" s="5" t="s">
        <v>1401</v>
      </c>
      <c r="EG261" s="5">
        <v>842</v>
      </c>
      <c r="EH261" s="27" t="s">
        <v>4273</v>
      </c>
      <c r="EI261" s="5" t="s">
        <v>1401</v>
      </c>
      <c r="EJ261" s="5">
        <v>358</v>
      </c>
      <c r="EK261" s="27" t="s">
        <v>4275</v>
      </c>
      <c r="EL261" s="5" t="s">
        <v>1401</v>
      </c>
      <c r="EM261" s="5">
        <v>167</v>
      </c>
      <c r="EN261" s="27" t="s">
        <v>4276</v>
      </c>
      <c r="EO261" s="5" t="s">
        <v>1401</v>
      </c>
      <c r="EP261" s="5">
        <v>149</v>
      </c>
      <c r="EQ261" s="52"/>
      <c r="ER261" s="27"/>
      <c r="ES261" s="27"/>
      <c r="ET261" s="27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</row>
    <row r="262" spans="1:264">
      <c r="A262" s="4">
        <v>261</v>
      </c>
      <c r="B262" s="24" t="s">
        <v>915</v>
      </c>
      <c r="C262" s="57">
        <v>39496</v>
      </c>
      <c r="D262" s="4" t="s">
        <v>1753</v>
      </c>
      <c r="E262" s="7">
        <v>297591</v>
      </c>
      <c r="F262" s="8">
        <v>81820</v>
      </c>
      <c r="G262" s="14">
        <f t="shared" si="54"/>
        <v>0.27494111045024883</v>
      </c>
      <c r="H262" s="14">
        <f t="shared" si="56"/>
        <v>8.874358347592276E-2</v>
      </c>
      <c r="I262" s="29" t="str">
        <f t="shared" si="51"/>
        <v>MMA</v>
      </c>
      <c r="J262" s="29">
        <f t="shared" si="55"/>
        <v>0.37412613053043264</v>
      </c>
      <c r="K262" s="29" t="str">
        <f t="shared" si="52"/>
        <v>PML</v>
      </c>
      <c r="L262" s="29">
        <f t="shared" si="49"/>
        <v>0.28538254705450988</v>
      </c>
      <c r="M262" s="29" t="str">
        <f t="shared" si="53"/>
        <v>IND</v>
      </c>
      <c r="N262" s="29">
        <f t="shared" si="50"/>
        <v>0.12692495722317282</v>
      </c>
      <c r="O262" s="27" t="s">
        <v>4431</v>
      </c>
      <c r="P262" s="5" t="s">
        <v>1002</v>
      </c>
      <c r="Q262" s="5">
        <v>2355</v>
      </c>
      <c r="R262" s="5" t="s">
        <v>1754</v>
      </c>
      <c r="S262" s="5" t="s">
        <v>1185</v>
      </c>
      <c r="T262" s="27">
        <v>30611</v>
      </c>
      <c r="U262" s="5" t="s">
        <v>695</v>
      </c>
      <c r="V262" s="5" t="s">
        <v>811</v>
      </c>
      <c r="W262" s="5" t="s">
        <v>838</v>
      </c>
      <c r="X262" s="5" t="s">
        <v>1755</v>
      </c>
      <c r="Y262" s="5" t="s">
        <v>909</v>
      </c>
      <c r="Z262" s="5">
        <v>23350</v>
      </c>
      <c r="AA262" s="27" t="s">
        <v>4432</v>
      </c>
      <c r="AB262" s="5" t="s">
        <v>1194</v>
      </c>
      <c r="AC262" s="5">
        <v>1980</v>
      </c>
      <c r="AD262" s="27" t="s">
        <v>4430</v>
      </c>
      <c r="AE262" s="5" t="s">
        <v>1003</v>
      </c>
      <c r="AF262" s="5">
        <v>4178</v>
      </c>
      <c r="AG262" s="58" t="s">
        <v>834</v>
      </c>
      <c r="AH262" s="58" t="s">
        <v>810</v>
      </c>
      <c r="AI262" s="58" t="s">
        <v>837</v>
      </c>
      <c r="AJ262" s="5" t="s">
        <v>834</v>
      </c>
      <c r="AK262" s="5" t="s">
        <v>1424</v>
      </c>
      <c r="AL262" s="5" t="s">
        <v>837</v>
      </c>
      <c r="AM262" s="5" t="s">
        <v>834</v>
      </c>
      <c r="AN262" s="5" t="s">
        <v>3395</v>
      </c>
      <c r="AO262" s="5" t="s">
        <v>837</v>
      </c>
      <c r="AP262" s="5" t="s">
        <v>834</v>
      </c>
      <c r="AQ262" s="5" t="s">
        <v>7501</v>
      </c>
      <c r="AR262" s="5" t="s">
        <v>837</v>
      </c>
      <c r="AS262" s="58" t="s">
        <v>834</v>
      </c>
      <c r="AT262" s="58" t="s">
        <v>812</v>
      </c>
      <c r="AU262" s="58" t="s">
        <v>837</v>
      </c>
      <c r="AV262" s="5" t="s">
        <v>834</v>
      </c>
      <c r="AW262" s="5" t="s">
        <v>3202</v>
      </c>
      <c r="AX262" s="5" t="s">
        <v>837</v>
      </c>
      <c r="AY262" s="5" t="s">
        <v>834</v>
      </c>
      <c r="AZ262" s="5" t="s">
        <v>3764</v>
      </c>
      <c r="BA262" s="5" t="s">
        <v>837</v>
      </c>
      <c r="BB262" s="5" t="s">
        <v>834</v>
      </c>
      <c r="BC262" s="5" t="s">
        <v>3126</v>
      </c>
      <c r="BD262" s="5" t="s">
        <v>837</v>
      </c>
      <c r="BE262" s="5" t="s">
        <v>834</v>
      </c>
      <c r="BF262" s="5" t="s">
        <v>3130</v>
      </c>
      <c r="BG262" s="5" t="s">
        <v>837</v>
      </c>
      <c r="BH262" s="5" t="s">
        <v>834</v>
      </c>
      <c r="BI262" s="5" t="s">
        <v>3608</v>
      </c>
      <c r="BJ262" s="5" t="s">
        <v>837</v>
      </c>
      <c r="BK262" s="5" t="s">
        <v>834</v>
      </c>
      <c r="BL262" s="5" t="s">
        <v>3403</v>
      </c>
      <c r="BM262" s="5" t="s">
        <v>837</v>
      </c>
      <c r="BN262" s="5" t="s">
        <v>834</v>
      </c>
      <c r="BO262" s="5" t="s">
        <v>3539</v>
      </c>
      <c r="BP262" s="5" t="s">
        <v>837</v>
      </c>
      <c r="BQ262" s="5" t="s">
        <v>834</v>
      </c>
      <c r="BR262" s="5" t="s">
        <v>3983</v>
      </c>
      <c r="BS262" s="5" t="s">
        <v>837</v>
      </c>
      <c r="BT262" s="5" t="s">
        <v>834</v>
      </c>
      <c r="BU262" s="5" t="s">
        <v>7505</v>
      </c>
      <c r="BV262" s="5" t="s">
        <v>837</v>
      </c>
      <c r="BW262" s="5" t="s">
        <v>834</v>
      </c>
      <c r="BX262" s="5" t="s">
        <v>1020</v>
      </c>
      <c r="BY262" s="5" t="s">
        <v>837</v>
      </c>
      <c r="BZ262" s="5" t="s">
        <v>834</v>
      </c>
      <c r="CA262" s="5" t="s">
        <v>2873</v>
      </c>
      <c r="CB262" s="5" t="s">
        <v>837</v>
      </c>
      <c r="CC262" s="58" t="s">
        <v>834</v>
      </c>
      <c r="CD262" s="58" t="s">
        <v>814</v>
      </c>
      <c r="CE262" s="58" t="s">
        <v>837</v>
      </c>
      <c r="CF262" s="58" t="s">
        <v>834</v>
      </c>
      <c r="CG262" s="27" t="s">
        <v>817</v>
      </c>
      <c r="CH262" s="58" t="s">
        <v>837</v>
      </c>
      <c r="CI262" s="58" t="s">
        <v>834</v>
      </c>
      <c r="CJ262" s="58" t="s">
        <v>3813</v>
      </c>
      <c r="CK262" s="58" t="s">
        <v>837</v>
      </c>
      <c r="CL262" s="58" t="s">
        <v>834</v>
      </c>
      <c r="CM262" s="58" t="s">
        <v>3196</v>
      </c>
      <c r="CN262" s="58" t="s">
        <v>837</v>
      </c>
      <c r="CO262" s="58" t="s">
        <v>834</v>
      </c>
      <c r="CP262" s="58" t="s">
        <v>3361</v>
      </c>
      <c r="CQ262" s="58" t="s">
        <v>837</v>
      </c>
      <c r="CR262" s="58" t="s">
        <v>834</v>
      </c>
      <c r="CS262" s="58" t="s">
        <v>4541</v>
      </c>
      <c r="CT262" s="58" t="s">
        <v>837</v>
      </c>
      <c r="CU262" s="58" t="s">
        <v>834</v>
      </c>
      <c r="CV262" s="58" t="s">
        <v>4186</v>
      </c>
      <c r="CW262" s="58" t="s">
        <v>837</v>
      </c>
      <c r="CX262" s="58" t="s">
        <v>834</v>
      </c>
      <c r="CY262" s="58" t="s">
        <v>1301</v>
      </c>
      <c r="CZ262" s="58" t="s">
        <v>837</v>
      </c>
      <c r="DA262" s="58" t="s">
        <v>834</v>
      </c>
      <c r="DB262" s="58" t="s">
        <v>1406</v>
      </c>
      <c r="DC262" s="58" t="s">
        <v>837</v>
      </c>
      <c r="DD262" s="58" t="s">
        <v>834</v>
      </c>
      <c r="DE262" s="58" t="s">
        <v>4196</v>
      </c>
      <c r="DF262" s="58" t="s">
        <v>837</v>
      </c>
      <c r="DG262" s="58" t="s">
        <v>834</v>
      </c>
      <c r="DH262" s="58" t="s">
        <v>3370</v>
      </c>
      <c r="DI262" s="58" t="s">
        <v>837</v>
      </c>
      <c r="DJ262" s="58" t="s">
        <v>834</v>
      </c>
      <c r="DK262" s="58" t="s">
        <v>564</v>
      </c>
      <c r="DL262" s="58" t="s">
        <v>837</v>
      </c>
      <c r="DM262" s="58" t="s">
        <v>834</v>
      </c>
      <c r="DN262" s="58" t="s">
        <v>4014</v>
      </c>
      <c r="DO262" s="58" t="s">
        <v>837</v>
      </c>
      <c r="DP262" s="58" t="s">
        <v>834</v>
      </c>
      <c r="DQ262" s="58" t="s">
        <v>5990</v>
      </c>
      <c r="DR262" s="58" t="s">
        <v>837</v>
      </c>
      <c r="DS262" s="58" t="s">
        <v>834</v>
      </c>
      <c r="DT262" s="58" t="s">
        <v>552</v>
      </c>
      <c r="DU262" s="58" t="s">
        <v>837</v>
      </c>
      <c r="DV262" s="58" t="s">
        <v>834</v>
      </c>
      <c r="DW262" s="58" t="s">
        <v>558</v>
      </c>
      <c r="DX262" s="58" t="s">
        <v>837</v>
      </c>
      <c r="DY262" s="27" t="s">
        <v>4428</v>
      </c>
      <c r="DZ262" s="5" t="s">
        <v>1401</v>
      </c>
      <c r="EA262" s="5">
        <v>10385</v>
      </c>
      <c r="EB262" s="27" t="s">
        <v>4429</v>
      </c>
      <c r="EC262" s="5" t="s">
        <v>1401</v>
      </c>
      <c r="ED262" s="5">
        <v>5231</v>
      </c>
      <c r="EE262" s="27" t="s">
        <v>4433</v>
      </c>
      <c r="EF262" s="5" t="s">
        <v>1401</v>
      </c>
      <c r="EG262" s="5">
        <v>1220</v>
      </c>
      <c r="EH262" s="27" t="s">
        <v>4434</v>
      </c>
      <c r="EI262" s="5" t="s">
        <v>1401</v>
      </c>
      <c r="EJ262" s="5">
        <v>575</v>
      </c>
      <c r="EK262" s="27" t="s">
        <v>4435</v>
      </c>
      <c r="EL262" s="5" t="s">
        <v>1401</v>
      </c>
      <c r="EM262" s="5">
        <v>574</v>
      </c>
      <c r="EN262" s="27" t="s">
        <v>4407</v>
      </c>
      <c r="EO262" s="5" t="s">
        <v>1401</v>
      </c>
      <c r="EP262" s="5">
        <v>434</v>
      </c>
      <c r="EQ262" s="27" t="s">
        <v>4408</v>
      </c>
      <c r="ER262" s="5" t="s">
        <v>1401</v>
      </c>
      <c r="ES262" s="5">
        <v>371</v>
      </c>
      <c r="ET262" s="27" t="s">
        <v>4588</v>
      </c>
      <c r="EU262" s="5" t="s">
        <v>1401</v>
      </c>
      <c r="EV262" s="5">
        <v>295</v>
      </c>
      <c r="EW262" s="27" t="s">
        <v>4589</v>
      </c>
      <c r="EX262" s="5" t="s">
        <v>1401</v>
      </c>
      <c r="EY262" s="5">
        <v>149</v>
      </c>
      <c r="EZ262" s="27" t="s">
        <v>4590</v>
      </c>
      <c r="FA262" s="5" t="s">
        <v>1401</v>
      </c>
      <c r="FB262" s="5">
        <v>77</v>
      </c>
      <c r="FC262" s="27" t="s">
        <v>4591</v>
      </c>
      <c r="FD262" s="5" t="s">
        <v>1401</v>
      </c>
      <c r="FE262" s="5">
        <v>21</v>
      </c>
      <c r="FF262" s="27" t="s">
        <v>4592</v>
      </c>
      <c r="FG262" s="5" t="s">
        <v>1401</v>
      </c>
      <c r="FH262" s="5">
        <v>14</v>
      </c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</row>
    <row r="263" spans="1:264">
      <c r="A263" s="4">
        <v>262</v>
      </c>
      <c r="B263" s="24" t="s">
        <v>915</v>
      </c>
      <c r="C263" s="57">
        <v>39496</v>
      </c>
      <c r="D263" s="4" t="s">
        <v>1565</v>
      </c>
      <c r="E263" s="7">
        <v>392221</v>
      </c>
      <c r="F263" s="8">
        <v>136235</v>
      </c>
      <c r="G263" s="14">
        <f t="shared" si="54"/>
        <v>0.34734244214358739</v>
      </c>
      <c r="H263" s="14">
        <f t="shared" si="56"/>
        <v>8.3311924248541131E-3</v>
      </c>
      <c r="I263" s="29" t="str">
        <f t="shared" si="51"/>
        <v>MMA</v>
      </c>
      <c r="J263" s="29">
        <f t="shared" si="55"/>
        <v>0.33464234594634273</v>
      </c>
      <c r="K263" s="29" t="str">
        <f t="shared" si="52"/>
        <v>ANP</v>
      </c>
      <c r="L263" s="29">
        <f t="shared" si="49"/>
        <v>0.32631115352148859</v>
      </c>
      <c r="M263" s="29" t="str">
        <f t="shared" si="53"/>
        <v>PPPP</v>
      </c>
      <c r="N263" s="29">
        <f t="shared" si="50"/>
        <v>0.20220941755055602</v>
      </c>
      <c r="O263" s="5" t="s">
        <v>1567</v>
      </c>
      <c r="P263" s="27" t="s">
        <v>1002</v>
      </c>
      <c r="Q263" s="5">
        <v>44455</v>
      </c>
      <c r="R263" s="5" t="s">
        <v>1566</v>
      </c>
      <c r="S263" s="5" t="s">
        <v>1185</v>
      </c>
      <c r="T263" s="5">
        <v>45590</v>
      </c>
      <c r="U263" s="5" t="s">
        <v>695</v>
      </c>
      <c r="V263" s="5" t="s">
        <v>811</v>
      </c>
      <c r="W263" s="5" t="s">
        <v>838</v>
      </c>
      <c r="X263" s="27" t="s">
        <v>4444</v>
      </c>
      <c r="Y263" s="5" t="s">
        <v>909</v>
      </c>
      <c r="Z263" s="5">
        <v>4880</v>
      </c>
      <c r="AA263" s="5" t="s">
        <v>834</v>
      </c>
      <c r="AB263" s="5" t="s">
        <v>1194</v>
      </c>
      <c r="AC263" s="5" t="s">
        <v>837</v>
      </c>
      <c r="AD263" s="27" t="s">
        <v>4442</v>
      </c>
      <c r="AE263" s="5" t="s">
        <v>1003</v>
      </c>
      <c r="AF263" s="5">
        <v>27548</v>
      </c>
      <c r="AG263" s="58" t="s">
        <v>834</v>
      </c>
      <c r="AH263" s="58" t="s">
        <v>810</v>
      </c>
      <c r="AI263" s="58" t="s">
        <v>837</v>
      </c>
      <c r="AJ263" s="5" t="s">
        <v>834</v>
      </c>
      <c r="AK263" s="5" t="s">
        <v>1424</v>
      </c>
      <c r="AL263" s="5" t="s">
        <v>837</v>
      </c>
      <c r="AM263" s="5" t="s">
        <v>834</v>
      </c>
      <c r="AN263" s="5" t="s">
        <v>3395</v>
      </c>
      <c r="AO263" s="5" t="s">
        <v>837</v>
      </c>
      <c r="AP263" s="5" t="s">
        <v>834</v>
      </c>
      <c r="AQ263" s="5" t="s">
        <v>7501</v>
      </c>
      <c r="AR263" s="5" t="s">
        <v>837</v>
      </c>
      <c r="AS263" s="58" t="s">
        <v>834</v>
      </c>
      <c r="AT263" s="58" t="s">
        <v>812</v>
      </c>
      <c r="AU263" s="58" t="s">
        <v>837</v>
      </c>
      <c r="AV263" s="5" t="s">
        <v>834</v>
      </c>
      <c r="AW263" s="5" t="s">
        <v>3202</v>
      </c>
      <c r="AX263" s="5" t="s">
        <v>837</v>
      </c>
      <c r="AY263" s="5" t="s">
        <v>834</v>
      </c>
      <c r="AZ263" s="5" t="s">
        <v>3764</v>
      </c>
      <c r="BA263" s="5" t="s">
        <v>837</v>
      </c>
      <c r="BB263" s="5" t="s">
        <v>834</v>
      </c>
      <c r="BC263" s="5" t="s">
        <v>3126</v>
      </c>
      <c r="BD263" s="5" t="s">
        <v>837</v>
      </c>
      <c r="BE263" s="5" t="s">
        <v>834</v>
      </c>
      <c r="BF263" s="5" t="s">
        <v>3130</v>
      </c>
      <c r="BG263" s="5" t="s">
        <v>837</v>
      </c>
      <c r="BH263" s="5" t="s">
        <v>834</v>
      </c>
      <c r="BI263" s="5" t="s">
        <v>3608</v>
      </c>
      <c r="BJ263" s="5" t="s">
        <v>837</v>
      </c>
      <c r="BK263" s="5" t="s">
        <v>834</v>
      </c>
      <c r="BL263" s="5" t="s">
        <v>3403</v>
      </c>
      <c r="BM263" s="5" t="s">
        <v>837</v>
      </c>
      <c r="BN263" s="5" t="s">
        <v>834</v>
      </c>
      <c r="BO263" s="5" t="s">
        <v>3539</v>
      </c>
      <c r="BP263" s="5" t="s">
        <v>837</v>
      </c>
      <c r="BQ263" s="5" t="s">
        <v>834</v>
      </c>
      <c r="BR263" s="5" t="s">
        <v>3983</v>
      </c>
      <c r="BS263" s="5" t="s">
        <v>837</v>
      </c>
      <c r="BT263" s="5" t="s">
        <v>834</v>
      </c>
      <c r="BU263" s="5" t="s">
        <v>7505</v>
      </c>
      <c r="BV263" s="5" t="s">
        <v>837</v>
      </c>
      <c r="BW263" s="5" t="s">
        <v>834</v>
      </c>
      <c r="BX263" s="5" t="s">
        <v>1020</v>
      </c>
      <c r="BY263" s="5" t="s">
        <v>837</v>
      </c>
      <c r="BZ263" s="5" t="s">
        <v>834</v>
      </c>
      <c r="CA263" s="5" t="s">
        <v>2873</v>
      </c>
      <c r="CB263" s="5" t="s">
        <v>837</v>
      </c>
      <c r="CC263" s="58" t="s">
        <v>834</v>
      </c>
      <c r="CD263" s="58" t="s">
        <v>814</v>
      </c>
      <c r="CE263" s="58" t="s">
        <v>837</v>
      </c>
      <c r="CF263" s="58" t="s">
        <v>834</v>
      </c>
      <c r="CG263" s="27" t="s">
        <v>817</v>
      </c>
      <c r="CH263" s="58" t="s">
        <v>837</v>
      </c>
      <c r="CI263" s="58" t="s">
        <v>834</v>
      </c>
      <c r="CJ263" s="58" t="s">
        <v>3813</v>
      </c>
      <c r="CK263" s="58" t="s">
        <v>837</v>
      </c>
      <c r="CL263" s="58" t="s">
        <v>834</v>
      </c>
      <c r="CM263" s="58" t="s">
        <v>3196</v>
      </c>
      <c r="CN263" s="58" t="s">
        <v>837</v>
      </c>
      <c r="CO263" s="58" t="s">
        <v>834</v>
      </c>
      <c r="CP263" s="58" t="s">
        <v>3361</v>
      </c>
      <c r="CQ263" s="58" t="s">
        <v>837</v>
      </c>
      <c r="CR263" s="58" t="s">
        <v>834</v>
      </c>
      <c r="CS263" s="58" t="s">
        <v>4541</v>
      </c>
      <c r="CT263" s="58" t="s">
        <v>837</v>
      </c>
      <c r="CU263" s="58" t="s">
        <v>834</v>
      </c>
      <c r="CV263" s="58" t="s">
        <v>4186</v>
      </c>
      <c r="CW263" s="58" t="s">
        <v>837</v>
      </c>
      <c r="CX263" s="58" t="s">
        <v>834</v>
      </c>
      <c r="CY263" s="58" t="s">
        <v>1301</v>
      </c>
      <c r="CZ263" s="58" t="s">
        <v>837</v>
      </c>
      <c r="DA263" s="58" t="s">
        <v>834</v>
      </c>
      <c r="DB263" s="58" t="s">
        <v>1406</v>
      </c>
      <c r="DC263" s="58" t="s">
        <v>837</v>
      </c>
      <c r="DD263" s="58" t="s">
        <v>834</v>
      </c>
      <c r="DE263" s="58" t="s">
        <v>4196</v>
      </c>
      <c r="DF263" s="58" t="s">
        <v>837</v>
      </c>
      <c r="DG263" s="58" t="s">
        <v>834</v>
      </c>
      <c r="DH263" s="58" t="s">
        <v>3370</v>
      </c>
      <c r="DI263" s="58" t="s">
        <v>837</v>
      </c>
      <c r="DJ263" s="58" t="s">
        <v>834</v>
      </c>
      <c r="DK263" s="58" t="s">
        <v>564</v>
      </c>
      <c r="DL263" s="58" t="s">
        <v>837</v>
      </c>
      <c r="DM263" s="58" t="s">
        <v>834</v>
      </c>
      <c r="DN263" s="58" t="s">
        <v>4014</v>
      </c>
      <c r="DO263" s="58" t="s">
        <v>837</v>
      </c>
      <c r="DP263" s="58" t="s">
        <v>834</v>
      </c>
      <c r="DQ263" s="58" t="s">
        <v>5990</v>
      </c>
      <c r="DR263" s="58" t="s">
        <v>837</v>
      </c>
      <c r="DS263" s="58" t="s">
        <v>834</v>
      </c>
      <c r="DT263" s="58" t="s">
        <v>552</v>
      </c>
      <c r="DU263" s="58" t="s">
        <v>837</v>
      </c>
      <c r="DV263" s="58" t="s">
        <v>834</v>
      </c>
      <c r="DW263" s="58" t="s">
        <v>558</v>
      </c>
      <c r="DX263" s="58" t="s">
        <v>837</v>
      </c>
      <c r="DY263" s="27" t="s">
        <v>4443</v>
      </c>
      <c r="DZ263" s="5" t="s">
        <v>1401</v>
      </c>
      <c r="EA263" s="5">
        <v>13114</v>
      </c>
      <c r="EB263" s="27" t="s">
        <v>4445</v>
      </c>
      <c r="EC263" s="5" t="s">
        <v>1401</v>
      </c>
      <c r="ED263" s="5">
        <v>153</v>
      </c>
      <c r="EE263" s="27" t="s">
        <v>4446</v>
      </c>
      <c r="EF263" s="5" t="s">
        <v>1401</v>
      </c>
      <c r="EG263" s="5">
        <v>147</v>
      </c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</row>
    <row r="264" spans="1:264">
      <c r="A264" s="4">
        <v>263</v>
      </c>
      <c r="B264" s="24" t="s">
        <v>402</v>
      </c>
      <c r="C264" s="57">
        <v>39496</v>
      </c>
      <c r="D264" s="4" t="s">
        <v>1568</v>
      </c>
      <c r="E264" s="7">
        <v>349596</v>
      </c>
      <c r="F264" s="8">
        <v>137762</v>
      </c>
      <c r="G264" s="14">
        <f t="shared" si="54"/>
        <v>0.39406057277543222</v>
      </c>
      <c r="H264" s="14">
        <f t="shared" si="56"/>
        <v>0.12944788838721855</v>
      </c>
      <c r="I264" s="29" t="str">
        <f t="shared" si="51"/>
        <v>PML</v>
      </c>
      <c r="J264" s="29">
        <f t="shared" si="55"/>
        <v>0.38340035713767223</v>
      </c>
      <c r="K264" s="29" t="str">
        <f t="shared" si="52"/>
        <v>PML-N</v>
      </c>
      <c r="L264" s="29">
        <f t="shared" si="49"/>
        <v>0.25395246875045369</v>
      </c>
      <c r="M264" s="29" t="str">
        <f t="shared" si="53"/>
        <v>PPPP</v>
      </c>
      <c r="N264" s="29">
        <f t="shared" si="50"/>
        <v>0.21945819601922156</v>
      </c>
      <c r="O264" s="27" t="s">
        <v>4451</v>
      </c>
      <c r="P264" s="5" t="s">
        <v>1002</v>
      </c>
      <c r="Q264" s="5">
        <v>444</v>
      </c>
      <c r="R264" s="27" t="s">
        <v>4447</v>
      </c>
      <c r="S264" s="5" t="s">
        <v>1185</v>
      </c>
      <c r="T264" s="5">
        <v>14987</v>
      </c>
      <c r="U264" s="27" t="s">
        <v>4448</v>
      </c>
      <c r="V264" s="5" t="s">
        <v>1765</v>
      </c>
      <c r="W264" s="5">
        <v>2599</v>
      </c>
      <c r="X264" s="27" t="s">
        <v>4808</v>
      </c>
      <c r="Y264" s="5" t="s">
        <v>909</v>
      </c>
      <c r="Z264" s="5">
        <v>52818</v>
      </c>
      <c r="AA264" s="5" t="s">
        <v>1569</v>
      </c>
      <c r="AB264" s="5" t="s">
        <v>1194</v>
      </c>
      <c r="AC264" s="27">
        <v>34985</v>
      </c>
      <c r="AD264" s="5" t="s">
        <v>1760</v>
      </c>
      <c r="AE264" s="5" t="s">
        <v>1003</v>
      </c>
      <c r="AF264" s="27">
        <v>30233</v>
      </c>
      <c r="AG264" s="58" t="s">
        <v>834</v>
      </c>
      <c r="AH264" s="58" t="s">
        <v>810</v>
      </c>
      <c r="AI264" s="58" t="s">
        <v>837</v>
      </c>
      <c r="AJ264" s="5" t="s">
        <v>834</v>
      </c>
      <c r="AK264" s="5" t="s">
        <v>1424</v>
      </c>
      <c r="AL264" s="5" t="s">
        <v>837</v>
      </c>
      <c r="AM264" s="5" t="s">
        <v>834</v>
      </c>
      <c r="AN264" s="5" t="s">
        <v>3395</v>
      </c>
      <c r="AO264" s="5" t="s">
        <v>837</v>
      </c>
      <c r="AP264" s="5" t="s">
        <v>834</v>
      </c>
      <c r="AQ264" s="5" t="s">
        <v>7501</v>
      </c>
      <c r="AR264" s="5" t="s">
        <v>837</v>
      </c>
      <c r="AS264" s="58" t="s">
        <v>834</v>
      </c>
      <c r="AT264" s="58" t="s">
        <v>812</v>
      </c>
      <c r="AU264" s="58" t="s">
        <v>837</v>
      </c>
      <c r="AV264" s="5" t="s">
        <v>834</v>
      </c>
      <c r="AW264" s="5" t="s">
        <v>3202</v>
      </c>
      <c r="AX264" s="5" t="s">
        <v>837</v>
      </c>
      <c r="AY264" s="5" t="s">
        <v>834</v>
      </c>
      <c r="AZ264" s="5" t="s">
        <v>3764</v>
      </c>
      <c r="BA264" s="5" t="s">
        <v>837</v>
      </c>
      <c r="BB264" s="5" t="s">
        <v>834</v>
      </c>
      <c r="BC264" s="5" t="s">
        <v>3126</v>
      </c>
      <c r="BD264" s="5" t="s">
        <v>837</v>
      </c>
      <c r="BE264" s="5" t="s">
        <v>834</v>
      </c>
      <c r="BF264" s="5" t="s">
        <v>3130</v>
      </c>
      <c r="BG264" s="5" t="s">
        <v>837</v>
      </c>
      <c r="BH264" s="5" t="s">
        <v>834</v>
      </c>
      <c r="BI264" s="5" t="s">
        <v>3608</v>
      </c>
      <c r="BJ264" s="5" t="s">
        <v>837</v>
      </c>
      <c r="BK264" s="5" t="s">
        <v>834</v>
      </c>
      <c r="BL264" s="5" t="s">
        <v>3403</v>
      </c>
      <c r="BM264" s="5" t="s">
        <v>837</v>
      </c>
      <c r="BN264" s="5" t="s">
        <v>834</v>
      </c>
      <c r="BO264" s="5" t="s">
        <v>3539</v>
      </c>
      <c r="BP264" s="5" t="s">
        <v>837</v>
      </c>
      <c r="BQ264" s="5" t="s">
        <v>834</v>
      </c>
      <c r="BR264" s="5" t="s">
        <v>3983</v>
      </c>
      <c r="BS264" s="5" t="s">
        <v>837</v>
      </c>
      <c r="BT264" s="5" t="s">
        <v>834</v>
      </c>
      <c r="BU264" s="5" t="s">
        <v>7505</v>
      </c>
      <c r="BV264" s="5" t="s">
        <v>837</v>
      </c>
      <c r="BW264" s="5" t="s">
        <v>834</v>
      </c>
      <c r="BX264" s="5" t="s">
        <v>1020</v>
      </c>
      <c r="BY264" s="5" t="s">
        <v>837</v>
      </c>
      <c r="BZ264" s="5" t="s">
        <v>834</v>
      </c>
      <c r="CA264" s="5" t="s">
        <v>2873</v>
      </c>
      <c r="CB264" s="5" t="s">
        <v>837</v>
      </c>
      <c r="CC264" s="58" t="s">
        <v>834</v>
      </c>
      <c r="CD264" s="58" t="s">
        <v>814</v>
      </c>
      <c r="CE264" s="58" t="s">
        <v>837</v>
      </c>
      <c r="CF264" s="58" t="s">
        <v>834</v>
      </c>
      <c r="CG264" s="27" t="s">
        <v>817</v>
      </c>
      <c r="CH264" s="58" t="s">
        <v>837</v>
      </c>
      <c r="CI264" s="58" t="s">
        <v>834</v>
      </c>
      <c r="CJ264" s="58" t="s">
        <v>3813</v>
      </c>
      <c r="CK264" s="58" t="s">
        <v>837</v>
      </c>
      <c r="CL264" s="58" t="s">
        <v>834</v>
      </c>
      <c r="CM264" s="58" t="s">
        <v>3196</v>
      </c>
      <c r="CN264" s="58" t="s">
        <v>837</v>
      </c>
      <c r="CO264" s="58" t="s">
        <v>834</v>
      </c>
      <c r="CP264" s="58" t="s">
        <v>3361</v>
      </c>
      <c r="CQ264" s="58" t="s">
        <v>837</v>
      </c>
      <c r="CR264" s="58" t="s">
        <v>834</v>
      </c>
      <c r="CS264" s="58" t="s">
        <v>4541</v>
      </c>
      <c r="CT264" s="58" t="s">
        <v>837</v>
      </c>
      <c r="CU264" s="58" t="s">
        <v>834</v>
      </c>
      <c r="CV264" s="58" t="s">
        <v>4186</v>
      </c>
      <c r="CW264" s="58" t="s">
        <v>837</v>
      </c>
      <c r="CX264" s="58" t="s">
        <v>834</v>
      </c>
      <c r="CY264" s="58" t="s">
        <v>1301</v>
      </c>
      <c r="CZ264" s="58" t="s">
        <v>837</v>
      </c>
      <c r="DA264" s="58" t="s">
        <v>834</v>
      </c>
      <c r="DB264" s="58" t="s">
        <v>1406</v>
      </c>
      <c r="DC264" s="58" t="s">
        <v>837</v>
      </c>
      <c r="DD264" s="58" t="s">
        <v>834</v>
      </c>
      <c r="DE264" s="58" t="s">
        <v>4196</v>
      </c>
      <c r="DF264" s="58" t="s">
        <v>837</v>
      </c>
      <c r="DG264" s="58" t="s">
        <v>834</v>
      </c>
      <c r="DH264" s="58" t="s">
        <v>3370</v>
      </c>
      <c r="DI264" s="58" t="s">
        <v>837</v>
      </c>
      <c r="DJ264" s="58" t="s">
        <v>834</v>
      </c>
      <c r="DK264" s="58" t="s">
        <v>564</v>
      </c>
      <c r="DL264" s="58" t="s">
        <v>837</v>
      </c>
      <c r="DM264" s="58" t="s">
        <v>834</v>
      </c>
      <c r="DN264" s="58" t="s">
        <v>4014</v>
      </c>
      <c r="DO264" s="58" t="s">
        <v>837</v>
      </c>
      <c r="DP264" s="58" t="s">
        <v>834</v>
      </c>
      <c r="DQ264" s="58" t="s">
        <v>5990</v>
      </c>
      <c r="DR264" s="58" t="s">
        <v>837</v>
      </c>
      <c r="DS264" s="58" t="s">
        <v>834</v>
      </c>
      <c r="DT264" s="58" t="s">
        <v>552</v>
      </c>
      <c r="DU264" s="58" t="s">
        <v>837</v>
      </c>
      <c r="DV264" s="58" t="s">
        <v>834</v>
      </c>
      <c r="DW264" s="58" t="s">
        <v>558</v>
      </c>
      <c r="DX264" s="58" t="s">
        <v>837</v>
      </c>
      <c r="DY264" s="27" t="s">
        <v>4449</v>
      </c>
      <c r="DZ264" s="5" t="s">
        <v>1401</v>
      </c>
      <c r="EA264" s="5">
        <v>865</v>
      </c>
      <c r="EB264" s="27" t="s">
        <v>4450</v>
      </c>
      <c r="EC264" s="5" t="s">
        <v>1401</v>
      </c>
      <c r="ED264" s="5">
        <v>447</v>
      </c>
      <c r="EE264" s="27" t="s">
        <v>4452</v>
      </c>
      <c r="EF264" s="5" t="s">
        <v>1401</v>
      </c>
      <c r="EG264" s="5">
        <v>153</v>
      </c>
      <c r="EH264" s="27" t="s">
        <v>4453</v>
      </c>
      <c r="EI264" s="5" t="s">
        <v>1401</v>
      </c>
      <c r="EJ264" s="5">
        <v>120</v>
      </c>
      <c r="EK264" s="27" t="s">
        <v>4454</v>
      </c>
      <c r="EL264" s="5" t="s">
        <v>1401</v>
      </c>
      <c r="EM264" s="5">
        <v>111</v>
      </c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</row>
    <row r="265" spans="1:264">
      <c r="A265" s="4">
        <v>264</v>
      </c>
      <c r="B265" s="24" t="s">
        <v>915</v>
      </c>
      <c r="C265" s="57">
        <v>39496</v>
      </c>
      <c r="D265" s="4" t="s">
        <v>1960</v>
      </c>
      <c r="E265" s="7">
        <v>222330</v>
      </c>
      <c r="F265" s="8">
        <v>58782</v>
      </c>
      <c r="G265" s="14">
        <f t="shared" si="54"/>
        <v>0.26439077047631898</v>
      </c>
      <c r="H265" s="14">
        <f t="shared" si="56"/>
        <v>0.12143173080194618</v>
      </c>
      <c r="I265" s="29" t="str">
        <f t="shared" si="51"/>
        <v>IND</v>
      </c>
      <c r="J265" s="29">
        <f t="shared" si="55"/>
        <v>0.4117587016433602</v>
      </c>
      <c r="K265" s="29" t="str">
        <f t="shared" si="52"/>
        <v>MMA</v>
      </c>
      <c r="L265" s="29">
        <f t="shared" si="49"/>
        <v>0.29032697084141401</v>
      </c>
      <c r="M265" s="29" t="str">
        <f t="shared" si="53"/>
        <v>PML</v>
      </c>
      <c r="N265" s="29">
        <f t="shared" si="50"/>
        <v>0.18629852675989247</v>
      </c>
      <c r="O265" s="27" t="s">
        <v>4456</v>
      </c>
      <c r="P265" s="5" t="s">
        <v>1002</v>
      </c>
      <c r="Q265" s="5">
        <v>2877</v>
      </c>
      <c r="R265" s="5" t="s">
        <v>1792</v>
      </c>
      <c r="S265" s="5" t="s">
        <v>1185</v>
      </c>
      <c r="T265" s="27">
        <v>17066</v>
      </c>
      <c r="U265" s="5" t="s">
        <v>695</v>
      </c>
      <c r="V265" s="5" t="s">
        <v>811</v>
      </c>
      <c r="W265" s="5" t="s">
        <v>838</v>
      </c>
      <c r="X265" s="27" t="s">
        <v>4455</v>
      </c>
      <c r="Y265" s="5" t="s">
        <v>909</v>
      </c>
      <c r="Z265" s="5">
        <v>10951</v>
      </c>
      <c r="AA265" s="27" t="s">
        <v>4150</v>
      </c>
      <c r="AB265" s="5" t="s">
        <v>1194</v>
      </c>
      <c r="AC265" s="5">
        <v>219</v>
      </c>
      <c r="AD265" s="27" t="s">
        <v>4457</v>
      </c>
      <c r="AE265" s="5" t="s">
        <v>1003</v>
      </c>
      <c r="AF265" s="5">
        <v>2514</v>
      </c>
      <c r="AG265" s="58" t="s">
        <v>834</v>
      </c>
      <c r="AH265" s="58" t="s">
        <v>810</v>
      </c>
      <c r="AI265" s="58" t="s">
        <v>837</v>
      </c>
      <c r="AJ265" s="5" t="s">
        <v>834</v>
      </c>
      <c r="AK265" s="5" t="s">
        <v>1424</v>
      </c>
      <c r="AL265" s="5" t="s">
        <v>837</v>
      </c>
      <c r="AM265" s="5" t="s">
        <v>834</v>
      </c>
      <c r="AN265" s="5" t="s">
        <v>3395</v>
      </c>
      <c r="AO265" s="5" t="s">
        <v>837</v>
      </c>
      <c r="AP265" s="5" t="s">
        <v>834</v>
      </c>
      <c r="AQ265" s="5" t="s">
        <v>7501</v>
      </c>
      <c r="AR265" s="5" t="s">
        <v>837</v>
      </c>
      <c r="AS265" s="58" t="s">
        <v>834</v>
      </c>
      <c r="AT265" s="58" t="s">
        <v>812</v>
      </c>
      <c r="AU265" s="58" t="s">
        <v>837</v>
      </c>
      <c r="AV265" s="5" t="s">
        <v>834</v>
      </c>
      <c r="AW265" s="5" t="s">
        <v>3202</v>
      </c>
      <c r="AX265" s="5" t="s">
        <v>837</v>
      </c>
      <c r="AY265" s="5" t="s">
        <v>834</v>
      </c>
      <c r="AZ265" s="5" t="s">
        <v>3764</v>
      </c>
      <c r="BA265" s="5" t="s">
        <v>837</v>
      </c>
      <c r="BB265" s="5" t="s">
        <v>834</v>
      </c>
      <c r="BC265" s="5" t="s">
        <v>3126</v>
      </c>
      <c r="BD265" s="5" t="s">
        <v>837</v>
      </c>
      <c r="BE265" s="5" t="s">
        <v>834</v>
      </c>
      <c r="BF265" s="5" t="s">
        <v>3130</v>
      </c>
      <c r="BG265" s="5" t="s">
        <v>837</v>
      </c>
      <c r="BH265" s="5" t="s">
        <v>834</v>
      </c>
      <c r="BI265" s="5" t="s">
        <v>3608</v>
      </c>
      <c r="BJ265" s="5" t="s">
        <v>837</v>
      </c>
      <c r="BK265" s="5" t="s">
        <v>834</v>
      </c>
      <c r="BL265" s="5" t="s">
        <v>3403</v>
      </c>
      <c r="BM265" s="5" t="s">
        <v>837</v>
      </c>
      <c r="BN265" s="5" t="s">
        <v>834</v>
      </c>
      <c r="BO265" s="5" t="s">
        <v>3539</v>
      </c>
      <c r="BP265" s="5" t="s">
        <v>837</v>
      </c>
      <c r="BQ265" s="5" t="s">
        <v>834</v>
      </c>
      <c r="BR265" s="5" t="s">
        <v>3983</v>
      </c>
      <c r="BS265" s="5" t="s">
        <v>837</v>
      </c>
      <c r="BT265" s="5" t="s">
        <v>834</v>
      </c>
      <c r="BU265" s="5" t="s">
        <v>7505</v>
      </c>
      <c r="BV265" s="5" t="s">
        <v>837</v>
      </c>
      <c r="BW265" s="5" t="s">
        <v>834</v>
      </c>
      <c r="BX265" s="5" t="s">
        <v>1020</v>
      </c>
      <c r="BY265" s="5" t="s">
        <v>837</v>
      </c>
      <c r="BZ265" s="5" t="s">
        <v>834</v>
      </c>
      <c r="CA265" s="5" t="s">
        <v>2873</v>
      </c>
      <c r="CB265" s="5" t="s">
        <v>837</v>
      </c>
      <c r="CC265" s="58" t="s">
        <v>834</v>
      </c>
      <c r="CD265" s="58" t="s">
        <v>814</v>
      </c>
      <c r="CE265" s="58" t="s">
        <v>837</v>
      </c>
      <c r="CF265" s="58" t="s">
        <v>834</v>
      </c>
      <c r="CG265" s="27" t="s">
        <v>817</v>
      </c>
      <c r="CH265" s="58" t="s">
        <v>837</v>
      </c>
      <c r="CI265" s="58" t="s">
        <v>834</v>
      </c>
      <c r="CJ265" s="58" t="s">
        <v>3813</v>
      </c>
      <c r="CK265" s="58" t="s">
        <v>837</v>
      </c>
      <c r="CL265" s="58" t="s">
        <v>834</v>
      </c>
      <c r="CM265" s="58" t="s">
        <v>3196</v>
      </c>
      <c r="CN265" s="58" t="s">
        <v>837</v>
      </c>
      <c r="CO265" s="58" t="s">
        <v>834</v>
      </c>
      <c r="CP265" s="58" t="s">
        <v>3361</v>
      </c>
      <c r="CQ265" s="58" t="s">
        <v>837</v>
      </c>
      <c r="CR265" s="58" t="s">
        <v>834</v>
      </c>
      <c r="CS265" s="58" t="s">
        <v>4541</v>
      </c>
      <c r="CT265" s="58" t="s">
        <v>837</v>
      </c>
      <c r="CU265" s="58" t="s">
        <v>834</v>
      </c>
      <c r="CV265" s="58" t="s">
        <v>4186</v>
      </c>
      <c r="CW265" s="58" t="s">
        <v>837</v>
      </c>
      <c r="CX265" s="58" t="s">
        <v>834</v>
      </c>
      <c r="CY265" s="58" t="s">
        <v>1301</v>
      </c>
      <c r="CZ265" s="58" t="s">
        <v>837</v>
      </c>
      <c r="DA265" s="58" t="s">
        <v>834</v>
      </c>
      <c r="DB265" s="58" t="s">
        <v>1406</v>
      </c>
      <c r="DC265" s="58" t="s">
        <v>837</v>
      </c>
      <c r="DD265" s="58" t="s">
        <v>834</v>
      </c>
      <c r="DE265" s="58" t="s">
        <v>4196</v>
      </c>
      <c r="DF265" s="58" t="s">
        <v>837</v>
      </c>
      <c r="DG265" s="58" t="s">
        <v>834</v>
      </c>
      <c r="DH265" s="58" t="s">
        <v>3370</v>
      </c>
      <c r="DI265" s="58" t="s">
        <v>837</v>
      </c>
      <c r="DJ265" s="58" t="s">
        <v>834</v>
      </c>
      <c r="DK265" s="58" t="s">
        <v>564</v>
      </c>
      <c r="DL265" s="58" t="s">
        <v>837</v>
      </c>
      <c r="DM265" s="58" t="s">
        <v>834</v>
      </c>
      <c r="DN265" s="58" t="s">
        <v>4014</v>
      </c>
      <c r="DO265" s="58" t="s">
        <v>837</v>
      </c>
      <c r="DP265" s="58" t="s">
        <v>834</v>
      </c>
      <c r="DQ265" s="58" t="s">
        <v>5990</v>
      </c>
      <c r="DR265" s="58" t="s">
        <v>837</v>
      </c>
      <c r="DS265" s="58" t="s">
        <v>834</v>
      </c>
      <c r="DT265" s="58" t="s">
        <v>552</v>
      </c>
      <c r="DU265" s="58" t="s">
        <v>837</v>
      </c>
      <c r="DV265" s="58" t="s">
        <v>834</v>
      </c>
      <c r="DW265" s="58" t="s">
        <v>558</v>
      </c>
      <c r="DX265" s="58" t="s">
        <v>837</v>
      </c>
      <c r="DY265" s="5" t="s">
        <v>1961</v>
      </c>
      <c r="DZ265" s="5" t="s">
        <v>1401</v>
      </c>
      <c r="EA265" s="27">
        <v>24204</v>
      </c>
      <c r="EB265" s="27" t="s">
        <v>1490</v>
      </c>
      <c r="EC265" s="5" t="s">
        <v>1401</v>
      </c>
      <c r="ED265" s="5">
        <v>622</v>
      </c>
      <c r="EE265" s="27" t="s">
        <v>4458</v>
      </c>
      <c r="EF265" s="5" t="s">
        <v>1401</v>
      </c>
      <c r="EG265" s="5">
        <v>329</v>
      </c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</row>
    <row r="266" spans="1:264">
      <c r="A266" s="4">
        <v>265</v>
      </c>
      <c r="B266" s="24" t="s">
        <v>915</v>
      </c>
      <c r="C266" s="57">
        <v>39496</v>
      </c>
      <c r="D266" s="4" t="s">
        <v>1793</v>
      </c>
      <c r="E266" s="7">
        <v>281867</v>
      </c>
      <c r="F266" s="8">
        <v>99592</v>
      </c>
      <c r="G266" s="14">
        <f t="shared" si="54"/>
        <v>0.35332976190898546</v>
      </c>
      <c r="H266" s="14">
        <f t="shared" si="56"/>
        <v>0.39465017270463493</v>
      </c>
      <c r="I266" s="29" t="str">
        <f t="shared" si="51"/>
        <v>PML</v>
      </c>
      <c r="J266" s="29">
        <f t="shared" si="55"/>
        <v>0.56947345168286612</v>
      </c>
      <c r="K266" s="29" t="str">
        <f t="shared" si="52"/>
        <v>IND</v>
      </c>
      <c r="L266" s="29">
        <f t="shared" si="49"/>
        <v>0.17482327897823119</v>
      </c>
      <c r="M266" s="29" t="str">
        <f t="shared" si="53"/>
        <v>PPP</v>
      </c>
      <c r="N266" s="29">
        <f t="shared" si="50"/>
        <v>0.11531046670415294</v>
      </c>
      <c r="O266" s="27" t="s">
        <v>816</v>
      </c>
      <c r="P266" s="27" t="s">
        <v>806</v>
      </c>
      <c r="Q266" s="27" t="s">
        <v>838</v>
      </c>
      <c r="R266" s="27" t="s">
        <v>4317</v>
      </c>
      <c r="S266" s="5" t="s">
        <v>1185</v>
      </c>
      <c r="T266" s="5">
        <v>7205</v>
      </c>
      <c r="U266" s="27" t="s">
        <v>4320</v>
      </c>
      <c r="V266" s="5" t="s">
        <v>1765</v>
      </c>
      <c r="W266" s="5">
        <v>152</v>
      </c>
      <c r="X266" s="5" t="s">
        <v>1794</v>
      </c>
      <c r="Y266" s="5" t="s">
        <v>909</v>
      </c>
      <c r="Z266" s="27">
        <v>56715</v>
      </c>
      <c r="AA266" s="5" t="s">
        <v>834</v>
      </c>
      <c r="AB266" s="5" t="s">
        <v>1194</v>
      </c>
      <c r="AC266" s="5" t="s">
        <v>837</v>
      </c>
      <c r="AD266" s="27" t="s">
        <v>4315</v>
      </c>
      <c r="AE266" s="5" t="s">
        <v>4316</v>
      </c>
      <c r="AF266" s="5">
        <v>11484</v>
      </c>
      <c r="AG266" s="58" t="s">
        <v>834</v>
      </c>
      <c r="AH266" s="58" t="s">
        <v>810</v>
      </c>
      <c r="AI266" s="58" t="s">
        <v>837</v>
      </c>
      <c r="AJ266" s="5" t="s">
        <v>834</v>
      </c>
      <c r="AK266" s="5" t="s">
        <v>1424</v>
      </c>
      <c r="AL266" s="5" t="s">
        <v>837</v>
      </c>
      <c r="AM266" s="5" t="s">
        <v>834</v>
      </c>
      <c r="AN266" s="5" t="s">
        <v>3395</v>
      </c>
      <c r="AO266" s="5" t="s">
        <v>837</v>
      </c>
      <c r="AP266" s="5" t="s">
        <v>834</v>
      </c>
      <c r="AQ266" s="5" t="s">
        <v>7501</v>
      </c>
      <c r="AR266" s="5" t="s">
        <v>837</v>
      </c>
      <c r="AS266" s="58" t="s">
        <v>834</v>
      </c>
      <c r="AT266" s="58" t="s">
        <v>812</v>
      </c>
      <c r="AU266" s="58" t="s">
        <v>837</v>
      </c>
      <c r="AV266" s="5" t="s">
        <v>834</v>
      </c>
      <c r="AW266" s="5" t="s">
        <v>3202</v>
      </c>
      <c r="AX266" s="5" t="s">
        <v>837</v>
      </c>
      <c r="AY266" s="5" t="s">
        <v>834</v>
      </c>
      <c r="AZ266" s="5" t="s">
        <v>3764</v>
      </c>
      <c r="BA266" s="5" t="s">
        <v>837</v>
      </c>
      <c r="BB266" s="5" t="s">
        <v>834</v>
      </c>
      <c r="BC266" s="5" t="s">
        <v>3126</v>
      </c>
      <c r="BD266" s="5" t="s">
        <v>837</v>
      </c>
      <c r="BE266" s="5" t="s">
        <v>834</v>
      </c>
      <c r="BF266" s="5" t="s">
        <v>3130</v>
      </c>
      <c r="BG266" s="5" t="s">
        <v>837</v>
      </c>
      <c r="BH266" s="5" t="s">
        <v>834</v>
      </c>
      <c r="BI266" s="5" t="s">
        <v>3608</v>
      </c>
      <c r="BJ266" s="5" t="s">
        <v>837</v>
      </c>
      <c r="BK266" s="5" t="s">
        <v>834</v>
      </c>
      <c r="BL266" s="5" t="s">
        <v>3403</v>
      </c>
      <c r="BM266" s="5" t="s">
        <v>837</v>
      </c>
      <c r="BN266" s="5" t="s">
        <v>834</v>
      </c>
      <c r="BO266" s="5" t="s">
        <v>3539</v>
      </c>
      <c r="BP266" s="5" t="s">
        <v>837</v>
      </c>
      <c r="BQ266" s="5" t="s">
        <v>834</v>
      </c>
      <c r="BR266" s="5" t="s">
        <v>3983</v>
      </c>
      <c r="BS266" s="5" t="s">
        <v>837</v>
      </c>
      <c r="BT266" s="5" t="s">
        <v>834</v>
      </c>
      <c r="BU266" s="5" t="s">
        <v>7505</v>
      </c>
      <c r="BV266" s="5" t="s">
        <v>837</v>
      </c>
      <c r="BW266" s="5" t="s">
        <v>834</v>
      </c>
      <c r="BX266" s="5" t="s">
        <v>1020</v>
      </c>
      <c r="BY266" s="5" t="s">
        <v>837</v>
      </c>
      <c r="BZ266" s="5" t="s">
        <v>834</v>
      </c>
      <c r="CA266" s="5" t="s">
        <v>2873</v>
      </c>
      <c r="CB266" s="5" t="s">
        <v>837</v>
      </c>
      <c r="CC266" s="58" t="s">
        <v>834</v>
      </c>
      <c r="CD266" s="58" t="s">
        <v>814</v>
      </c>
      <c r="CE266" s="58" t="s">
        <v>837</v>
      </c>
      <c r="CF266" s="58" t="s">
        <v>834</v>
      </c>
      <c r="CG266" s="27" t="s">
        <v>817</v>
      </c>
      <c r="CH266" s="58" t="s">
        <v>837</v>
      </c>
      <c r="CI266" s="58" t="s">
        <v>834</v>
      </c>
      <c r="CJ266" s="58" t="s">
        <v>3813</v>
      </c>
      <c r="CK266" s="58" t="s">
        <v>837</v>
      </c>
      <c r="CL266" s="58" t="s">
        <v>834</v>
      </c>
      <c r="CM266" s="58" t="s">
        <v>3196</v>
      </c>
      <c r="CN266" s="58" t="s">
        <v>837</v>
      </c>
      <c r="CO266" s="58" t="s">
        <v>834</v>
      </c>
      <c r="CP266" s="58" t="s">
        <v>3361</v>
      </c>
      <c r="CQ266" s="58" t="s">
        <v>837</v>
      </c>
      <c r="CR266" s="58" t="s">
        <v>834</v>
      </c>
      <c r="CS266" s="58" t="s">
        <v>4541</v>
      </c>
      <c r="CT266" s="58" t="s">
        <v>837</v>
      </c>
      <c r="CU266" s="58" t="s">
        <v>834</v>
      </c>
      <c r="CV266" s="58" t="s">
        <v>4186</v>
      </c>
      <c r="CW266" s="58" t="s">
        <v>837</v>
      </c>
      <c r="CX266" s="58" t="s">
        <v>834</v>
      </c>
      <c r="CY266" s="58" t="s">
        <v>1301</v>
      </c>
      <c r="CZ266" s="58" t="s">
        <v>837</v>
      </c>
      <c r="DA266" s="58" t="s">
        <v>834</v>
      </c>
      <c r="DB266" s="58" t="s">
        <v>1406</v>
      </c>
      <c r="DC266" s="58" t="s">
        <v>837</v>
      </c>
      <c r="DD266" s="58" t="s">
        <v>834</v>
      </c>
      <c r="DE266" s="58" t="s">
        <v>4196</v>
      </c>
      <c r="DF266" s="58" t="s">
        <v>837</v>
      </c>
      <c r="DG266" s="58" t="s">
        <v>834</v>
      </c>
      <c r="DH266" s="58" t="s">
        <v>3370</v>
      </c>
      <c r="DI266" s="58" t="s">
        <v>837</v>
      </c>
      <c r="DJ266" s="58" t="s">
        <v>834</v>
      </c>
      <c r="DK266" s="58" t="s">
        <v>564</v>
      </c>
      <c r="DL266" s="58" t="s">
        <v>837</v>
      </c>
      <c r="DM266" s="58" t="s">
        <v>834</v>
      </c>
      <c r="DN266" s="58" t="s">
        <v>4014</v>
      </c>
      <c r="DO266" s="58" t="s">
        <v>837</v>
      </c>
      <c r="DP266" s="58" t="s">
        <v>834</v>
      </c>
      <c r="DQ266" s="58" t="s">
        <v>5990</v>
      </c>
      <c r="DR266" s="58" t="s">
        <v>837</v>
      </c>
      <c r="DS266" s="58" t="s">
        <v>834</v>
      </c>
      <c r="DT266" s="58" t="s">
        <v>552</v>
      </c>
      <c r="DU266" s="58" t="s">
        <v>837</v>
      </c>
      <c r="DV266" s="58" t="s">
        <v>834</v>
      </c>
      <c r="DW266" s="58" t="s">
        <v>558</v>
      </c>
      <c r="DX266" s="58" t="s">
        <v>837</v>
      </c>
      <c r="DY266" s="5" t="s">
        <v>1795</v>
      </c>
      <c r="DZ266" s="5" t="s">
        <v>1401</v>
      </c>
      <c r="EA266" s="27">
        <v>17411</v>
      </c>
      <c r="EB266" s="27" t="s">
        <v>4318</v>
      </c>
      <c r="EC266" s="5" t="s">
        <v>1401</v>
      </c>
      <c r="ED266" s="5">
        <v>6315</v>
      </c>
      <c r="EE266" s="27" t="s">
        <v>4319</v>
      </c>
      <c r="EF266" s="5" t="s">
        <v>1401</v>
      </c>
      <c r="EG266" s="5">
        <v>310</v>
      </c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</row>
    <row r="267" spans="1:264">
      <c r="A267" s="4">
        <v>266</v>
      </c>
      <c r="B267" s="24" t="s">
        <v>915</v>
      </c>
      <c r="C267" s="57">
        <v>39496</v>
      </c>
      <c r="D267" s="4" t="s">
        <v>1796</v>
      </c>
      <c r="E267" s="7">
        <v>651356</v>
      </c>
      <c r="F267" s="7">
        <v>152123</v>
      </c>
      <c r="G267" s="14">
        <f t="shared" si="54"/>
        <v>0.23354816720810126</v>
      </c>
      <c r="H267" s="14">
        <f t="shared" si="56"/>
        <v>0.16373592421921734</v>
      </c>
      <c r="I267" s="29" t="str">
        <f t="shared" si="51"/>
        <v>PPPP</v>
      </c>
      <c r="J267" s="29">
        <f t="shared" si="55"/>
        <v>0.50325065900619892</v>
      </c>
      <c r="K267" s="29" t="str">
        <f t="shared" si="52"/>
        <v>IND</v>
      </c>
      <c r="L267" s="29">
        <f t="shared" si="49"/>
        <v>0.33951473478698158</v>
      </c>
      <c r="M267" s="29" t="str">
        <f t="shared" si="53"/>
        <v>PML</v>
      </c>
      <c r="N267" s="29">
        <f t="shared" si="50"/>
        <v>3.9987378634394534E-2</v>
      </c>
      <c r="O267" s="27" t="s">
        <v>816</v>
      </c>
      <c r="P267" s="27" t="s">
        <v>806</v>
      </c>
      <c r="Q267" s="27" t="s">
        <v>838</v>
      </c>
      <c r="R267" s="5" t="s">
        <v>373</v>
      </c>
      <c r="S267" s="5" t="s">
        <v>1185</v>
      </c>
      <c r="T267" s="5">
        <v>1371</v>
      </c>
      <c r="U267" s="5" t="s">
        <v>374</v>
      </c>
      <c r="V267" s="5" t="s">
        <v>811</v>
      </c>
      <c r="W267" s="5">
        <v>1414</v>
      </c>
      <c r="X267" s="27" t="s">
        <v>668</v>
      </c>
      <c r="Y267" s="5" t="s">
        <v>909</v>
      </c>
      <c r="Z267" s="5">
        <v>6083</v>
      </c>
      <c r="AA267" s="5" t="s">
        <v>375</v>
      </c>
      <c r="AB267" s="5" t="s">
        <v>1194</v>
      </c>
      <c r="AC267" s="5">
        <v>154</v>
      </c>
      <c r="AD267" s="5" t="s">
        <v>376</v>
      </c>
      <c r="AE267" s="5" t="s">
        <v>1003</v>
      </c>
      <c r="AF267" s="27">
        <v>76556</v>
      </c>
      <c r="AG267" s="58" t="s">
        <v>834</v>
      </c>
      <c r="AH267" s="58" t="s">
        <v>810</v>
      </c>
      <c r="AI267" s="58" t="s">
        <v>837</v>
      </c>
      <c r="AJ267" s="5" t="s">
        <v>377</v>
      </c>
      <c r="AK267" s="5" t="s">
        <v>1424</v>
      </c>
      <c r="AL267" s="5">
        <v>998</v>
      </c>
      <c r="AM267" s="5" t="s">
        <v>834</v>
      </c>
      <c r="AN267" s="5" t="s">
        <v>3395</v>
      </c>
      <c r="AO267" s="5" t="s">
        <v>837</v>
      </c>
      <c r="AP267" s="5" t="s">
        <v>834</v>
      </c>
      <c r="AQ267" s="5" t="s">
        <v>7501</v>
      </c>
      <c r="AR267" s="5" t="s">
        <v>837</v>
      </c>
      <c r="AS267" s="58" t="s">
        <v>834</v>
      </c>
      <c r="AT267" s="58" t="s">
        <v>812</v>
      </c>
      <c r="AU267" s="58" t="s">
        <v>837</v>
      </c>
      <c r="AV267" s="5" t="s">
        <v>834</v>
      </c>
      <c r="AW267" s="5" t="s">
        <v>3202</v>
      </c>
      <c r="AX267" s="5" t="s">
        <v>837</v>
      </c>
      <c r="AY267" s="5" t="s">
        <v>834</v>
      </c>
      <c r="AZ267" s="5" t="s">
        <v>3764</v>
      </c>
      <c r="BA267" s="5" t="s">
        <v>837</v>
      </c>
      <c r="BB267" s="5" t="s">
        <v>834</v>
      </c>
      <c r="BC267" s="5" t="s">
        <v>3126</v>
      </c>
      <c r="BD267" s="5" t="s">
        <v>837</v>
      </c>
      <c r="BE267" s="5" t="s">
        <v>834</v>
      </c>
      <c r="BF267" s="5" t="s">
        <v>3130</v>
      </c>
      <c r="BG267" s="5" t="s">
        <v>837</v>
      </c>
      <c r="BH267" s="5" t="s">
        <v>834</v>
      </c>
      <c r="BI267" s="5" t="s">
        <v>3608</v>
      </c>
      <c r="BJ267" s="5" t="s">
        <v>837</v>
      </c>
      <c r="BK267" s="5" t="s">
        <v>834</v>
      </c>
      <c r="BL267" s="5" t="s">
        <v>3403</v>
      </c>
      <c r="BM267" s="5" t="s">
        <v>837</v>
      </c>
      <c r="BN267" s="5" t="s">
        <v>834</v>
      </c>
      <c r="BO267" s="5" t="s">
        <v>3539</v>
      </c>
      <c r="BP267" s="5" t="s">
        <v>837</v>
      </c>
      <c r="BQ267" s="5" t="s">
        <v>834</v>
      </c>
      <c r="BR267" s="5" t="s">
        <v>3983</v>
      </c>
      <c r="BS267" s="5" t="s">
        <v>837</v>
      </c>
      <c r="BT267" s="5" t="s">
        <v>834</v>
      </c>
      <c r="BU267" s="5" t="s">
        <v>7505</v>
      </c>
      <c r="BV267" s="5" t="s">
        <v>837</v>
      </c>
      <c r="BW267" s="5" t="s">
        <v>834</v>
      </c>
      <c r="BX267" s="5" t="s">
        <v>1020</v>
      </c>
      <c r="BY267" s="5" t="s">
        <v>837</v>
      </c>
      <c r="BZ267" s="5" t="s">
        <v>834</v>
      </c>
      <c r="CA267" s="5" t="s">
        <v>2873</v>
      </c>
      <c r="CB267" s="5" t="s">
        <v>837</v>
      </c>
      <c r="CC267" s="58" t="s">
        <v>834</v>
      </c>
      <c r="CD267" s="58" t="s">
        <v>814</v>
      </c>
      <c r="CE267" s="58" t="s">
        <v>837</v>
      </c>
      <c r="CF267" s="58" t="s">
        <v>834</v>
      </c>
      <c r="CG267" s="27" t="s">
        <v>817</v>
      </c>
      <c r="CH267" s="58" t="s">
        <v>837</v>
      </c>
      <c r="CI267" s="58" t="s">
        <v>834</v>
      </c>
      <c r="CJ267" s="58" t="s">
        <v>3813</v>
      </c>
      <c r="CK267" s="58" t="s">
        <v>837</v>
      </c>
      <c r="CL267" s="58" t="s">
        <v>834</v>
      </c>
      <c r="CM267" s="58" t="s">
        <v>3196</v>
      </c>
      <c r="CN267" s="58" t="s">
        <v>837</v>
      </c>
      <c r="CO267" s="58" t="s">
        <v>834</v>
      </c>
      <c r="CP267" s="58" t="s">
        <v>3361</v>
      </c>
      <c r="CQ267" s="58" t="s">
        <v>837</v>
      </c>
      <c r="CR267" s="58" t="s">
        <v>834</v>
      </c>
      <c r="CS267" s="58" t="s">
        <v>4541</v>
      </c>
      <c r="CT267" s="58" t="s">
        <v>837</v>
      </c>
      <c r="CU267" s="58" t="s">
        <v>834</v>
      </c>
      <c r="CV267" s="58" t="s">
        <v>4186</v>
      </c>
      <c r="CW267" s="58" t="s">
        <v>837</v>
      </c>
      <c r="CX267" s="58" t="s">
        <v>834</v>
      </c>
      <c r="CY267" s="58" t="s">
        <v>1301</v>
      </c>
      <c r="CZ267" s="58" t="s">
        <v>837</v>
      </c>
      <c r="DA267" s="58" t="s">
        <v>834</v>
      </c>
      <c r="DB267" s="58" t="s">
        <v>1406</v>
      </c>
      <c r="DC267" s="58" t="s">
        <v>837</v>
      </c>
      <c r="DD267" s="58" t="s">
        <v>834</v>
      </c>
      <c r="DE267" s="58" t="s">
        <v>4196</v>
      </c>
      <c r="DF267" s="58" t="s">
        <v>837</v>
      </c>
      <c r="DG267" s="58" t="s">
        <v>834</v>
      </c>
      <c r="DH267" s="58" t="s">
        <v>3370</v>
      </c>
      <c r="DI267" s="58" t="s">
        <v>837</v>
      </c>
      <c r="DJ267" s="58" t="s">
        <v>834</v>
      </c>
      <c r="DK267" s="58" t="s">
        <v>564</v>
      </c>
      <c r="DL267" s="58" t="s">
        <v>837</v>
      </c>
      <c r="DM267" s="58" t="s">
        <v>834</v>
      </c>
      <c r="DN267" s="58" t="s">
        <v>4014</v>
      </c>
      <c r="DO267" s="58" t="s">
        <v>837</v>
      </c>
      <c r="DP267" s="58" t="s">
        <v>834</v>
      </c>
      <c r="DQ267" s="58" t="s">
        <v>5990</v>
      </c>
      <c r="DR267" s="58" t="s">
        <v>837</v>
      </c>
      <c r="DS267" s="58" t="s">
        <v>834</v>
      </c>
      <c r="DT267" s="58" t="s">
        <v>552</v>
      </c>
      <c r="DU267" s="58" t="s">
        <v>837</v>
      </c>
      <c r="DV267" s="58" t="s">
        <v>834</v>
      </c>
      <c r="DW267" s="58" t="s">
        <v>558</v>
      </c>
      <c r="DX267" s="58" t="s">
        <v>837</v>
      </c>
      <c r="DY267" s="24" t="s">
        <v>378</v>
      </c>
      <c r="DZ267" s="24" t="s">
        <v>1401</v>
      </c>
      <c r="EA267" s="27">
        <v>51648</v>
      </c>
      <c r="EB267" s="24" t="s">
        <v>379</v>
      </c>
      <c r="EC267" s="24" t="s">
        <v>1401</v>
      </c>
      <c r="ED267" s="5">
        <v>3027</v>
      </c>
      <c r="EE267" s="24" t="s">
        <v>380</v>
      </c>
      <c r="EF267" s="24" t="s">
        <v>1401</v>
      </c>
      <c r="EG267" s="5">
        <v>1955</v>
      </c>
      <c r="EH267" s="24" t="s">
        <v>381</v>
      </c>
      <c r="EI267" s="24" t="s">
        <v>1401</v>
      </c>
      <c r="EJ267" s="27">
        <v>556</v>
      </c>
      <c r="EK267" s="24" t="s">
        <v>3002</v>
      </c>
      <c r="EL267" s="24" t="s">
        <v>1401</v>
      </c>
      <c r="EM267" s="27">
        <v>276</v>
      </c>
      <c r="EN267" s="24" t="s">
        <v>382</v>
      </c>
      <c r="EO267" s="24" t="s">
        <v>1401</v>
      </c>
      <c r="EP267" s="27">
        <v>255</v>
      </c>
      <c r="EQ267" s="24" t="s">
        <v>678</v>
      </c>
      <c r="ER267" s="24" t="s">
        <v>1401</v>
      </c>
      <c r="ES267" s="27">
        <v>200</v>
      </c>
      <c r="ET267" s="24" t="s">
        <v>383</v>
      </c>
      <c r="EU267" s="24" t="s">
        <v>1401</v>
      </c>
      <c r="EV267" s="27">
        <v>183</v>
      </c>
      <c r="EW267" s="24" t="s">
        <v>384</v>
      </c>
      <c r="EX267" s="24" t="s">
        <v>1401</v>
      </c>
      <c r="EY267" s="27">
        <v>172</v>
      </c>
      <c r="EZ267" s="24" t="s">
        <v>385</v>
      </c>
      <c r="FA267" s="24" t="s">
        <v>1401</v>
      </c>
      <c r="FB267" s="27">
        <v>154</v>
      </c>
      <c r="FC267" s="24" t="s">
        <v>386</v>
      </c>
      <c r="FD267" s="24" t="s">
        <v>1401</v>
      </c>
      <c r="FE267" s="27">
        <v>0</v>
      </c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  <c r="GG267" s="27"/>
      <c r="GH267" s="27"/>
      <c r="GI267" s="27"/>
      <c r="GJ267" s="27"/>
      <c r="GK267" s="27"/>
      <c r="GL267" s="27"/>
      <c r="GM267" s="27"/>
      <c r="GN267" s="27"/>
      <c r="GO267" s="27"/>
      <c r="GP267" s="27"/>
      <c r="GQ267" s="27"/>
      <c r="GR267" s="27"/>
      <c r="GS267" s="27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</row>
    <row r="268" spans="1:264">
      <c r="A268" s="4">
        <v>267</v>
      </c>
      <c r="B268" s="24" t="s">
        <v>915</v>
      </c>
      <c r="C268" s="57">
        <v>39496</v>
      </c>
      <c r="D268" s="4" t="s">
        <v>1771</v>
      </c>
      <c r="E268" s="33">
        <v>242024</v>
      </c>
      <c r="F268" s="53">
        <v>111548</v>
      </c>
      <c r="G268" s="54">
        <f t="shared" ref="G268:G273" si="57">F268/E268</f>
        <v>0.46089644002247709</v>
      </c>
      <c r="H268" s="14">
        <f t="shared" si="56"/>
        <v>0.11630867429268117</v>
      </c>
      <c r="I268" s="29" t="str">
        <f t="shared" si="51"/>
        <v>IND</v>
      </c>
      <c r="J268" s="29">
        <f t="shared" si="55"/>
        <v>0.54908200953849462</v>
      </c>
      <c r="K268" s="29" t="str">
        <f t="shared" si="52"/>
        <v>PML</v>
      </c>
      <c r="L268" s="29">
        <f t="shared" si="49"/>
        <v>0.43277333524581346</v>
      </c>
      <c r="M268" s="29" t="str">
        <f t="shared" si="53"/>
        <v>PPPP</v>
      </c>
      <c r="N268" s="29">
        <f t="shared" si="50"/>
        <v>9.9956969197116941E-3</v>
      </c>
      <c r="O268" s="27" t="s">
        <v>816</v>
      </c>
      <c r="P268" s="27" t="s">
        <v>806</v>
      </c>
      <c r="Q268" s="27" t="s">
        <v>838</v>
      </c>
      <c r="R268" s="27" t="s">
        <v>3857</v>
      </c>
      <c r="S268" s="5" t="s">
        <v>1185</v>
      </c>
      <c r="T268" s="5">
        <v>334</v>
      </c>
      <c r="U268" s="5" t="s">
        <v>695</v>
      </c>
      <c r="V268" s="5" t="s">
        <v>811</v>
      </c>
      <c r="W268" s="5" t="s">
        <v>838</v>
      </c>
      <c r="X268" s="5" t="s">
        <v>1773</v>
      </c>
      <c r="Y268" s="5" t="s">
        <v>909</v>
      </c>
      <c r="Z268" s="27">
        <v>48275</v>
      </c>
      <c r="AA268" s="5" t="s">
        <v>834</v>
      </c>
      <c r="AB268" s="5" t="s">
        <v>1194</v>
      </c>
      <c r="AC268" s="5" t="s">
        <v>837</v>
      </c>
      <c r="AD268" s="27" t="s">
        <v>4165</v>
      </c>
      <c r="AE268" s="5" t="s">
        <v>1003</v>
      </c>
      <c r="AF268" s="5">
        <v>1115</v>
      </c>
      <c r="AG268" s="58" t="s">
        <v>834</v>
      </c>
      <c r="AH268" s="58" t="s">
        <v>810</v>
      </c>
      <c r="AI268" s="58" t="s">
        <v>837</v>
      </c>
      <c r="AJ268" s="5" t="s">
        <v>834</v>
      </c>
      <c r="AK268" s="5" t="s">
        <v>1424</v>
      </c>
      <c r="AL268" s="5" t="s">
        <v>837</v>
      </c>
      <c r="AM268" s="5" t="s">
        <v>834</v>
      </c>
      <c r="AN268" s="5" t="s">
        <v>3395</v>
      </c>
      <c r="AO268" s="5" t="s">
        <v>837</v>
      </c>
      <c r="AP268" s="5" t="s">
        <v>834</v>
      </c>
      <c r="AQ268" s="5" t="s">
        <v>7501</v>
      </c>
      <c r="AR268" s="5" t="s">
        <v>837</v>
      </c>
      <c r="AS268" s="58" t="s">
        <v>834</v>
      </c>
      <c r="AT268" s="58" t="s">
        <v>812</v>
      </c>
      <c r="AU268" s="58" t="s">
        <v>837</v>
      </c>
      <c r="AV268" s="5" t="s">
        <v>834</v>
      </c>
      <c r="AW268" s="5" t="s">
        <v>3202</v>
      </c>
      <c r="AX268" s="5" t="s">
        <v>837</v>
      </c>
      <c r="AY268" s="5" t="s">
        <v>834</v>
      </c>
      <c r="AZ268" s="5" t="s">
        <v>3764</v>
      </c>
      <c r="BA268" s="5" t="s">
        <v>837</v>
      </c>
      <c r="BB268" s="5" t="s">
        <v>834</v>
      </c>
      <c r="BC268" s="5" t="s">
        <v>3126</v>
      </c>
      <c r="BD268" s="5" t="s">
        <v>837</v>
      </c>
      <c r="BE268" s="5" t="s">
        <v>834</v>
      </c>
      <c r="BF268" s="5" t="s">
        <v>3130</v>
      </c>
      <c r="BG268" s="5" t="s">
        <v>837</v>
      </c>
      <c r="BH268" s="5" t="s">
        <v>834</v>
      </c>
      <c r="BI268" s="5" t="s">
        <v>3608</v>
      </c>
      <c r="BJ268" s="5" t="s">
        <v>837</v>
      </c>
      <c r="BK268" s="5" t="s">
        <v>834</v>
      </c>
      <c r="BL268" s="5" t="s">
        <v>3403</v>
      </c>
      <c r="BM268" s="5" t="s">
        <v>837</v>
      </c>
      <c r="BN268" s="5" t="s">
        <v>834</v>
      </c>
      <c r="BO268" s="5" t="s">
        <v>3539</v>
      </c>
      <c r="BP268" s="5" t="s">
        <v>837</v>
      </c>
      <c r="BQ268" s="5" t="s">
        <v>834</v>
      </c>
      <c r="BR268" s="5" t="s">
        <v>3983</v>
      </c>
      <c r="BS268" s="5" t="s">
        <v>837</v>
      </c>
      <c r="BT268" s="5" t="s">
        <v>834</v>
      </c>
      <c r="BU268" s="5" t="s">
        <v>7505</v>
      </c>
      <c r="BV268" s="5" t="s">
        <v>837</v>
      </c>
      <c r="BW268" s="5" t="s">
        <v>834</v>
      </c>
      <c r="BX268" s="5" t="s">
        <v>1020</v>
      </c>
      <c r="BY268" s="5" t="s">
        <v>837</v>
      </c>
      <c r="BZ268" s="5" t="s">
        <v>834</v>
      </c>
      <c r="CA268" s="5" t="s">
        <v>2873</v>
      </c>
      <c r="CB268" s="5" t="s">
        <v>837</v>
      </c>
      <c r="CC268" s="58" t="s">
        <v>834</v>
      </c>
      <c r="CD268" s="58" t="s">
        <v>814</v>
      </c>
      <c r="CE268" s="58" t="s">
        <v>837</v>
      </c>
      <c r="CF268" s="58" t="s">
        <v>834</v>
      </c>
      <c r="CG268" s="27" t="s">
        <v>817</v>
      </c>
      <c r="CH268" s="58" t="s">
        <v>837</v>
      </c>
      <c r="CI268" s="58" t="s">
        <v>834</v>
      </c>
      <c r="CJ268" s="58" t="s">
        <v>3813</v>
      </c>
      <c r="CK268" s="58" t="s">
        <v>837</v>
      </c>
      <c r="CL268" s="58" t="s">
        <v>834</v>
      </c>
      <c r="CM268" s="58" t="s">
        <v>3196</v>
      </c>
      <c r="CN268" s="58" t="s">
        <v>837</v>
      </c>
      <c r="CO268" s="58" t="s">
        <v>834</v>
      </c>
      <c r="CP268" s="58" t="s">
        <v>3361</v>
      </c>
      <c r="CQ268" s="58" t="s">
        <v>837</v>
      </c>
      <c r="CR268" s="58" t="s">
        <v>834</v>
      </c>
      <c r="CS268" s="58" t="s">
        <v>4541</v>
      </c>
      <c r="CT268" s="58" t="s">
        <v>837</v>
      </c>
      <c r="CU268" s="58" t="s">
        <v>834</v>
      </c>
      <c r="CV268" s="58" t="s">
        <v>4186</v>
      </c>
      <c r="CW268" s="58" t="s">
        <v>837</v>
      </c>
      <c r="CX268" s="58" t="s">
        <v>834</v>
      </c>
      <c r="CY268" s="58" t="s">
        <v>1301</v>
      </c>
      <c r="CZ268" s="58" t="s">
        <v>837</v>
      </c>
      <c r="DA268" s="58" t="s">
        <v>834</v>
      </c>
      <c r="DB268" s="58" t="s">
        <v>1406</v>
      </c>
      <c r="DC268" s="58" t="s">
        <v>837</v>
      </c>
      <c r="DD268" s="58" t="s">
        <v>834</v>
      </c>
      <c r="DE268" s="58" t="s">
        <v>4196</v>
      </c>
      <c r="DF268" s="58" t="s">
        <v>837</v>
      </c>
      <c r="DG268" s="58" t="s">
        <v>834</v>
      </c>
      <c r="DH268" s="58" t="s">
        <v>3370</v>
      </c>
      <c r="DI268" s="58" t="s">
        <v>837</v>
      </c>
      <c r="DJ268" s="58" t="s">
        <v>834</v>
      </c>
      <c r="DK268" s="58" t="s">
        <v>564</v>
      </c>
      <c r="DL268" s="58" t="s">
        <v>837</v>
      </c>
      <c r="DM268" s="58" t="s">
        <v>834</v>
      </c>
      <c r="DN268" s="58" t="s">
        <v>4014</v>
      </c>
      <c r="DO268" s="58" t="s">
        <v>837</v>
      </c>
      <c r="DP268" s="58" t="s">
        <v>834</v>
      </c>
      <c r="DQ268" s="58" t="s">
        <v>5990</v>
      </c>
      <c r="DR268" s="58" t="s">
        <v>837</v>
      </c>
      <c r="DS268" s="58" t="s">
        <v>834</v>
      </c>
      <c r="DT268" s="58" t="s">
        <v>552</v>
      </c>
      <c r="DU268" s="58" t="s">
        <v>837</v>
      </c>
      <c r="DV268" s="58" t="s">
        <v>834</v>
      </c>
      <c r="DW268" s="58" t="s">
        <v>558</v>
      </c>
      <c r="DX268" s="58" t="s">
        <v>837</v>
      </c>
      <c r="DY268" s="5" t="s">
        <v>1772</v>
      </c>
      <c r="DZ268" s="5" t="s">
        <v>1401</v>
      </c>
      <c r="EA268" s="27">
        <v>61249</v>
      </c>
      <c r="EB268" s="27" t="s">
        <v>4007</v>
      </c>
      <c r="EC268" s="5" t="s">
        <v>1401</v>
      </c>
      <c r="ED268" s="5">
        <v>443</v>
      </c>
      <c r="EE268" s="27" t="s">
        <v>3858</v>
      </c>
      <c r="EF268" s="5" t="s">
        <v>1401</v>
      </c>
      <c r="EG268" s="5">
        <v>133</v>
      </c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</row>
    <row r="269" spans="1:264">
      <c r="A269" s="4">
        <v>268</v>
      </c>
      <c r="B269" s="24" t="s">
        <v>402</v>
      </c>
      <c r="C269" s="57">
        <v>39496</v>
      </c>
      <c r="D269" s="4" t="s">
        <v>1774</v>
      </c>
      <c r="E269" s="33">
        <v>210875</v>
      </c>
      <c r="F269" s="53">
        <v>62833</v>
      </c>
      <c r="G269" s="54">
        <f t="shared" si="57"/>
        <v>0.29796324836988736</v>
      </c>
      <c r="H269" s="14">
        <f t="shared" si="56"/>
        <v>5.5846450113793709E-2</v>
      </c>
      <c r="I269" s="29" t="str">
        <f t="shared" si="51"/>
        <v>PPPP</v>
      </c>
      <c r="J269" s="29">
        <f t="shared" si="55"/>
        <v>0.30803876943644265</v>
      </c>
      <c r="K269" s="29" t="str">
        <f t="shared" si="52"/>
        <v>National Party</v>
      </c>
      <c r="L269" s="29">
        <f t="shared" si="49"/>
        <v>0.25219231932264891</v>
      </c>
      <c r="M269" s="29" t="str">
        <f t="shared" si="53"/>
        <v>MMA</v>
      </c>
      <c r="N269" s="29">
        <f t="shared" si="50"/>
        <v>0.15192653541928605</v>
      </c>
      <c r="O269" s="27" t="s">
        <v>816</v>
      </c>
      <c r="P269" s="27" t="s">
        <v>806</v>
      </c>
      <c r="Q269" s="27" t="s">
        <v>838</v>
      </c>
      <c r="R269" s="27" t="s">
        <v>3859</v>
      </c>
      <c r="S269" s="5" t="s">
        <v>1185</v>
      </c>
      <c r="T269" s="5">
        <v>9546</v>
      </c>
      <c r="U269" s="5" t="s">
        <v>695</v>
      </c>
      <c r="V269" s="5" t="s">
        <v>811</v>
      </c>
      <c r="W269" s="5" t="s">
        <v>838</v>
      </c>
      <c r="X269" s="27" t="s">
        <v>4331</v>
      </c>
      <c r="Y269" s="5" t="s">
        <v>909</v>
      </c>
      <c r="Z269" s="5">
        <v>188</v>
      </c>
      <c r="AA269" s="5" t="s">
        <v>834</v>
      </c>
      <c r="AB269" s="5" t="s">
        <v>1194</v>
      </c>
      <c r="AC269" s="5" t="s">
        <v>837</v>
      </c>
      <c r="AD269" s="5" t="s">
        <v>1775</v>
      </c>
      <c r="AE269" s="5" t="s">
        <v>1003</v>
      </c>
      <c r="AF269" s="27">
        <v>19355</v>
      </c>
      <c r="AG269" s="58" t="s">
        <v>834</v>
      </c>
      <c r="AH269" s="58" t="s">
        <v>810</v>
      </c>
      <c r="AI269" s="58" t="s">
        <v>837</v>
      </c>
      <c r="AJ269" s="5" t="s">
        <v>834</v>
      </c>
      <c r="AK269" s="5" t="s">
        <v>1424</v>
      </c>
      <c r="AL269" s="5" t="s">
        <v>837</v>
      </c>
      <c r="AM269" s="5" t="s">
        <v>834</v>
      </c>
      <c r="AN269" s="5" t="s">
        <v>3395</v>
      </c>
      <c r="AO269" s="5" t="s">
        <v>837</v>
      </c>
      <c r="AP269" s="27" t="s">
        <v>4330</v>
      </c>
      <c r="AQ269" s="5" t="s">
        <v>7501</v>
      </c>
      <c r="AR269" s="5">
        <v>650</v>
      </c>
      <c r="AS269" s="58" t="s">
        <v>834</v>
      </c>
      <c r="AT269" s="58" t="s">
        <v>812</v>
      </c>
      <c r="AU269" s="58" t="s">
        <v>837</v>
      </c>
      <c r="AV269" s="5" t="s">
        <v>834</v>
      </c>
      <c r="AW269" s="5" t="s">
        <v>3202</v>
      </c>
      <c r="AX269" s="5" t="s">
        <v>837</v>
      </c>
      <c r="AY269" s="5" t="s">
        <v>834</v>
      </c>
      <c r="AZ269" s="5" t="s">
        <v>3764</v>
      </c>
      <c r="BA269" s="5" t="s">
        <v>837</v>
      </c>
      <c r="BB269" s="5" t="s">
        <v>834</v>
      </c>
      <c r="BC269" s="5" t="s">
        <v>3126</v>
      </c>
      <c r="BD269" s="5" t="s">
        <v>837</v>
      </c>
      <c r="BE269" s="5" t="s">
        <v>834</v>
      </c>
      <c r="BF269" s="5" t="s">
        <v>3130</v>
      </c>
      <c r="BG269" s="5" t="s">
        <v>837</v>
      </c>
      <c r="BH269" s="5" t="s">
        <v>834</v>
      </c>
      <c r="BI269" s="5" t="s">
        <v>3608</v>
      </c>
      <c r="BJ269" s="5" t="s">
        <v>837</v>
      </c>
      <c r="BK269" s="5" t="s">
        <v>834</v>
      </c>
      <c r="BL269" s="5" t="s">
        <v>3403</v>
      </c>
      <c r="BM269" s="5" t="s">
        <v>837</v>
      </c>
      <c r="BN269" s="5" t="s">
        <v>834</v>
      </c>
      <c r="BO269" s="5" t="s">
        <v>3539</v>
      </c>
      <c r="BP269" s="5" t="s">
        <v>837</v>
      </c>
      <c r="BQ269" s="5" t="s">
        <v>834</v>
      </c>
      <c r="BR269" s="5" t="s">
        <v>3983</v>
      </c>
      <c r="BS269" s="5" t="s">
        <v>837</v>
      </c>
      <c r="BT269" s="5" t="s">
        <v>834</v>
      </c>
      <c r="BU269" s="5" t="s">
        <v>7505</v>
      </c>
      <c r="BV269" s="5" t="s">
        <v>837</v>
      </c>
      <c r="BW269" s="5" t="s">
        <v>834</v>
      </c>
      <c r="BX269" s="5" t="s">
        <v>1020</v>
      </c>
      <c r="BY269" s="5" t="s">
        <v>837</v>
      </c>
      <c r="BZ269" s="5" t="s">
        <v>834</v>
      </c>
      <c r="CA269" s="5" t="s">
        <v>2873</v>
      </c>
      <c r="CB269" s="5" t="s">
        <v>837</v>
      </c>
      <c r="CC269" s="5" t="s">
        <v>1776</v>
      </c>
      <c r="CD269" s="5" t="s">
        <v>1777</v>
      </c>
      <c r="CE269" s="27">
        <v>15846</v>
      </c>
      <c r="CF269" s="58" t="s">
        <v>834</v>
      </c>
      <c r="CG269" s="27" t="s">
        <v>817</v>
      </c>
      <c r="CH269" s="58" t="s">
        <v>837</v>
      </c>
      <c r="CI269" s="58" t="s">
        <v>834</v>
      </c>
      <c r="CJ269" s="58" t="s">
        <v>3813</v>
      </c>
      <c r="CK269" s="58" t="s">
        <v>837</v>
      </c>
      <c r="CL269" s="58" t="s">
        <v>834</v>
      </c>
      <c r="CM269" s="58" t="s">
        <v>3196</v>
      </c>
      <c r="CN269" s="58" t="s">
        <v>837</v>
      </c>
      <c r="CO269" s="58" t="s">
        <v>834</v>
      </c>
      <c r="CP269" s="58" t="s">
        <v>3361</v>
      </c>
      <c r="CQ269" s="58" t="s">
        <v>837</v>
      </c>
      <c r="CR269" s="58" t="s">
        <v>834</v>
      </c>
      <c r="CS269" s="58" t="s">
        <v>4541</v>
      </c>
      <c r="CT269" s="58" t="s">
        <v>837</v>
      </c>
      <c r="CU269" s="58" t="s">
        <v>834</v>
      </c>
      <c r="CV269" s="58" t="s">
        <v>4186</v>
      </c>
      <c r="CW269" s="58" t="s">
        <v>837</v>
      </c>
      <c r="CX269" s="58" t="s">
        <v>834</v>
      </c>
      <c r="CY269" s="58" t="s">
        <v>1301</v>
      </c>
      <c r="CZ269" s="58" t="s">
        <v>837</v>
      </c>
      <c r="DA269" s="58" t="s">
        <v>834</v>
      </c>
      <c r="DB269" s="58" t="s">
        <v>1406</v>
      </c>
      <c r="DC269" s="58" t="s">
        <v>837</v>
      </c>
      <c r="DD269" s="58" t="s">
        <v>834</v>
      </c>
      <c r="DE269" s="58" t="s">
        <v>4196</v>
      </c>
      <c r="DF269" s="58" t="s">
        <v>837</v>
      </c>
      <c r="DG269" s="58" t="s">
        <v>834</v>
      </c>
      <c r="DH269" s="58" t="s">
        <v>3370</v>
      </c>
      <c r="DI269" s="58" t="s">
        <v>837</v>
      </c>
      <c r="DJ269" s="58" t="s">
        <v>834</v>
      </c>
      <c r="DK269" s="58" t="s">
        <v>564</v>
      </c>
      <c r="DL269" s="58" t="s">
        <v>837</v>
      </c>
      <c r="DM269" s="58" t="s">
        <v>834</v>
      </c>
      <c r="DN269" s="58" t="s">
        <v>4014</v>
      </c>
      <c r="DO269" s="58" t="s">
        <v>837</v>
      </c>
      <c r="DP269" s="58" t="s">
        <v>834</v>
      </c>
      <c r="DQ269" s="58" t="s">
        <v>5990</v>
      </c>
      <c r="DR269" s="58" t="s">
        <v>837</v>
      </c>
      <c r="DS269" s="58" t="s">
        <v>834</v>
      </c>
      <c r="DT269" s="58" t="s">
        <v>552</v>
      </c>
      <c r="DU269" s="58" t="s">
        <v>837</v>
      </c>
      <c r="DV269" s="58" t="s">
        <v>834</v>
      </c>
      <c r="DW269" s="58" t="s">
        <v>558</v>
      </c>
      <c r="DX269" s="58" t="s">
        <v>837</v>
      </c>
      <c r="DY269" s="27" t="s">
        <v>3860</v>
      </c>
      <c r="DZ269" s="5" t="s">
        <v>1401</v>
      </c>
      <c r="EA269" s="5">
        <v>8766</v>
      </c>
      <c r="EB269" s="27" t="s">
        <v>3861</v>
      </c>
      <c r="EC269" s="5" t="s">
        <v>1401</v>
      </c>
      <c r="ED269" s="5">
        <v>4233</v>
      </c>
      <c r="EE269" s="27" t="s">
        <v>3862</v>
      </c>
      <c r="EF269" s="5" t="s">
        <v>1401</v>
      </c>
      <c r="EG269" s="5">
        <v>3784</v>
      </c>
      <c r="EH269" s="27" t="s">
        <v>4015</v>
      </c>
      <c r="EI269" s="5" t="s">
        <v>1401</v>
      </c>
      <c r="EJ269" s="5">
        <v>282</v>
      </c>
      <c r="EK269" s="27" t="s">
        <v>4332</v>
      </c>
      <c r="EL269" s="5" t="s">
        <v>1401</v>
      </c>
      <c r="EM269" s="5">
        <v>116</v>
      </c>
      <c r="EN269" s="27" t="s">
        <v>4333</v>
      </c>
      <c r="EO269" s="5" t="s">
        <v>1401</v>
      </c>
      <c r="EP269" s="5">
        <v>67</v>
      </c>
      <c r="EQ269" s="52"/>
      <c r="ER269" s="52"/>
      <c r="ES269" s="52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</row>
    <row r="270" spans="1:264">
      <c r="A270" s="4">
        <v>269</v>
      </c>
      <c r="B270" s="24" t="s">
        <v>915</v>
      </c>
      <c r="C270" s="57">
        <v>39496</v>
      </c>
      <c r="D270" s="4" t="s">
        <v>1586</v>
      </c>
      <c r="E270" s="33">
        <v>186598</v>
      </c>
      <c r="F270" s="53">
        <v>58663</v>
      </c>
      <c r="G270" s="54">
        <f t="shared" si="57"/>
        <v>0.31438171898948541</v>
      </c>
      <c r="H270" s="14">
        <f t="shared" si="56"/>
        <v>2.8484734841382132E-2</v>
      </c>
      <c r="I270" s="29" t="str">
        <f t="shared" si="51"/>
        <v>IND</v>
      </c>
      <c r="J270" s="29">
        <f t="shared" si="55"/>
        <v>0.30017216985152478</v>
      </c>
      <c r="K270" s="29" t="str">
        <f t="shared" si="52"/>
        <v>MMA</v>
      </c>
      <c r="L270" s="29">
        <f t="shared" si="49"/>
        <v>0.2716874350101427</v>
      </c>
      <c r="M270" s="29" t="str">
        <f t="shared" si="53"/>
        <v>National Party</v>
      </c>
      <c r="N270" s="29">
        <f t="shared" si="50"/>
        <v>0.19143241907164651</v>
      </c>
      <c r="O270" s="27" t="s">
        <v>816</v>
      </c>
      <c r="P270" s="27" t="s">
        <v>806</v>
      </c>
      <c r="Q270" s="27" t="s">
        <v>838</v>
      </c>
      <c r="R270" s="5" t="s">
        <v>1552</v>
      </c>
      <c r="S270" s="5" t="s">
        <v>1185</v>
      </c>
      <c r="T270" s="5">
        <v>15938</v>
      </c>
      <c r="U270" s="27" t="s">
        <v>4338</v>
      </c>
      <c r="V270" s="5" t="s">
        <v>1765</v>
      </c>
      <c r="W270" s="5">
        <v>357</v>
      </c>
      <c r="X270" s="27" t="s">
        <v>1956</v>
      </c>
      <c r="Y270" s="5" t="s">
        <v>909</v>
      </c>
      <c r="Z270" s="5">
        <v>1506</v>
      </c>
      <c r="AA270" s="27" t="s">
        <v>4341</v>
      </c>
      <c r="AB270" s="5" t="s">
        <v>1194</v>
      </c>
      <c r="AC270" s="5">
        <v>164</v>
      </c>
      <c r="AD270" s="27" t="s">
        <v>4335</v>
      </c>
      <c r="AE270" s="5" t="s">
        <v>1003</v>
      </c>
      <c r="AF270" s="5">
        <v>4986</v>
      </c>
      <c r="AG270" s="58" t="s">
        <v>834</v>
      </c>
      <c r="AH270" s="58" t="s">
        <v>810</v>
      </c>
      <c r="AI270" s="58" t="s">
        <v>837</v>
      </c>
      <c r="AJ270" s="5" t="s">
        <v>834</v>
      </c>
      <c r="AK270" s="5" t="s">
        <v>1424</v>
      </c>
      <c r="AL270" s="5" t="s">
        <v>837</v>
      </c>
      <c r="AM270" s="5" t="s">
        <v>834</v>
      </c>
      <c r="AN270" s="5" t="s">
        <v>3395</v>
      </c>
      <c r="AO270" s="5" t="s">
        <v>837</v>
      </c>
      <c r="AP270" s="5" t="s">
        <v>834</v>
      </c>
      <c r="AQ270" s="5" t="s">
        <v>7501</v>
      </c>
      <c r="AR270" s="5" t="s">
        <v>837</v>
      </c>
      <c r="AS270" s="58" t="s">
        <v>834</v>
      </c>
      <c r="AT270" s="58" t="s">
        <v>812</v>
      </c>
      <c r="AU270" s="58" t="s">
        <v>837</v>
      </c>
      <c r="AV270" s="5" t="s">
        <v>834</v>
      </c>
      <c r="AW270" s="5" t="s">
        <v>3202</v>
      </c>
      <c r="AX270" s="5" t="s">
        <v>837</v>
      </c>
      <c r="AY270" s="5" t="s">
        <v>834</v>
      </c>
      <c r="AZ270" s="5" t="s">
        <v>3764</v>
      </c>
      <c r="BA270" s="5" t="s">
        <v>837</v>
      </c>
      <c r="BB270" s="5" t="s">
        <v>834</v>
      </c>
      <c r="BC270" s="5" t="s">
        <v>3126</v>
      </c>
      <c r="BD270" s="5" t="s">
        <v>837</v>
      </c>
      <c r="BE270" s="5" t="s">
        <v>834</v>
      </c>
      <c r="BF270" s="5" t="s">
        <v>3130</v>
      </c>
      <c r="BG270" s="5" t="s">
        <v>837</v>
      </c>
      <c r="BH270" s="5" t="s">
        <v>834</v>
      </c>
      <c r="BI270" s="5" t="s">
        <v>3608</v>
      </c>
      <c r="BJ270" s="5" t="s">
        <v>837</v>
      </c>
      <c r="BK270" s="5" t="s">
        <v>834</v>
      </c>
      <c r="BL270" s="5" t="s">
        <v>3403</v>
      </c>
      <c r="BM270" s="5" t="s">
        <v>837</v>
      </c>
      <c r="BN270" s="5" t="s">
        <v>834</v>
      </c>
      <c r="BO270" s="5" t="s">
        <v>3539</v>
      </c>
      <c r="BP270" s="5" t="s">
        <v>837</v>
      </c>
      <c r="BQ270" s="5" t="s">
        <v>834</v>
      </c>
      <c r="BR270" s="5" t="s">
        <v>3983</v>
      </c>
      <c r="BS270" s="5" t="s">
        <v>837</v>
      </c>
      <c r="BT270" s="5" t="s">
        <v>834</v>
      </c>
      <c r="BU270" s="5" t="s">
        <v>7505</v>
      </c>
      <c r="BV270" s="5" t="s">
        <v>837</v>
      </c>
      <c r="BW270" s="5" t="s">
        <v>834</v>
      </c>
      <c r="BX270" s="5" t="s">
        <v>1020</v>
      </c>
      <c r="BY270" s="5" t="s">
        <v>837</v>
      </c>
      <c r="BZ270" s="5" t="s">
        <v>834</v>
      </c>
      <c r="CA270" s="5" t="s">
        <v>2873</v>
      </c>
      <c r="CB270" s="5" t="s">
        <v>837</v>
      </c>
      <c r="CC270" s="27" t="s">
        <v>4334</v>
      </c>
      <c r="CD270" s="5" t="s">
        <v>1777</v>
      </c>
      <c r="CE270" s="5">
        <v>11230</v>
      </c>
      <c r="CF270" s="58" t="s">
        <v>834</v>
      </c>
      <c r="CG270" s="27" t="s">
        <v>817</v>
      </c>
      <c r="CH270" s="58" t="s">
        <v>837</v>
      </c>
      <c r="CI270" s="58" t="s">
        <v>834</v>
      </c>
      <c r="CJ270" s="58" t="s">
        <v>3813</v>
      </c>
      <c r="CK270" s="58" t="s">
        <v>837</v>
      </c>
      <c r="CL270" s="58" t="s">
        <v>834</v>
      </c>
      <c r="CM270" s="58" t="s">
        <v>3196</v>
      </c>
      <c r="CN270" s="58" t="s">
        <v>837</v>
      </c>
      <c r="CO270" s="58" t="s">
        <v>834</v>
      </c>
      <c r="CP270" s="58" t="s">
        <v>3361</v>
      </c>
      <c r="CQ270" s="58" t="s">
        <v>837</v>
      </c>
      <c r="CR270" s="58" t="s">
        <v>834</v>
      </c>
      <c r="CS270" s="58" t="s">
        <v>4541</v>
      </c>
      <c r="CT270" s="58" t="s">
        <v>837</v>
      </c>
      <c r="CU270" s="58" t="s">
        <v>834</v>
      </c>
      <c r="CV270" s="58" t="s">
        <v>4186</v>
      </c>
      <c r="CW270" s="58" t="s">
        <v>837</v>
      </c>
      <c r="CX270" s="58" t="s">
        <v>834</v>
      </c>
      <c r="CY270" s="58" t="s">
        <v>1301</v>
      </c>
      <c r="CZ270" s="58" t="s">
        <v>837</v>
      </c>
      <c r="DA270" s="58" t="s">
        <v>834</v>
      </c>
      <c r="DB270" s="58" t="s">
        <v>1406</v>
      </c>
      <c r="DC270" s="58" t="s">
        <v>837</v>
      </c>
      <c r="DD270" s="58" t="s">
        <v>834</v>
      </c>
      <c r="DE270" s="58" t="s">
        <v>4196</v>
      </c>
      <c r="DF270" s="58" t="s">
        <v>837</v>
      </c>
      <c r="DG270" s="58" t="s">
        <v>834</v>
      </c>
      <c r="DH270" s="58" t="s">
        <v>3370</v>
      </c>
      <c r="DI270" s="58" t="s">
        <v>837</v>
      </c>
      <c r="DJ270" s="58" t="s">
        <v>834</v>
      </c>
      <c r="DK270" s="58" t="s">
        <v>564</v>
      </c>
      <c r="DL270" s="58" t="s">
        <v>837</v>
      </c>
      <c r="DM270" s="58" t="s">
        <v>834</v>
      </c>
      <c r="DN270" s="58" t="s">
        <v>4014</v>
      </c>
      <c r="DO270" s="58" t="s">
        <v>837</v>
      </c>
      <c r="DP270" s="58" t="s">
        <v>834</v>
      </c>
      <c r="DQ270" s="58" t="s">
        <v>5990</v>
      </c>
      <c r="DR270" s="58" t="s">
        <v>837</v>
      </c>
      <c r="DS270" s="58" t="s">
        <v>834</v>
      </c>
      <c r="DT270" s="58" t="s">
        <v>552</v>
      </c>
      <c r="DU270" s="58" t="s">
        <v>837</v>
      </c>
      <c r="DV270" s="58" t="s">
        <v>834</v>
      </c>
      <c r="DW270" s="58" t="s">
        <v>558</v>
      </c>
      <c r="DX270" s="58" t="s">
        <v>837</v>
      </c>
      <c r="DY270" s="5" t="s">
        <v>1551</v>
      </c>
      <c r="DZ270" s="5" t="s">
        <v>1401</v>
      </c>
      <c r="EA270" s="27">
        <v>17609</v>
      </c>
      <c r="EB270" s="27" t="s">
        <v>4336</v>
      </c>
      <c r="EC270" s="5" t="s">
        <v>1401</v>
      </c>
      <c r="ED270" s="5">
        <v>5276</v>
      </c>
      <c r="EE270" s="27" t="s">
        <v>4337</v>
      </c>
      <c r="EF270" s="5" t="s">
        <v>1401</v>
      </c>
      <c r="EG270" s="5">
        <v>1189</v>
      </c>
      <c r="EH270" s="27" t="s">
        <v>4339</v>
      </c>
      <c r="EI270" s="5" t="s">
        <v>1401</v>
      </c>
      <c r="EJ270" s="5">
        <v>253</v>
      </c>
      <c r="EK270" s="27" t="s">
        <v>4340</v>
      </c>
      <c r="EL270" s="5" t="s">
        <v>1401</v>
      </c>
      <c r="EM270" s="5">
        <v>164</v>
      </c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</row>
    <row r="271" spans="1:264">
      <c r="A271" s="4">
        <v>270</v>
      </c>
      <c r="B271" s="24" t="s">
        <v>915</v>
      </c>
      <c r="C271" s="57">
        <v>39496</v>
      </c>
      <c r="D271" s="4" t="s">
        <v>1553</v>
      </c>
      <c r="E271" s="33">
        <v>247737</v>
      </c>
      <c r="F271" s="53">
        <v>92398</v>
      </c>
      <c r="G271" s="54">
        <f t="shared" si="57"/>
        <v>0.37296810730734609</v>
      </c>
      <c r="H271" s="14">
        <f t="shared" si="56"/>
        <v>9.2577761423407429E-2</v>
      </c>
      <c r="I271" s="29" t="str">
        <f t="shared" si="51"/>
        <v>PML</v>
      </c>
      <c r="J271" s="29">
        <f t="shared" si="55"/>
        <v>0.54628888071170367</v>
      </c>
      <c r="K271" s="29" t="str">
        <f t="shared" si="52"/>
        <v>PPPP</v>
      </c>
      <c r="L271" s="29">
        <f t="shared" si="49"/>
        <v>0.45371111928829627</v>
      </c>
      <c r="M271" s="29" t="s">
        <v>837</v>
      </c>
      <c r="N271" s="29" t="s">
        <v>837</v>
      </c>
      <c r="O271" s="27" t="s">
        <v>816</v>
      </c>
      <c r="P271" s="27" t="s">
        <v>806</v>
      </c>
      <c r="Q271" s="27" t="s">
        <v>838</v>
      </c>
      <c r="R271" s="5" t="s">
        <v>834</v>
      </c>
      <c r="S271" s="5" t="s">
        <v>1185</v>
      </c>
      <c r="T271" s="5" t="s">
        <v>837</v>
      </c>
      <c r="U271" s="5" t="s">
        <v>695</v>
      </c>
      <c r="V271" s="5" t="s">
        <v>811</v>
      </c>
      <c r="W271" s="5" t="s">
        <v>838</v>
      </c>
      <c r="X271" s="5" t="s">
        <v>1388</v>
      </c>
      <c r="Y271" s="5" t="s">
        <v>909</v>
      </c>
      <c r="Z271" s="5">
        <v>50476</v>
      </c>
      <c r="AA271" s="5" t="s">
        <v>834</v>
      </c>
      <c r="AB271" s="5" t="s">
        <v>1194</v>
      </c>
      <c r="AC271" s="5" t="s">
        <v>837</v>
      </c>
      <c r="AD271" s="5" t="s">
        <v>1389</v>
      </c>
      <c r="AE271" s="5" t="s">
        <v>1003</v>
      </c>
      <c r="AF271" s="5">
        <v>41922</v>
      </c>
      <c r="AG271" s="58" t="s">
        <v>834</v>
      </c>
      <c r="AH271" s="58" t="s">
        <v>810</v>
      </c>
      <c r="AI271" s="58" t="s">
        <v>837</v>
      </c>
      <c r="AJ271" s="5" t="s">
        <v>834</v>
      </c>
      <c r="AK271" s="5" t="s">
        <v>1424</v>
      </c>
      <c r="AL271" s="5" t="s">
        <v>837</v>
      </c>
      <c r="AM271" s="5" t="s">
        <v>834</v>
      </c>
      <c r="AN271" s="5" t="s">
        <v>3395</v>
      </c>
      <c r="AO271" s="5" t="s">
        <v>837</v>
      </c>
      <c r="AP271" s="5" t="s">
        <v>834</v>
      </c>
      <c r="AQ271" s="5" t="s">
        <v>7501</v>
      </c>
      <c r="AR271" s="5" t="s">
        <v>837</v>
      </c>
      <c r="AS271" s="58" t="s">
        <v>834</v>
      </c>
      <c r="AT271" s="58" t="s">
        <v>812</v>
      </c>
      <c r="AU271" s="58" t="s">
        <v>837</v>
      </c>
      <c r="AV271" s="5" t="s">
        <v>834</v>
      </c>
      <c r="AW271" s="5" t="s">
        <v>3202</v>
      </c>
      <c r="AX271" s="5" t="s">
        <v>837</v>
      </c>
      <c r="AY271" s="5" t="s">
        <v>834</v>
      </c>
      <c r="AZ271" s="5" t="s">
        <v>3764</v>
      </c>
      <c r="BA271" s="5" t="s">
        <v>837</v>
      </c>
      <c r="BB271" s="5" t="s">
        <v>834</v>
      </c>
      <c r="BC271" s="5" t="s">
        <v>3126</v>
      </c>
      <c r="BD271" s="5" t="s">
        <v>837</v>
      </c>
      <c r="BE271" s="5" t="s">
        <v>834</v>
      </c>
      <c r="BF271" s="5" t="s">
        <v>3130</v>
      </c>
      <c r="BG271" s="5" t="s">
        <v>837</v>
      </c>
      <c r="BH271" s="5" t="s">
        <v>834</v>
      </c>
      <c r="BI271" s="5" t="s">
        <v>3608</v>
      </c>
      <c r="BJ271" s="5" t="s">
        <v>837</v>
      </c>
      <c r="BK271" s="5" t="s">
        <v>834</v>
      </c>
      <c r="BL271" s="5" t="s">
        <v>3403</v>
      </c>
      <c r="BM271" s="5" t="s">
        <v>837</v>
      </c>
      <c r="BN271" s="5" t="s">
        <v>834</v>
      </c>
      <c r="BO271" s="5" t="s">
        <v>3539</v>
      </c>
      <c r="BP271" s="5" t="s">
        <v>837</v>
      </c>
      <c r="BQ271" s="5" t="s">
        <v>834</v>
      </c>
      <c r="BR271" s="5" t="s">
        <v>3983</v>
      </c>
      <c r="BS271" s="5" t="s">
        <v>837</v>
      </c>
      <c r="BT271" s="5" t="s">
        <v>834</v>
      </c>
      <c r="BU271" s="5" t="s">
        <v>7505</v>
      </c>
      <c r="BV271" s="5" t="s">
        <v>837</v>
      </c>
      <c r="BW271" s="5" t="s">
        <v>834</v>
      </c>
      <c r="BX271" s="5" t="s">
        <v>1020</v>
      </c>
      <c r="BY271" s="5" t="s">
        <v>837</v>
      </c>
      <c r="BZ271" s="5" t="s">
        <v>834</v>
      </c>
      <c r="CA271" s="5" t="s">
        <v>2873</v>
      </c>
      <c r="CB271" s="5" t="s">
        <v>837</v>
      </c>
      <c r="CC271" s="58" t="s">
        <v>834</v>
      </c>
      <c r="CD271" s="58" t="s">
        <v>814</v>
      </c>
      <c r="CE271" s="58" t="s">
        <v>837</v>
      </c>
      <c r="CF271" s="58" t="s">
        <v>834</v>
      </c>
      <c r="CG271" s="27" t="s">
        <v>817</v>
      </c>
      <c r="CH271" s="58" t="s">
        <v>837</v>
      </c>
      <c r="CI271" s="58" t="s">
        <v>834</v>
      </c>
      <c r="CJ271" s="58" t="s">
        <v>3813</v>
      </c>
      <c r="CK271" s="58" t="s">
        <v>837</v>
      </c>
      <c r="CL271" s="58" t="s">
        <v>834</v>
      </c>
      <c r="CM271" s="58" t="s">
        <v>3196</v>
      </c>
      <c r="CN271" s="58" t="s">
        <v>837</v>
      </c>
      <c r="CO271" s="58" t="s">
        <v>834</v>
      </c>
      <c r="CP271" s="58" t="s">
        <v>3361</v>
      </c>
      <c r="CQ271" s="58" t="s">
        <v>837</v>
      </c>
      <c r="CR271" s="58" t="s">
        <v>834</v>
      </c>
      <c r="CS271" s="58" t="s">
        <v>4541</v>
      </c>
      <c r="CT271" s="58" t="s">
        <v>837</v>
      </c>
      <c r="CU271" s="58" t="s">
        <v>834</v>
      </c>
      <c r="CV271" s="58" t="s">
        <v>4186</v>
      </c>
      <c r="CW271" s="58" t="s">
        <v>837</v>
      </c>
      <c r="CX271" s="58" t="s">
        <v>834</v>
      </c>
      <c r="CY271" s="58" t="s">
        <v>1301</v>
      </c>
      <c r="CZ271" s="58" t="s">
        <v>837</v>
      </c>
      <c r="DA271" s="58" t="s">
        <v>834</v>
      </c>
      <c r="DB271" s="58" t="s">
        <v>1406</v>
      </c>
      <c r="DC271" s="58" t="s">
        <v>837</v>
      </c>
      <c r="DD271" s="58" t="s">
        <v>834</v>
      </c>
      <c r="DE271" s="58" t="s">
        <v>4196</v>
      </c>
      <c r="DF271" s="58" t="s">
        <v>837</v>
      </c>
      <c r="DG271" s="58" t="s">
        <v>834</v>
      </c>
      <c r="DH271" s="58" t="s">
        <v>3370</v>
      </c>
      <c r="DI271" s="58" t="s">
        <v>837</v>
      </c>
      <c r="DJ271" s="58" t="s">
        <v>834</v>
      </c>
      <c r="DK271" s="58" t="s">
        <v>564</v>
      </c>
      <c r="DL271" s="58" t="s">
        <v>837</v>
      </c>
      <c r="DM271" s="58" t="s">
        <v>834</v>
      </c>
      <c r="DN271" s="58" t="s">
        <v>4014</v>
      </c>
      <c r="DO271" s="58" t="s">
        <v>837</v>
      </c>
      <c r="DP271" s="58" t="s">
        <v>834</v>
      </c>
      <c r="DQ271" s="58" t="s">
        <v>5990</v>
      </c>
      <c r="DR271" s="58" t="s">
        <v>837</v>
      </c>
      <c r="DS271" s="58" t="s">
        <v>834</v>
      </c>
      <c r="DT271" s="58" t="s">
        <v>552</v>
      </c>
      <c r="DU271" s="58" t="s">
        <v>837</v>
      </c>
      <c r="DV271" s="58" t="s">
        <v>834</v>
      </c>
      <c r="DW271" s="58" t="s">
        <v>558</v>
      </c>
      <c r="DX271" s="58" t="s">
        <v>837</v>
      </c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</row>
    <row r="272" spans="1:264">
      <c r="A272" s="4">
        <v>271</v>
      </c>
      <c r="B272" s="24" t="s">
        <v>915</v>
      </c>
      <c r="C272" s="57">
        <v>39496</v>
      </c>
      <c r="D272" s="4" t="s">
        <v>1390</v>
      </c>
      <c r="E272" s="33">
        <v>201952</v>
      </c>
      <c r="F272" s="53">
        <v>73871</v>
      </c>
      <c r="G272" s="54">
        <f t="shared" si="57"/>
        <v>0.36578493899540487</v>
      </c>
      <c r="H272" s="14">
        <f t="shared" si="56"/>
        <v>9.2187732669112375E-3</v>
      </c>
      <c r="I272" s="29" t="str">
        <f t="shared" si="51"/>
        <v>PML</v>
      </c>
      <c r="J272" s="29">
        <f t="shared" si="55"/>
        <v>0.30940423170120884</v>
      </c>
      <c r="K272" s="29" t="str">
        <f t="shared" si="52"/>
        <v>IND</v>
      </c>
      <c r="L272" s="29">
        <f t="shared" si="49"/>
        <v>0.30018545843429761</v>
      </c>
      <c r="M272" s="29" t="str">
        <f t="shared" si="53"/>
        <v>BNP-Awami</v>
      </c>
      <c r="N272" s="29">
        <f>LARGE(P272:JF272,3)/(F272)</f>
        <v>0.1376182805160347</v>
      </c>
      <c r="O272" s="27" t="s">
        <v>816</v>
      </c>
      <c r="P272" s="27" t="s">
        <v>806</v>
      </c>
      <c r="Q272" s="27" t="s">
        <v>838</v>
      </c>
      <c r="R272" s="27" t="s">
        <v>4342</v>
      </c>
      <c r="S272" s="5" t="s">
        <v>1185</v>
      </c>
      <c r="T272" s="5">
        <v>8419</v>
      </c>
      <c r="U272" s="5" t="s">
        <v>695</v>
      </c>
      <c r="V272" s="5" t="s">
        <v>811</v>
      </c>
      <c r="W272" s="5" t="s">
        <v>838</v>
      </c>
      <c r="X272" s="27" t="s">
        <v>363</v>
      </c>
      <c r="Y272" s="5" t="s">
        <v>909</v>
      </c>
      <c r="Z272" s="5">
        <v>22856</v>
      </c>
      <c r="AA272" s="5" t="s">
        <v>834</v>
      </c>
      <c r="AB272" s="5" t="s">
        <v>1194</v>
      </c>
      <c r="AC272" s="5" t="s">
        <v>837</v>
      </c>
      <c r="AD272" s="27" t="s">
        <v>4343</v>
      </c>
      <c r="AE272" s="5" t="s">
        <v>1003</v>
      </c>
      <c r="AF272" s="5">
        <v>6510</v>
      </c>
      <c r="AG272" s="58" t="s">
        <v>834</v>
      </c>
      <c r="AH272" s="58" t="s">
        <v>810</v>
      </c>
      <c r="AI272" s="58" t="s">
        <v>837</v>
      </c>
      <c r="AJ272" s="5" t="s">
        <v>834</v>
      </c>
      <c r="AK272" s="5" t="s">
        <v>1424</v>
      </c>
      <c r="AL272" s="5" t="s">
        <v>837</v>
      </c>
      <c r="AM272" s="5" t="s">
        <v>834</v>
      </c>
      <c r="AN272" s="5" t="s">
        <v>3395</v>
      </c>
      <c r="AO272" s="5" t="s">
        <v>837</v>
      </c>
      <c r="AP272" s="5" t="s">
        <v>1392</v>
      </c>
      <c r="AQ272" s="5" t="s">
        <v>7501</v>
      </c>
      <c r="AR272" s="27">
        <v>10166</v>
      </c>
      <c r="AS272" s="58" t="s">
        <v>834</v>
      </c>
      <c r="AT272" s="58" t="s">
        <v>812</v>
      </c>
      <c r="AU272" s="58" t="s">
        <v>837</v>
      </c>
      <c r="AV272" s="5" t="s">
        <v>834</v>
      </c>
      <c r="AW272" s="5" t="s">
        <v>3202</v>
      </c>
      <c r="AX272" s="5" t="s">
        <v>837</v>
      </c>
      <c r="AY272" s="5" t="s">
        <v>834</v>
      </c>
      <c r="AZ272" s="5" t="s">
        <v>3764</v>
      </c>
      <c r="BA272" s="5" t="s">
        <v>837</v>
      </c>
      <c r="BB272" s="5" t="s">
        <v>834</v>
      </c>
      <c r="BC272" s="5" t="s">
        <v>3126</v>
      </c>
      <c r="BD272" s="5" t="s">
        <v>837</v>
      </c>
      <c r="BE272" s="5" t="s">
        <v>834</v>
      </c>
      <c r="BF272" s="5" t="s">
        <v>3130</v>
      </c>
      <c r="BG272" s="5" t="s">
        <v>837</v>
      </c>
      <c r="BH272" s="5" t="s">
        <v>834</v>
      </c>
      <c r="BI272" s="5" t="s">
        <v>3608</v>
      </c>
      <c r="BJ272" s="5" t="s">
        <v>837</v>
      </c>
      <c r="BK272" s="5" t="s">
        <v>834</v>
      </c>
      <c r="BL272" s="5" t="s">
        <v>3403</v>
      </c>
      <c r="BM272" s="5" t="s">
        <v>837</v>
      </c>
      <c r="BN272" s="5" t="s">
        <v>834</v>
      </c>
      <c r="BO272" s="5" t="s">
        <v>3539</v>
      </c>
      <c r="BP272" s="5" t="s">
        <v>837</v>
      </c>
      <c r="BQ272" s="5" t="s">
        <v>834</v>
      </c>
      <c r="BR272" s="5" t="s">
        <v>3983</v>
      </c>
      <c r="BS272" s="5" t="s">
        <v>837</v>
      </c>
      <c r="BT272" s="5" t="s">
        <v>834</v>
      </c>
      <c r="BU272" s="5" t="s">
        <v>7505</v>
      </c>
      <c r="BV272" s="5" t="s">
        <v>837</v>
      </c>
      <c r="BW272" s="5" t="s">
        <v>834</v>
      </c>
      <c r="BX272" s="5" t="s">
        <v>1020</v>
      </c>
      <c r="BY272" s="5" t="s">
        <v>837</v>
      </c>
      <c r="BZ272" s="5" t="s">
        <v>834</v>
      </c>
      <c r="CA272" s="5" t="s">
        <v>2873</v>
      </c>
      <c r="CB272" s="5" t="s">
        <v>837</v>
      </c>
      <c r="CC272" s="58" t="s">
        <v>834</v>
      </c>
      <c r="CD272" s="58" t="s">
        <v>814</v>
      </c>
      <c r="CE272" s="58" t="s">
        <v>837</v>
      </c>
      <c r="CF272" s="58" t="s">
        <v>834</v>
      </c>
      <c r="CG272" s="27" t="s">
        <v>817</v>
      </c>
      <c r="CH272" s="58" t="s">
        <v>837</v>
      </c>
      <c r="CI272" s="58" t="s">
        <v>834</v>
      </c>
      <c r="CJ272" s="58" t="s">
        <v>3813</v>
      </c>
      <c r="CK272" s="58" t="s">
        <v>837</v>
      </c>
      <c r="CL272" s="58" t="s">
        <v>834</v>
      </c>
      <c r="CM272" s="58" t="s">
        <v>3196</v>
      </c>
      <c r="CN272" s="58" t="s">
        <v>837</v>
      </c>
      <c r="CO272" s="58" t="s">
        <v>834</v>
      </c>
      <c r="CP272" s="58" t="s">
        <v>3361</v>
      </c>
      <c r="CQ272" s="58" t="s">
        <v>837</v>
      </c>
      <c r="CR272" s="58" t="s">
        <v>834</v>
      </c>
      <c r="CS272" s="58" t="s">
        <v>4541</v>
      </c>
      <c r="CT272" s="58" t="s">
        <v>837</v>
      </c>
      <c r="CU272" s="58" t="s">
        <v>834</v>
      </c>
      <c r="CV272" s="58" t="s">
        <v>4186</v>
      </c>
      <c r="CW272" s="58" t="s">
        <v>837</v>
      </c>
      <c r="CX272" s="58" t="s">
        <v>834</v>
      </c>
      <c r="CY272" s="58" t="s">
        <v>1301</v>
      </c>
      <c r="CZ272" s="58" t="s">
        <v>837</v>
      </c>
      <c r="DA272" s="58" t="s">
        <v>834</v>
      </c>
      <c r="DB272" s="58" t="s">
        <v>1406</v>
      </c>
      <c r="DC272" s="58" t="s">
        <v>837</v>
      </c>
      <c r="DD272" s="58" t="s">
        <v>834</v>
      </c>
      <c r="DE272" s="58" t="s">
        <v>4196</v>
      </c>
      <c r="DF272" s="58" t="s">
        <v>837</v>
      </c>
      <c r="DG272" s="58" t="s">
        <v>834</v>
      </c>
      <c r="DH272" s="58" t="s">
        <v>3370</v>
      </c>
      <c r="DI272" s="58" t="s">
        <v>837</v>
      </c>
      <c r="DJ272" s="58" t="s">
        <v>834</v>
      </c>
      <c r="DK272" s="58" t="s">
        <v>564</v>
      </c>
      <c r="DL272" s="58" t="s">
        <v>837</v>
      </c>
      <c r="DM272" s="58" t="s">
        <v>834</v>
      </c>
      <c r="DN272" s="58" t="s">
        <v>4014</v>
      </c>
      <c r="DO272" s="58" t="s">
        <v>837</v>
      </c>
      <c r="DP272" s="58" t="s">
        <v>834</v>
      </c>
      <c r="DQ272" s="58" t="s">
        <v>5990</v>
      </c>
      <c r="DR272" s="58" t="s">
        <v>837</v>
      </c>
      <c r="DS272" s="58" t="s">
        <v>834</v>
      </c>
      <c r="DT272" s="58" t="s">
        <v>552</v>
      </c>
      <c r="DU272" s="58" t="s">
        <v>837</v>
      </c>
      <c r="DV272" s="58" t="s">
        <v>834</v>
      </c>
      <c r="DW272" s="58" t="s">
        <v>558</v>
      </c>
      <c r="DX272" s="58" t="s">
        <v>837</v>
      </c>
      <c r="DY272" s="5" t="s">
        <v>1391</v>
      </c>
      <c r="DZ272" s="5" t="s">
        <v>1401</v>
      </c>
      <c r="EA272" s="27">
        <v>22175</v>
      </c>
      <c r="EB272" s="27" t="s">
        <v>4344</v>
      </c>
      <c r="EC272" s="5" t="s">
        <v>1401</v>
      </c>
      <c r="ED272" s="5">
        <v>774</v>
      </c>
      <c r="EE272" s="27" t="s">
        <v>4345</v>
      </c>
      <c r="EF272" s="5" t="s">
        <v>1401</v>
      </c>
      <c r="EG272" s="5">
        <v>164</v>
      </c>
      <c r="EH272" s="27" t="s">
        <v>1587</v>
      </c>
      <c r="EI272" s="5" t="s">
        <v>1401</v>
      </c>
      <c r="EJ272" s="5">
        <v>144</v>
      </c>
      <c r="EK272" s="27" t="s">
        <v>4346</v>
      </c>
      <c r="EL272" s="5" t="s">
        <v>1401</v>
      </c>
      <c r="EM272" s="5">
        <v>116</v>
      </c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</row>
    <row r="273" spans="1:264">
      <c r="A273" s="4">
        <v>272</v>
      </c>
      <c r="B273" s="24" t="s">
        <v>915</v>
      </c>
      <c r="C273" s="57">
        <v>39496</v>
      </c>
      <c r="D273" s="4" t="s">
        <v>4347</v>
      </c>
      <c r="E273" s="33">
        <v>316766</v>
      </c>
      <c r="F273" s="53">
        <v>107930</v>
      </c>
      <c r="G273" s="54">
        <f t="shared" si="57"/>
        <v>0.34072469898915919</v>
      </c>
      <c r="H273" s="14">
        <f t="shared" si="56"/>
        <v>0.26027054572408043</v>
      </c>
      <c r="I273" s="29" t="str">
        <f t="shared" si="51"/>
        <v>BNP-Awami</v>
      </c>
      <c r="J273" s="29">
        <f t="shared" si="55"/>
        <v>0.57124988418419342</v>
      </c>
      <c r="K273" s="29" t="str">
        <f t="shared" si="52"/>
        <v>IND</v>
      </c>
      <c r="L273" s="29">
        <f t="shared" si="49"/>
        <v>0.31097933846011305</v>
      </c>
      <c r="M273" s="29" t="str">
        <f t="shared" si="53"/>
        <v>PPPP</v>
      </c>
      <c r="N273" s="29">
        <f>LARGE(P273:JF273,3)/(F273)</f>
        <v>3.255813953488372E-2</v>
      </c>
      <c r="O273" s="27" t="s">
        <v>816</v>
      </c>
      <c r="P273" s="27" t="s">
        <v>806</v>
      </c>
      <c r="Q273" s="27" t="s">
        <v>838</v>
      </c>
      <c r="R273" s="27" t="s">
        <v>4350</v>
      </c>
      <c r="S273" s="5" t="s">
        <v>1185</v>
      </c>
      <c r="T273" s="5">
        <v>1237</v>
      </c>
      <c r="U273" s="5" t="s">
        <v>695</v>
      </c>
      <c r="V273" s="5" t="s">
        <v>811</v>
      </c>
      <c r="W273" s="5" t="s">
        <v>838</v>
      </c>
      <c r="X273" s="27" t="s">
        <v>834</v>
      </c>
      <c r="Y273" s="5" t="s">
        <v>909</v>
      </c>
      <c r="Z273" s="5" t="s">
        <v>837</v>
      </c>
      <c r="AA273" s="27" t="s">
        <v>4348</v>
      </c>
      <c r="AB273" s="5" t="s">
        <v>1194</v>
      </c>
      <c r="AC273" s="5">
        <v>2448</v>
      </c>
      <c r="AD273" s="27" t="s">
        <v>1599</v>
      </c>
      <c r="AE273" s="5" t="s">
        <v>1003</v>
      </c>
      <c r="AF273" s="27">
        <v>3514</v>
      </c>
      <c r="AG273" s="58" t="s">
        <v>834</v>
      </c>
      <c r="AH273" s="58" t="s">
        <v>810</v>
      </c>
      <c r="AI273" s="58" t="s">
        <v>837</v>
      </c>
      <c r="AJ273" s="5" t="s">
        <v>834</v>
      </c>
      <c r="AK273" s="5" t="s">
        <v>1424</v>
      </c>
      <c r="AL273" s="5" t="s">
        <v>837</v>
      </c>
      <c r="AM273" s="5" t="s">
        <v>834</v>
      </c>
      <c r="AN273" s="5" t="s">
        <v>3395</v>
      </c>
      <c r="AO273" s="5" t="s">
        <v>837</v>
      </c>
      <c r="AP273" s="5" t="s">
        <v>1594</v>
      </c>
      <c r="AQ273" s="5" t="s">
        <v>7501</v>
      </c>
      <c r="AR273" s="27">
        <v>61655</v>
      </c>
      <c r="AS273" s="58" t="s">
        <v>834</v>
      </c>
      <c r="AT273" s="58" t="s">
        <v>812</v>
      </c>
      <c r="AU273" s="58" t="s">
        <v>837</v>
      </c>
      <c r="AV273" s="5" t="s">
        <v>834</v>
      </c>
      <c r="AW273" s="5" t="s">
        <v>3202</v>
      </c>
      <c r="AX273" s="5" t="s">
        <v>837</v>
      </c>
      <c r="AY273" s="5" t="s">
        <v>834</v>
      </c>
      <c r="AZ273" s="5" t="s">
        <v>3764</v>
      </c>
      <c r="BA273" s="5" t="s">
        <v>837</v>
      </c>
      <c r="BB273" s="5" t="s">
        <v>834</v>
      </c>
      <c r="BC273" s="5" t="s">
        <v>3126</v>
      </c>
      <c r="BD273" s="5" t="s">
        <v>837</v>
      </c>
      <c r="BE273" s="5" t="s">
        <v>834</v>
      </c>
      <c r="BF273" s="5" t="s">
        <v>3130</v>
      </c>
      <c r="BG273" s="5" t="s">
        <v>837</v>
      </c>
      <c r="BH273" s="5" t="s">
        <v>834</v>
      </c>
      <c r="BI273" s="5" t="s">
        <v>3608</v>
      </c>
      <c r="BJ273" s="5" t="s">
        <v>837</v>
      </c>
      <c r="BK273" s="5" t="s">
        <v>834</v>
      </c>
      <c r="BL273" s="5" t="s">
        <v>3403</v>
      </c>
      <c r="BM273" s="5" t="s">
        <v>837</v>
      </c>
      <c r="BN273" s="5" t="s">
        <v>834</v>
      </c>
      <c r="BO273" s="5" t="s">
        <v>3539</v>
      </c>
      <c r="BP273" s="5" t="s">
        <v>837</v>
      </c>
      <c r="BQ273" s="5" t="s">
        <v>834</v>
      </c>
      <c r="BR273" s="5" t="s">
        <v>3983</v>
      </c>
      <c r="BS273" s="5" t="s">
        <v>837</v>
      </c>
      <c r="BT273" s="5" t="s">
        <v>834</v>
      </c>
      <c r="BU273" s="5" t="s">
        <v>7505</v>
      </c>
      <c r="BV273" s="5" t="s">
        <v>837</v>
      </c>
      <c r="BW273" s="5" t="s">
        <v>834</v>
      </c>
      <c r="BX273" s="5" t="s">
        <v>1020</v>
      </c>
      <c r="BY273" s="5" t="s">
        <v>837</v>
      </c>
      <c r="BZ273" s="5" t="s">
        <v>834</v>
      </c>
      <c r="CA273" s="5" t="s">
        <v>2873</v>
      </c>
      <c r="CB273" s="5" t="s">
        <v>837</v>
      </c>
      <c r="CC273" s="58" t="s">
        <v>834</v>
      </c>
      <c r="CD273" s="58" t="s">
        <v>814</v>
      </c>
      <c r="CE273" s="58" t="s">
        <v>837</v>
      </c>
      <c r="CF273" s="58" t="s">
        <v>834</v>
      </c>
      <c r="CG273" s="27" t="s">
        <v>817</v>
      </c>
      <c r="CH273" s="58" t="s">
        <v>837</v>
      </c>
      <c r="CI273" s="58" t="s">
        <v>834</v>
      </c>
      <c r="CJ273" s="58" t="s">
        <v>3813</v>
      </c>
      <c r="CK273" s="58" t="s">
        <v>837</v>
      </c>
      <c r="CL273" s="58" t="s">
        <v>834</v>
      </c>
      <c r="CM273" s="58" t="s">
        <v>3196</v>
      </c>
      <c r="CN273" s="58" t="s">
        <v>837</v>
      </c>
      <c r="CO273" s="58" t="s">
        <v>834</v>
      </c>
      <c r="CP273" s="58" t="s">
        <v>3361</v>
      </c>
      <c r="CQ273" s="58" t="s">
        <v>837</v>
      </c>
      <c r="CR273" s="58" t="s">
        <v>834</v>
      </c>
      <c r="CS273" s="58" t="s">
        <v>4541</v>
      </c>
      <c r="CT273" s="58" t="s">
        <v>837</v>
      </c>
      <c r="CU273" s="58" t="s">
        <v>834</v>
      </c>
      <c r="CV273" s="58" t="s">
        <v>4186</v>
      </c>
      <c r="CW273" s="58" t="s">
        <v>837</v>
      </c>
      <c r="CX273" s="58" t="s">
        <v>834</v>
      </c>
      <c r="CY273" s="58" t="s">
        <v>1301</v>
      </c>
      <c r="CZ273" s="58" t="s">
        <v>837</v>
      </c>
      <c r="DA273" s="58" t="s">
        <v>834</v>
      </c>
      <c r="DB273" s="58" t="s">
        <v>1406</v>
      </c>
      <c r="DC273" s="58" t="s">
        <v>837</v>
      </c>
      <c r="DD273" s="58" t="s">
        <v>834</v>
      </c>
      <c r="DE273" s="58" t="s">
        <v>4196</v>
      </c>
      <c r="DF273" s="58" t="s">
        <v>837</v>
      </c>
      <c r="DG273" s="58" t="s">
        <v>834</v>
      </c>
      <c r="DH273" s="58" t="s">
        <v>3370</v>
      </c>
      <c r="DI273" s="58" t="s">
        <v>837</v>
      </c>
      <c r="DJ273" s="58" t="s">
        <v>834</v>
      </c>
      <c r="DK273" s="58" t="s">
        <v>564</v>
      </c>
      <c r="DL273" s="58" t="s">
        <v>837</v>
      </c>
      <c r="DM273" s="58" t="s">
        <v>834</v>
      </c>
      <c r="DN273" s="58" t="s">
        <v>4014</v>
      </c>
      <c r="DO273" s="58" t="s">
        <v>837</v>
      </c>
      <c r="DP273" s="58" t="s">
        <v>834</v>
      </c>
      <c r="DQ273" s="58" t="s">
        <v>5990</v>
      </c>
      <c r="DR273" s="58" t="s">
        <v>837</v>
      </c>
      <c r="DS273" s="58" t="s">
        <v>834</v>
      </c>
      <c r="DT273" s="58" t="s">
        <v>552</v>
      </c>
      <c r="DU273" s="58" t="s">
        <v>837</v>
      </c>
      <c r="DV273" s="58" t="s">
        <v>834</v>
      </c>
      <c r="DW273" s="58" t="s">
        <v>558</v>
      </c>
      <c r="DX273" s="58" t="s">
        <v>837</v>
      </c>
      <c r="DY273" s="5" t="s">
        <v>1595</v>
      </c>
      <c r="DZ273" s="5" t="s">
        <v>1401</v>
      </c>
      <c r="EA273" s="27">
        <v>33564</v>
      </c>
      <c r="EB273" s="27" t="s">
        <v>4349</v>
      </c>
      <c r="EC273" s="5" t="s">
        <v>1401</v>
      </c>
      <c r="ED273" s="5">
        <v>1520</v>
      </c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</row>
    <row r="274" spans="1:264" s="6" customFormat="1">
      <c r="A274" s="24"/>
      <c r="B274" s="24"/>
      <c r="E274" s="11"/>
      <c r="F274" s="12"/>
      <c r="G274" s="16"/>
      <c r="H274" s="16"/>
      <c r="I274" s="29"/>
      <c r="J274" s="29"/>
      <c r="K274" s="29"/>
      <c r="L274" s="29"/>
      <c r="M274" s="29"/>
      <c r="N274" s="29"/>
      <c r="O274" s="29"/>
      <c r="P274" s="29"/>
      <c r="Q274" s="29"/>
      <c r="R274" s="64"/>
      <c r="S274" s="64"/>
      <c r="T274" s="64"/>
      <c r="U274" s="64"/>
      <c r="V274" s="64"/>
      <c r="W274" s="64"/>
      <c r="X274" s="29"/>
      <c r="Y274" s="29"/>
      <c r="Z274" s="29"/>
      <c r="AA274" s="64"/>
      <c r="AB274" s="64"/>
      <c r="AC274" s="64"/>
      <c r="AD274" s="29"/>
      <c r="AE274" s="29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</row>
    <row r="275" spans="1:264">
      <c r="A275" t="s">
        <v>7492</v>
      </c>
      <c r="B275" s="23"/>
      <c r="F275" s="8"/>
      <c r="G275" s="14"/>
      <c r="H275" s="14"/>
      <c r="O275" s="65"/>
      <c r="P275" s="65"/>
      <c r="Q275" s="65"/>
      <c r="R275" s="52"/>
      <c r="S275" s="52"/>
      <c r="T275" s="52"/>
      <c r="U275" s="52"/>
      <c r="V275" s="52"/>
      <c r="W275" s="52"/>
      <c r="X275" s="65"/>
      <c r="Y275" s="65"/>
      <c r="Z275" s="65"/>
      <c r="AA275" s="52"/>
      <c r="AB275" s="52"/>
      <c r="AC275" s="52"/>
      <c r="AD275" s="65"/>
      <c r="AE275" s="65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</row>
    <row r="276" spans="1:264">
      <c r="A276" t="s">
        <v>7491</v>
      </c>
      <c r="B276" s="23"/>
      <c r="F276" s="8"/>
      <c r="G276" s="14"/>
      <c r="H276" s="14"/>
      <c r="O276" s="65"/>
      <c r="P276" s="65"/>
      <c r="Q276" s="65"/>
      <c r="R276" s="52"/>
      <c r="S276" s="52"/>
      <c r="T276" s="52"/>
      <c r="U276" s="52"/>
      <c r="V276" s="52"/>
      <c r="W276" s="52"/>
      <c r="X276" s="65"/>
      <c r="Y276" s="65"/>
      <c r="Z276" s="65"/>
      <c r="AA276" s="52"/>
      <c r="AB276" s="52"/>
      <c r="AC276" s="52"/>
      <c r="AD276" s="65"/>
      <c r="AE276" s="65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</row>
    <row r="277" spans="1:264">
      <c r="A277" t="s">
        <v>7490</v>
      </c>
      <c r="AA277" s="2"/>
      <c r="AB277" s="2"/>
      <c r="AF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</row>
    <row r="278" spans="1:264">
      <c r="AA278" s="2"/>
      <c r="AB278" s="2"/>
      <c r="AF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</row>
    <row r="279" spans="1:264">
      <c r="A279" s="1" t="s">
        <v>7487</v>
      </c>
      <c r="AA279" s="2"/>
      <c r="AB279" s="2"/>
      <c r="AF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</row>
    <row r="280" spans="1:264">
      <c r="A280" s="1" t="s">
        <v>7488</v>
      </c>
      <c r="AA280" s="2"/>
      <c r="AB280" s="2"/>
      <c r="AF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</row>
    <row r="281" spans="1:264">
      <c r="A281" t="s">
        <v>7489</v>
      </c>
      <c r="AA281" s="2"/>
      <c r="AB281" s="2"/>
      <c r="AF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</row>
    <row r="283" spans="1:264">
      <c r="A283" t="s">
        <v>7493</v>
      </c>
    </row>
  </sheetData>
  <sortState ref="A2:FM273">
    <sortCondition ref="A3:A273"/>
  </sortState>
  <mergeCells count="6">
    <mergeCell ref="E43:N43"/>
    <mergeCell ref="E42:N42"/>
    <mergeCell ref="K120:N120"/>
    <mergeCell ref="E120:G120"/>
    <mergeCell ref="E208:G208"/>
    <mergeCell ref="K208:N208"/>
  </mergeCells>
  <phoneticPr fontId="2" type="noConversion"/>
  <conditionalFormatting sqref="H44:H273 H2:H41">
    <cfRule type="cellIs" dxfId="14" priority="1" operator="greaterThan">
      <formula>0.15</formula>
    </cfRule>
    <cfRule type="cellIs" dxfId="13" priority="2" operator="between">
      <formula>0.05</formula>
      <formula>0.15</formula>
    </cfRule>
    <cfRule type="cellIs" dxfId="12" priority="3" operator="lessThan">
      <formula>0.05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2"/>
  <sheetViews>
    <sheetView zoomScale="50" zoomScaleNormal="50" zoomScalePageLayoutView="5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baseColWidth="10" defaultColWidth="8.83203125" defaultRowHeight="14" x14ac:dyDescent="0"/>
  <cols>
    <col min="1" max="1" width="6.1640625" style="1" customWidth="1"/>
    <col min="2" max="2" width="11.5" style="1" customWidth="1"/>
    <col min="3" max="3" width="15.5" style="1" customWidth="1"/>
    <col min="4" max="4" width="15" style="1" customWidth="1"/>
    <col min="5" max="5" width="14.33203125" style="1" customWidth="1"/>
    <col min="6" max="6" width="12.5" style="1" customWidth="1"/>
    <col min="7" max="7" width="19.83203125" style="1" customWidth="1"/>
    <col min="8" max="8" width="15.33203125" style="1" customWidth="1"/>
    <col min="9" max="9" width="10.5" style="1" customWidth="1"/>
    <col min="10" max="10" width="11.5" style="1" customWidth="1"/>
    <col min="11" max="11" width="15.5" style="1" customWidth="1"/>
    <col min="12" max="12" width="16.83203125" style="1" customWidth="1"/>
    <col min="13" max="13" width="13.1640625" style="1" customWidth="1"/>
    <col min="14" max="142" width="31.5" style="1" customWidth="1"/>
    <col min="143" max="16384" width="8.83203125" style="1"/>
  </cols>
  <sheetData>
    <row r="1" spans="1:145">
      <c r="A1" s="3" t="s">
        <v>998</v>
      </c>
      <c r="B1" s="13" t="s">
        <v>85</v>
      </c>
      <c r="C1" s="3" t="s">
        <v>999</v>
      </c>
      <c r="D1" s="13" t="s">
        <v>913</v>
      </c>
      <c r="E1" s="3" t="s">
        <v>914</v>
      </c>
      <c r="F1" s="16" t="s">
        <v>26</v>
      </c>
      <c r="G1" s="28" t="s">
        <v>962</v>
      </c>
      <c r="H1" s="28" t="s">
        <v>742</v>
      </c>
      <c r="I1" s="28" t="s">
        <v>743</v>
      </c>
      <c r="J1" s="28" t="s">
        <v>744</v>
      </c>
      <c r="K1" s="28" t="s">
        <v>745</v>
      </c>
      <c r="L1" s="28" t="s">
        <v>746</v>
      </c>
      <c r="M1" s="28" t="s">
        <v>737</v>
      </c>
      <c r="N1" s="26" t="s">
        <v>760</v>
      </c>
      <c r="O1" s="26" t="s">
        <v>747</v>
      </c>
      <c r="P1" s="26" t="s">
        <v>761</v>
      </c>
      <c r="Q1" s="26" t="s">
        <v>756</v>
      </c>
      <c r="R1" s="26" t="s">
        <v>747</v>
      </c>
      <c r="S1" s="26" t="s">
        <v>757</v>
      </c>
      <c r="T1" s="26" t="s">
        <v>751</v>
      </c>
      <c r="U1" s="26" t="s">
        <v>752</v>
      </c>
      <c r="V1" s="26" t="s">
        <v>753</v>
      </c>
      <c r="W1" s="26" t="s">
        <v>762</v>
      </c>
      <c r="X1" s="26" t="s">
        <v>747</v>
      </c>
      <c r="Y1" s="26" t="s">
        <v>763</v>
      </c>
      <c r="Z1" s="3" t="s">
        <v>749</v>
      </c>
      <c r="AA1" s="3" t="s">
        <v>747</v>
      </c>
      <c r="AB1" s="26" t="s">
        <v>750</v>
      </c>
      <c r="AC1" s="3" t="s">
        <v>741</v>
      </c>
      <c r="AD1" s="3" t="s">
        <v>747</v>
      </c>
      <c r="AE1" s="3" t="s">
        <v>748</v>
      </c>
      <c r="AF1" s="10" t="s">
        <v>637</v>
      </c>
      <c r="AG1" s="10" t="s">
        <v>638</v>
      </c>
      <c r="AH1" s="10" t="s">
        <v>639</v>
      </c>
      <c r="AI1" s="10" t="s">
        <v>7494</v>
      </c>
      <c r="AJ1" s="10" t="s">
        <v>626</v>
      </c>
      <c r="AK1" s="10" t="s">
        <v>627</v>
      </c>
      <c r="AL1" s="26" t="s">
        <v>758</v>
      </c>
      <c r="AM1" s="26" t="s">
        <v>747</v>
      </c>
      <c r="AN1" s="26" t="s">
        <v>759</v>
      </c>
      <c r="AO1" s="10" t="s">
        <v>7495</v>
      </c>
      <c r="AP1" s="10" t="s">
        <v>747</v>
      </c>
      <c r="AQ1" s="10" t="s">
        <v>642</v>
      </c>
      <c r="AR1" s="10" t="s">
        <v>634</v>
      </c>
      <c r="AS1" s="10" t="s">
        <v>635</v>
      </c>
      <c r="AT1" s="10" t="s">
        <v>636</v>
      </c>
      <c r="AU1" s="26" t="s">
        <v>764</v>
      </c>
      <c r="AV1" s="26" t="s">
        <v>747</v>
      </c>
      <c r="AW1" s="26" t="s">
        <v>765</v>
      </c>
      <c r="AX1" s="10" t="s">
        <v>683</v>
      </c>
      <c r="AY1" s="10" t="s">
        <v>7412</v>
      </c>
      <c r="AZ1" s="10" t="s">
        <v>7417</v>
      </c>
      <c r="BA1" s="10" t="s">
        <v>566</v>
      </c>
      <c r="BB1" s="10" t="s">
        <v>635</v>
      </c>
      <c r="BC1" s="10" t="s">
        <v>716</v>
      </c>
      <c r="BD1" s="26" t="s">
        <v>4014</v>
      </c>
      <c r="BE1" s="26" t="s">
        <v>747</v>
      </c>
      <c r="BF1" s="26" t="s">
        <v>625</v>
      </c>
      <c r="BG1" s="10" t="s">
        <v>795</v>
      </c>
      <c r="BH1" s="10" t="s">
        <v>793</v>
      </c>
      <c r="BI1" s="10" t="s">
        <v>794</v>
      </c>
      <c r="BJ1" s="10" t="s">
        <v>7497</v>
      </c>
      <c r="BK1" s="10" t="s">
        <v>747</v>
      </c>
      <c r="BL1" s="10" t="s">
        <v>641</v>
      </c>
      <c r="BM1" s="10" t="s">
        <v>728</v>
      </c>
      <c r="BN1" s="10" t="s">
        <v>635</v>
      </c>
      <c r="BO1" s="10" t="s">
        <v>729</v>
      </c>
      <c r="BP1" s="10" t="s">
        <v>7411</v>
      </c>
      <c r="BQ1" s="10" t="s">
        <v>7412</v>
      </c>
      <c r="BR1" s="10" t="s">
        <v>7413</v>
      </c>
      <c r="BS1" s="10" t="s">
        <v>679</v>
      </c>
      <c r="BT1" s="10" t="s">
        <v>747</v>
      </c>
      <c r="BU1" s="10" t="s">
        <v>680</v>
      </c>
      <c r="BV1" s="26" t="s">
        <v>754</v>
      </c>
      <c r="BW1" s="26" t="s">
        <v>747</v>
      </c>
      <c r="BX1" s="26" t="s">
        <v>755</v>
      </c>
      <c r="BY1" s="26" t="s">
        <v>754</v>
      </c>
      <c r="BZ1" s="26" t="s">
        <v>747</v>
      </c>
      <c r="CA1" s="26" t="s">
        <v>755</v>
      </c>
      <c r="CB1" s="26" t="s">
        <v>754</v>
      </c>
      <c r="CC1" s="26" t="s">
        <v>747</v>
      </c>
      <c r="CD1" s="26" t="s">
        <v>755</v>
      </c>
      <c r="CE1" s="26" t="s">
        <v>754</v>
      </c>
      <c r="CF1" s="26" t="s">
        <v>747</v>
      </c>
      <c r="CG1" s="26" t="s">
        <v>755</v>
      </c>
      <c r="CH1" s="26" t="s">
        <v>754</v>
      </c>
      <c r="CI1" s="26" t="s">
        <v>747</v>
      </c>
      <c r="CJ1" s="26" t="s">
        <v>755</v>
      </c>
      <c r="CK1" s="26" t="s">
        <v>754</v>
      </c>
      <c r="CL1" s="26" t="s">
        <v>747</v>
      </c>
      <c r="CM1" s="26" t="s">
        <v>755</v>
      </c>
      <c r="CN1" s="26" t="s">
        <v>754</v>
      </c>
      <c r="CO1" s="26" t="s">
        <v>747</v>
      </c>
      <c r="CP1" s="26" t="s">
        <v>755</v>
      </c>
      <c r="CQ1" s="26" t="s">
        <v>754</v>
      </c>
      <c r="CR1" s="26" t="s">
        <v>747</v>
      </c>
      <c r="CS1" s="26" t="s">
        <v>755</v>
      </c>
      <c r="CT1" s="26" t="s">
        <v>754</v>
      </c>
      <c r="CU1" s="26" t="s">
        <v>747</v>
      </c>
      <c r="CV1" s="26" t="s">
        <v>755</v>
      </c>
      <c r="CW1" s="26" t="s">
        <v>754</v>
      </c>
      <c r="CX1" s="26" t="s">
        <v>747</v>
      </c>
      <c r="CY1" s="26" t="s">
        <v>755</v>
      </c>
      <c r="CZ1" s="26" t="s">
        <v>754</v>
      </c>
      <c r="DA1" s="26" t="s">
        <v>747</v>
      </c>
      <c r="DB1" s="26" t="s">
        <v>755</v>
      </c>
      <c r="DC1" s="26" t="s">
        <v>754</v>
      </c>
      <c r="DD1" s="26" t="s">
        <v>747</v>
      </c>
      <c r="DE1" s="26" t="s">
        <v>755</v>
      </c>
      <c r="DF1" s="26" t="s">
        <v>754</v>
      </c>
      <c r="DG1" s="26" t="s">
        <v>747</v>
      </c>
      <c r="DH1" s="26" t="s">
        <v>755</v>
      </c>
      <c r="DI1" s="26" t="s">
        <v>754</v>
      </c>
      <c r="DJ1" s="26" t="s">
        <v>747</v>
      </c>
      <c r="DK1" s="26" t="s">
        <v>755</v>
      </c>
      <c r="DL1" s="26" t="s">
        <v>754</v>
      </c>
      <c r="DM1" s="26" t="s">
        <v>747</v>
      </c>
      <c r="DN1" s="26" t="s">
        <v>755</v>
      </c>
      <c r="DO1" s="26" t="s">
        <v>754</v>
      </c>
      <c r="DP1" s="26" t="s">
        <v>747</v>
      </c>
      <c r="DQ1" s="26" t="s">
        <v>755</v>
      </c>
      <c r="DR1" s="26" t="s">
        <v>754</v>
      </c>
      <c r="DS1" s="26" t="s">
        <v>747</v>
      </c>
      <c r="DT1" s="26" t="s">
        <v>755</v>
      </c>
      <c r="DU1" s="26" t="s">
        <v>754</v>
      </c>
      <c r="DV1" s="26" t="s">
        <v>747</v>
      </c>
      <c r="DW1" s="26" t="s">
        <v>755</v>
      </c>
      <c r="DX1" s="26" t="s">
        <v>754</v>
      </c>
      <c r="DY1" s="26" t="s">
        <v>747</v>
      </c>
      <c r="DZ1" s="26" t="s">
        <v>755</v>
      </c>
      <c r="EA1" s="26" t="s">
        <v>754</v>
      </c>
      <c r="EB1" s="26" t="s">
        <v>747</v>
      </c>
      <c r="EC1" s="26" t="s">
        <v>755</v>
      </c>
      <c r="ED1" s="26" t="s">
        <v>754</v>
      </c>
      <c r="EE1" s="26" t="s">
        <v>747</v>
      </c>
      <c r="EF1" s="26" t="s">
        <v>755</v>
      </c>
      <c r="EG1" s="26" t="s">
        <v>754</v>
      </c>
      <c r="EH1" s="26" t="s">
        <v>747</v>
      </c>
      <c r="EI1" s="26" t="s">
        <v>755</v>
      </c>
      <c r="EJ1" s="26" t="s">
        <v>754</v>
      </c>
      <c r="EK1" s="26" t="s">
        <v>747</v>
      </c>
      <c r="EL1" s="26" t="s">
        <v>755</v>
      </c>
    </row>
    <row r="2" spans="1:145">
      <c r="A2" s="4">
        <v>1</v>
      </c>
      <c r="B2" s="56">
        <v>39496</v>
      </c>
      <c r="C2" s="5" t="s">
        <v>1402</v>
      </c>
      <c r="D2" s="27">
        <v>219078</v>
      </c>
      <c r="E2" s="5">
        <v>12317</v>
      </c>
      <c r="F2" s="66">
        <f t="shared" ref="F2:F33" si="0">E2/D2</f>
        <v>5.6221984863838448E-2</v>
      </c>
      <c r="G2" s="35">
        <f t="shared" ref="G2:G16" si="1">((LARGE(N2:EL2,1)-(LARGE(N2:EL2,2)))/E2)</f>
        <v>0.20971015669400017</v>
      </c>
      <c r="H2" s="35" t="str">
        <f t="shared" ref="H2:H16" si="2">INDEX(N2:EL2,MATCH(MAX(N2:EL2),N2:EL2,0)-1)</f>
        <v>PPPP</v>
      </c>
      <c r="I2" s="35">
        <f t="shared" ref="I2:I16" si="3">LARGE(N2:EL2,1)/(E2)</f>
        <v>0.50085248031176421</v>
      </c>
      <c r="J2" s="35" t="str">
        <f t="shared" ref="J2:J16" si="4">INDEX(N2:EL2,MATCH(LARGE(N2:EL2,2),N2:EL2,0)-1)</f>
        <v>PML</v>
      </c>
      <c r="K2" s="35">
        <f t="shared" ref="K2:K16" si="5">LARGE(N2:EL2,2)/(E2)</f>
        <v>0.29114232361776404</v>
      </c>
      <c r="L2" s="35" t="str">
        <f t="shared" ref="L2:L16" si="6">INDEX(N2:EL2,MATCH(LARGE(N2:EL2,3),N2:EL2,0)-1)</f>
        <v>PML-N</v>
      </c>
      <c r="M2" s="66">
        <f t="shared" ref="M2:M16" si="7">LARGE(N2:EL2,3)/(E2)</f>
        <v>0.10603231306324593</v>
      </c>
      <c r="N2" s="27" t="s">
        <v>647</v>
      </c>
      <c r="O2" s="27" t="s">
        <v>1002</v>
      </c>
      <c r="P2" s="27">
        <v>68</v>
      </c>
      <c r="Q2" s="27" t="s">
        <v>645</v>
      </c>
      <c r="R2" s="27" t="s">
        <v>1194</v>
      </c>
      <c r="S2" s="27">
        <v>1306</v>
      </c>
      <c r="T2" s="27" t="s">
        <v>5954</v>
      </c>
      <c r="U2" s="27" t="s">
        <v>1185</v>
      </c>
      <c r="V2" s="27">
        <v>452</v>
      </c>
      <c r="W2" s="27" t="s">
        <v>648</v>
      </c>
      <c r="X2" s="27" t="s">
        <v>1765</v>
      </c>
      <c r="Y2" s="27">
        <v>82</v>
      </c>
      <c r="Z2" s="27" t="s">
        <v>644</v>
      </c>
      <c r="AA2" s="27" t="s">
        <v>909</v>
      </c>
      <c r="AB2" s="27">
        <v>3586</v>
      </c>
      <c r="AC2" s="5" t="s">
        <v>4263</v>
      </c>
      <c r="AD2" s="5" t="s">
        <v>1003</v>
      </c>
      <c r="AE2" s="27">
        <v>6169</v>
      </c>
      <c r="AF2" s="27" t="s">
        <v>628</v>
      </c>
      <c r="AG2" s="27" t="s">
        <v>640</v>
      </c>
      <c r="AH2" s="27" t="s">
        <v>790</v>
      </c>
      <c r="AI2" s="27" t="s">
        <v>628</v>
      </c>
      <c r="AJ2" s="27" t="s">
        <v>4726</v>
      </c>
      <c r="AK2" s="27" t="s">
        <v>629</v>
      </c>
      <c r="AL2" s="27" t="s">
        <v>646</v>
      </c>
      <c r="AM2" s="27" t="s">
        <v>1406</v>
      </c>
      <c r="AN2" s="27">
        <v>45</v>
      </c>
      <c r="AO2" s="27" t="s">
        <v>834</v>
      </c>
      <c r="AP2" s="27" t="s">
        <v>1866</v>
      </c>
      <c r="AQ2" s="27" t="s">
        <v>837</v>
      </c>
      <c r="AR2" s="27" t="s">
        <v>791</v>
      </c>
      <c r="AS2" s="27" t="s">
        <v>792</v>
      </c>
      <c r="AT2" s="27" t="s">
        <v>629</v>
      </c>
      <c r="AU2" s="27" t="s">
        <v>630</v>
      </c>
      <c r="AV2" s="27" t="s">
        <v>631</v>
      </c>
      <c r="AW2" s="27" t="s">
        <v>632</v>
      </c>
      <c r="AX2" s="27" t="s">
        <v>7414</v>
      </c>
      <c r="AY2" s="27" t="s">
        <v>7418</v>
      </c>
      <c r="AZ2" s="27" t="s">
        <v>7419</v>
      </c>
      <c r="BA2" s="27" t="s">
        <v>628</v>
      </c>
      <c r="BB2" s="27" t="s">
        <v>717</v>
      </c>
      <c r="BC2" s="27" t="s">
        <v>629</v>
      </c>
      <c r="BD2" s="27" t="s">
        <v>628</v>
      </c>
      <c r="BE2" s="27" t="s">
        <v>633</v>
      </c>
      <c r="BF2" s="27" t="s">
        <v>629</v>
      </c>
      <c r="BG2" s="27" t="s">
        <v>628</v>
      </c>
      <c r="BH2" s="27" t="s">
        <v>796</v>
      </c>
      <c r="BI2" s="27" t="s">
        <v>629</v>
      </c>
      <c r="BJ2" s="27" t="s">
        <v>834</v>
      </c>
      <c r="BK2" s="27" t="s">
        <v>1424</v>
      </c>
      <c r="BL2" s="27" t="s">
        <v>837</v>
      </c>
      <c r="BM2" s="27" t="s">
        <v>7457</v>
      </c>
      <c r="BN2" s="27" t="s">
        <v>805</v>
      </c>
      <c r="BO2" s="27" t="s">
        <v>7459</v>
      </c>
      <c r="BP2" s="27" t="s">
        <v>7414</v>
      </c>
      <c r="BQ2" s="27" t="s">
        <v>7415</v>
      </c>
      <c r="BR2" s="27" t="s">
        <v>7416</v>
      </c>
      <c r="BS2" s="27" t="s">
        <v>834</v>
      </c>
      <c r="BT2" s="27" t="s">
        <v>3395</v>
      </c>
      <c r="BU2" s="27" t="s">
        <v>837</v>
      </c>
      <c r="BV2" s="5" t="s">
        <v>649</v>
      </c>
      <c r="BW2" s="5" t="s">
        <v>1401</v>
      </c>
      <c r="BX2" s="27">
        <v>505</v>
      </c>
      <c r="BY2" s="27" t="s">
        <v>4802</v>
      </c>
      <c r="BZ2" s="27" t="s">
        <v>1401</v>
      </c>
      <c r="CA2" s="27">
        <v>54</v>
      </c>
      <c r="CB2" s="27" t="s">
        <v>650</v>
      </c>
      <c r="CC2" s="27" t="s">
        <v>1401</v>
      </c>
      <c r="CD2" s="27">
        <v>36</v>
      </c>
      <c r="CE2" s="27" t="s">
        <v>651</v>
      </c>
      <c r="CF2" s="27" t="s">
        <v>1401</v>
      </c>
      <c r="CG2" s="27">
        <v>9</v>
      </c>
      <c r="CH2" s="27" t="s">
        <v>652</v>
      </c>
      <c r="CI2" s="27" t="s">
        <v>1401</v>
      </c>
      <c r="CJ2" s="27">
        <v>5</v>
      </c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</row>
    <row r="3" spans="1:145">
      <c r="A3" s="4">
        <v>2</v>
      </c>
      <c r="B3" s="56">
        <v>39496</v>
      </c>
      <c r="C3" s="5" t="s">
        <v>1403</v>
      </c>
      <c r="D3" s="27">
        <v>93553</v>
      </c>
      <c r="E3" s="5">
        <v>21358</v>
      </c>
      <c r="F3" s="66">
        <f t="shared" si="0"/>
        <v>0.22829839769969965</v>
      </c>
      <c r="G3" s="35">
        <f t="shared" si="1"/>
        <v>4.0359584230733214E-2</v>
      </c>
      <c r="H3" s="35" t="str">
        <f t="shared" si="2"/>
        <v>IND</v>
      </c>
      <c r="I3" s="35">
        <f t="shared" si="3"/>
        <v>0.23621125573555576</v>
      </c>
      <c r="J3" s="35" t="str">
        <f t="shared" si="4"/>
        <v>Hazara Democratic Party</v>
      </c>
      <c r="K3" s="35">
        <f t="shared" si="5"/>
        <v>0.19585167150482255</v>
      </c>
      <c r="L3" s="35" t="str">
        <f t="shared" si="6"/>
        <v>PML-N</v>
      </c>
      <c r="M3" s="66">
        <f t="shared" si="7"/>
        <v>0.16490308081281019</v>
      </c>
      <c r="N3" s="27" t="s">
        <v>4576</v>
      </c>
      <c r="O3" s="27" t="s">
        <v>1002</v>
      </c>
      <c r="P3" s="27">
        <v>317</v>
      </c>
      <c r="Q3" s="27" t="s">
        <v>4620</v>
      </c>
      <c r="R3" s="27" t="s">
        <v>1194</v>
      </c>
      <c r="S3" s="27">
        <v>3522</v>
      </c>
      <c r="T3" s="27" t="s">
        <v>4623</v>
      </c>
      <c r="U3" s="27" t="s">
        <v>1185</v>
      </c>
      <c r="V3" s="27">
        <v>1805</v>
      </c>
      <c r="W3" s="27" t="s">
        <v>4577</v>
      </c>
      <c r="X3" s="27" t="s">
        <v>1765</v>
      </c>
      <c r="Y3" s="27">
        <v>139</v>
      </c>
      <c r="Z3" s="27" t="s">
        <v>4622</v>
      </c>
      <c r="AA3" s="27" t="s">
        <v>909</v>
      </c>
      <c r="AB3" s="27">
        <v>2225</v>
      </c>
      <c r="AC3" s="27" t="s">
        <v>4624</v>
      </c>
      <c r="AD3" s="27" t="s">
        <v>1003</v>
      </c>
      <c r="AE3" s="27">
        <v>1195</v>
      </c>
      <c r="AF3" s="27" t="s">
        <v>628</v>
      </c>
      <c r="AG3" s="27" t="s">
        <v>640</v>
      </c>
      <c r="AH3" s="27" t="s">
        <v>790</v>
      </c>
      <c r="AI3" s="27" t="s">
        <v>628</v>
      </c>
      <c r="AJ3" s="27" t="s">
        <v>4726</v>
      </c>
      <c r="AK3" s="27" t="s">
        <v>629</v>
      </c>
      <c r="AL3" s="5" t="s">
        <v>1405</v>
      </c>
      <c r="AM3" s="5" t="s">
        <v>1406</v>
      </c>
      <c r="AN3" s="27">
        <v>4183</v>
      </c>
      <c r="AO3" s="27" t="s">
        <v>834</v>
      </c>
      <c r="AP3" s="27" t="s">
        <v>1866</v>
      </c>
      <c r="AQ3" s="27" t="s">
        <v>837</v>
      </c>
      <c r="AR3" s="27" t="s">
        <v>791</v>
      </c>
      <c r="AS3" s="27" t="s">
        <v>792</v>
      </c>
      <c r="AT3" s="27" t="s">
        <v>629</v>
      </c>
      <c r="AU3" s="27" t="s">
        <v>630</v>
      </c>
      <c r="AV3" s="27" t="s">
        <v>631</v>
      </c>
      <c r="AW3" s="27" t="s">
        <v>632</v>
      </c>
      <c r="AX3" s="27" t="s">
        <v>7414</v>
      </c>
      <c r="AY3" s="27" t="s">
        <v>7418</v>
      </c>
      <c r="AZ3" s="27" t="s">
        <v>7419</v>
      </c>
      <c r="BA3" s="27" t="s">
        <v>628</v>
      </c>
      <c r="BB3" s="27" t="s">
        <v>717</v>
      </c>
      <c r="BC3" s="27" t="s">
        <v>629</v>
      </c>
      <c r="BD3" s="27" t="s">
        <v>628</v>
      </c>
      <c r="BE3" s="27" t="s">
        <v>633</v>
      </c>
      <c r="BF3" s="27" t="s">
        <v>629</v>
      </c>
      <c r="BG3" s="27" t="s">
        <v>628</v>
      </c>
      <c r="BH3" s="27" t="s">
        <v>796</v>
      </c>
      <c r="BI3" s="27" t="s">
        <v>629</v>
      </c>
      <c r="BJ3" s="27" t="s">
        <v>834</v>
      </c>
      <c r="BK3" s="27" t="s">
        <v>1424</v>
      </c>
      <c r="BL3" s="27" t="s">
        <v>837</v>
      </c>
      <c r="BM3" s="27" t="s">
        <v>7457</v>
      </c>
      <c r="BN3" s="27" t="s">
        <v>805</v>
      </c>
      <c r="BO3" s="27" t="s">
        <v>7459</v>
      </c>
      <c r="BP3" s="27" t="s">
        <v>7414</v>
      </c>
      <c r="BQ3" s="27" t="s">
        <v>7415</v>
      </c>
      <c r="BR3" s="27" t="s">
        <v>7416</v>
      </c>
      <c r="BS3" s="27" t="s">
        <v>834</v>
      </c>
      <c r="BT3" s="27" t="s">
        <v>3395</v>
      </c>
      <c r="BU3" s="27" t="s">
        <v>837</v>
      </c>
      <c r="BV3" s="5" t="s">
        <v>1404</v>
      </c>
      <c r="BW3" s="5" t="s">
        <v>1401</v>
      </c>
      <c r="BX3" s="27">
        <v>5045</v>
      </c>
      <c r="BY3" s="27" t="s">
        <v>4621</v>
      </c>
      <c r="BZ3" s="27" t="s">
        <v>1401</v>
      </c>
      <c r="CA3" s="27">
        <v>2328</v>
      </c>
      <c r="CB3" s="27" t="s">
        <v>4268</v>
      </c>
      <c r="CC3" s="27" t="s">
        <v>1401</v>
      </c>
      <c r="CD3" s="27">
        <v>268</v>
      </c>
      <c r="CE3" s="27" t="s">
        <v>4276</v>
      </c>
      <c r="CF3" s="27" t="s">
        <v>1401</v>
      </c>
      <c r="CG3" s="27">
        <v>261</v>
      </c>
      <c r="CH3" s="27" t="s">
        <v>4578</v>
      </c>
      <c r="CI3" s="27" t="s">
        <v>1401</v>
      </c>
      <c r="CJ3" s="27">
        <v>23</v>
      </c>
      <c r="CK3" s="27" t="s">
        <v>4579</v>
      </c>
      <c r="CL3" s="27" t="s">
        <v>1401</v>
      </c>
      <c r="CM3" s="27">
        <v>20</v>
      </c>
      <c r="CN3" s="27" t="s">
        <v>4259</v>
      </c>
      <c r="CO3" s="27" t="s">
        <v>1401</v>
      </c>
      <c r="CP3" s="27">
        <v>18</v>
      </c>
      <c r="CQ3" s="27" t="s">
        <v>4580</v>
      </c>
      <c r="CR3" s="27" t="s">
        <v>1401</v>
      </c>
      <c r="CS3" s="27">
        <v>9</v>
      </c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</row>
    <row r="4" spans="1:145">
      <c r="A4" s="4">
        <v>3</v>
      </c>
      <c r="B4" s="56">
        <v>39496</v>
      </c>
      <c r="C4" s="5" t="s">
        <v>1407</v>
      </c>
      <c r="D4" s="27">
        <v>116615</v>
      </c>
      <c r="E4" s="5">
        <v>13180</v>
      </c>
      <c r="F4" s="66">
        <f t="shared" si="0"/>
        <v>0.11302148094155984</v>
      </c>
      <c r="G4" s="35">
        <f t="shared" si="1"/>
        <v>4.09711684370258E-2</v>
      </c>
      <c r="H4" s="35" t="str">
        <f t="shared" si="2"/>
        <v>PPPP</v>
      </c>
      <c r="I4" s="35">
        <f t="shared" si="3"/>
        <v>0.24294385432473445</v>
      </c>
      <c r="J4" s="35" t="str">
        <f t="shared" si="4"/>
        <v>IND</v>
      </c>
      <c r="K4" s="35">
        <f t="shared" si="5"/>
        <v>0.20197268588770864</v>
      </c>
      <c r="L4" s="35" t="str">
        <f t="shared" si="6"/>
        <v>PML</v>
      </c>
      <c r="M4" s="66">
        <f t="shared" si="7"/>
        <v>0.19438543247344461</v>
      </c>
      <c r="N4" s="27" t="s">
        <v>4630</v>
      </c>
      <c r="O4" s="27" t="s">
        <v>1002</v>
      </c>
      <c r="P4" s="27">
        <v>278</v>
      </c>
      <c r="Q4" s="27" t="s">
        <v>834</v>
      </c>
      <c r="R4" s="27" t="s">
        <v>1194</v>
      </c>
      <c r="S4" s="27" t="s">
        <v>837</v>
      </c>
      <c r="T4" s="27" t="s">
        <v>4582</v>
      </c>
      <c r="U4" s="27" t="s">
        <v>1185</v>
      </c>
      <c r="V4" s="27">
        <v>2213</v>
      </c>
      <c r="W4" s="27" t="s">
        <v>4631</v>
      </c>
      <c r="X4" s="27" t="s">
        <v>1765</v>
      </c>
      <c r="Y4" s="27">
        <v>181</v>
      </c>
      <c r="Z4" s="27" t="s">
        <v>4581</v>
      </c>
      <c r="AA4" s="27" t="s">
        <v>909</v>
      </c>
      <c r="AB4" s="27">
        <v>2562</v>
      </c>
      <c r="AC4" s="5" t="s">
        <v>1408</v>
      </c>
      <c r="AD4" s="5" t="s">
        <v>1003</v>
      </c>
      <c r="AE4" s="27">
        <v>3202</v>
      </c>
      <c r="AF4" s="27" t="s">
        <v>628</v>
      </c>
      <c r="AG4" s="27" t="s">
        <v>640</v>
      </c>
      <c r="AH4" s="27" t="s">
        <v>790</v>
      </c>
      <c r="AI4" s="27" t="s">
        <v>364</v>
      </c>
      <c r="AJ4" s="27" t="s">
        <v>4726</v>
      </c>
      <c r="AK4" s="27">
        <v>14</v>
      </c>
      <c r="AL4" s="27" t="s">
        <v>834</v>
      </c>
      <c r="AM4" s="27" t="s">
        <v>1406</v>
      </c>
      <c r="AN4" s="27" t="s">
        <v>837</v>
      </c>
      <c r="AO4" s="27" t="s">
        <v>834</v>
      </c>
      <c r="AP4" s="27" t="s">
        <v>1866</v>
      </c>
      <c r="AQ4" s="27" t="s">
        <v>837</v>
      </c>
      <c r="AR4" s="27" t="s">
        <v>791</v>
      </c>
      <c r="AS4" s="27" t="s">
        <v>792</v>
      </c>
      <c r="AT4" s="27" t="s">
        <v>629</v>
      </c>
      <c r="AU4" s="27" t="s">
        <v>630</v>
      </c>
      <c r="AV4" s="27" t="s">
        <v>631</v>
      </c>
      <c r="AW4" s="27" t="s">
        <v>632</v>
      </c>
      <c r="AX4" s="27" t="s">
        <v>7414</v>
      </c>
      <c r="AY4" s="27" t="s">
        <v>7418</v>
      </c>
      <c r="AZ4" s="27" t="s">
        <v>7419</v>
      </c>
      <c r="BA4" s="27" t="s">
        <v>628</v>
      </c>
      <c r="BB4" s="27" t="s">
        <v>717</v>
      </c>
      <c r="BC4" s="27" t="s">
        <v>629</v>
      </c>
      <c r="BD4" s="27" t="s">
        <v>628</v>
      </c>
      <c r="BE4" s="27" t="s">
        <v>633</v>
      </c>
      <c r="BF4" s="27" t="s">
        <v>629</v>
      </c>
      <c r="BG4" s="27" t="s">
        <v>628</v>
      </c>
      <c r="BH4" s="27" t="s">
        <v>796</v>
      </c>
      <c r="BI4" s="27" t="s">
        <v>629</v>
      </c>
      <c r="BJ4" s="27" t="s">
        <v>834</v>
      </c>
      <c r="BK4" s="27" t="s">
        <v>1424</v>
      </c>
      <c r="BL4" s="27" t="s">
        <v>837</v>
      </c>
      <c r="BM4" s="27" t="s">
        <v>7457</v>
      </c>
      <c r="BN4" s="27" t="s">
        <v>805</v>
      </c>
      <c r="BO4" s="27" t="s">
        <v>7459</v>
      </c>
      <c r="BP4" s="27" t="s">
        <v>7414</v>
      </c>
      <c r="BQ4" s="27" t="s">
        <v>7415</v>
      </c>
      <c r="BR4" s="27" t="s">
        <v>7416</v>
      </c>
      <c r="BS4" s="27" t="s">
        <v>834</v>
      </c>
      <c r="BT4" s="27" t="s">
        <v>3395</v>
      </c>
      <c r="BU4" s="27" t="s">
        <v>837</v>
      </c>
      <c r="BV4" s="5" t="s">
        <v>1409</v>
      </c>
      <c r="BW4" s="5" t="s">
        <v>1401</v>
      </c>
      <c r="BX4" s="27">
        <v>2662</v>
      </c>
      <c r="BY4" s="27" t="s">
        <v>1490</v>
      </c>
      <c r="BZ4" s="27" t="s">
        <v>1401</v>
      </c>
      <c r="CA4" s="27">
        <v>1464</v>
      </c>
      <c r="CB4" s="27" t="s">
        <v>4629</v>
      </c>
      <c r="CC4" s="27" t="s">
        <v>1401</v>
      </c>
      <c r="CD4" s="27">
        <v>558</v>
      </c>
      <c r="CE4" s="27" t="s">
        <v>4632</v>
      </c>
      <c r="CF4" s="27" t="s">
        <v>1401</v>
      </c>
      <c r="CG4" s="27">
        <v>33</v>
      </c>
      <c r="CH4" s="27" t="s">
        <v>4633</v>
      </c>
      <c r="CI4" s="27" t="s">
        <v>1401</v>
      </c>
      <c r="CJ4" s="27">
        <v>13</v>
      </c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</row>
    <row r="5" spans="1:145">
      <c r="A5" s="5">
        <v>4</v>
      </c>
      <c r="B5" s="56">
        <v>39496</v>
      </c>
      <c r="C5" s="5" t="s">
        <v>1410</v>
      </c>
      <c r="D5" s="27">
        <v>90173</v>
      </c>
      <c r="E5" s="5">
        <v>13887</v>
      </c>
      <c r="F5" s="66">
        <f t="shared" si="0"/>
        <v>0.15400397014627437</v>
      </c>
      <c r="G5" s="35">
        <f t="shared" si="1"/>
        <v>3.3916612659321665E-2</v>
      </c>
      <c r="H5" s="35" t="str">
        <f t="shared" si="2"/>
        <v>PPPP</v>
      </c>
      <c r="I5" s="35">
        <f t="shared" si="3"/>
        <v>0.22351839850219629</v>
      </c>
      <c r="J5" s="35" t="str">
        <f t="shared" si="4"/>
        <v>PML</v>
      </c>
      <c r="K5" s="35">
        <f t="shared" si="5"/>
        <v>0.18960178584287463</v>
      </c>
      <c r="L5" s="35" t="str">
        <f t="shared" si="6"/>
        <v>PML-N</v>
      </c>
      <c r="M5" s="66">
        <f t="shared" si="7"/>
        <v>0.1090948368978181</v>
      </c>
      <c r="N5" s="27" t="s">
        <v>4321</v>
      </c>
      <c r="O5" s="27" t="s">
        <v>1002</v>
      </c>
      <c r="P5" s="27">
        <v>277</v>
      </c>
      <c r="Q5" s="27" t="s">
        <v>4634</v>
      </c>
      <c r="R5" s="27" t="s">
        <v>1194</v>
      </c>
      <c r="S5" s="27">
        <v>1515</v>
      </c>
      <c r="T5" s="27" t="s">
        <v>4642</v>
      </c>
      <c r="U5" s="27" t="s">
        <v>1185</v>
      </c>
      <c r="V5" s="27">
        <v>727</v>
      </c>
      <c r="W5" s="27" t="s">
        <v>4323</v>
      </c>
      <c r="X5" s="27" t="s">
        <v>1765</v>
      </c>
      <c r="Y5" s="27">
        <v>171</v>
      </c>
      <c r="Z5" s="5" t="s">
        <v>1834</v>
      </c>
      <c r="AA5" s="5" t="s">
        <v>909</v>
      </c>
      <c r="AB5" s="27">
        <v>2633</v>
      </c>
      <c r="AC5" s="5" t="s">
        <v>1643</v>
      </c>
      <c r="AD5" s="5" t="s">
        <v>1003</v>
      </c>
      <c r="AE5" s="27">
        <v>3104</v>
      </c>
      <c r="AF5" s="27" t="s">
        <v>628</v>
      </c>
      <c r="AG5" s="27" t="s">
        <v>640</v>
      </c>
      <c r="AH5" s="27" t="s">
        <v>790</v>
      </c>
      <c r="AI5" s="27" t="s">
        <v>4324</v>
      </c>
      <c r="AJ5" s="27" t="s">
        <v>4726</v>
      </c>
      <c r="AK5" s="27">
        <v>138</v>
      </c>
      <c r="AL5" s="27" t="s">
        <v>834</v>
      </c>
      <c r="AM5" s="27" t="s">
        <v>1406</v>
      </c>
      <c r="AN5" s="27" t="s">
        <v>837</v>
      </c>
      <c r="AO5" s="27" t="s">
        <v>834</v>
      </c>
      <c r="AP5" s="27" t="s">
        <v>1866</v>
      </c>
      <c r="AQ5" s="27" t="s">
        <v>837</v>
      </c>
      <c r="AR5" s="27" t="s">
        <v>791</v>
      </c>
      <c r="AS5" s="27" t="s">
        <v>792</v>
      </c>
      <c r="AT5" s="27" t="s">
        <v>629</v>
      </c>
      <c r="AU5" s="27" t="s">
        <v>630</v>
      </c>
      <c r="AV5" s="27" t="s">
        <v>631</v>
      </c>
      <c r="AW5" s="27" t="s">
        <v>632</v>
      </c>
      <c r="AX5" s="27" t="s">
        <v>7414</v>
      </c>
      <c r="AY5" s="27" t="s">
        <v>7418</v>
      </c>
      <c r="AZ5" s="27" t="s">
        <v>7419</v>
      </c>
      <c r="BA5" s="27" t="s">
        <v>628</v>
      </c>
      <c r="BB5" s="27" t="s">
        <v>717</v>
      </c>
      <c r="BC5" s="27" t="s">
        <v>629</v>
      </c>
      <c r="BD5" s="27" t="s">
        <v>628</v>
      </c>
      <c r="BE5" s="27" t="s">
        <v>633</v>
      </c>
      <c r="BF5" s="27" t="s">
        <v>629</v>
      </c>
      <c r="BG5" s="27" t="s">
        <v>628</v>
      </c>
      <c r="BH5" s="27" t="s">
        <v>796</v>
      </c>
      <c r="BI5" s="27" t="s">
        <v>629</v>
      </c>
      <c r="BJ5" s="27" t="s">
        <v>834</v>
      </c>
      <c r="BK5" s="27" t="s">
        <v>1424</v>
      </c>
      <c r="BL5" s="27" t="s">
        <v>837</v>
      </c>
      <c r="BM5" s="27" t="s">
        <v>7457</v>
      </c>
      <c r="BN5" s="27" t="s">
        <v>805</v>
      </c>
      <c r="BO5" s="27" t="s">
        <v>7459</v>
      </c>
      <c r="BP5" s="27" t="s">
        <v>7414</v>
      </c>
      <c r="BQ5" s="27" t="s">
        <v>7415</v>
      </c>
      <c r="BR5" s="27" t="s">
        <v>7416</v>
      </c>
      <c r="BS5" s="27" t="s">
        <v>834</v>
      </c>
      <c r="BT5" s="27" t="s">
        <v>3395</v>
      </c>
      <c r="BU5" s="27" t="s">
        <v>837</v>
      </c>
      <c r="BV5" s="27" t="s">
        <v>4639</v>
      </c>
      <c r="BW5" s="27" t="s">
        <v>1401</v>
      </c>
      <c r="BX5" s="27">
        <v>1470</v>
      </c>
      <c r="BY5" s="27" t="s">
        <v>4640</v>
      </c>
      <c r="BZ5" s="27" t="s">
        <v>1401</v>
      </c>
      <c r="CA5" s="27">
        <v>1142</v>
      </c>
      <c r="CB5" s="27" t="s">
        <v>4641</v>
      </c>
      <c r="CC5" s="27" t="s">
        <v>1401</v>
      </c>
      <c r="CD5" s="27">
        <v>1045</v>
      </c>
      <c r="CE5" s="27" t="s">
        <v>4643</v>
      </c>
      <c r="CF5" s="27" t="s">
        <v>1401</v>
      </c>
      <c r="CG5" s="27">
        <v>546</v>
      </c>
      <c r="CH5" s="27" t="s">
        <v>4645</v>
      </c>
      <c r="CI5" s="27" t="s">
        <v>1401</v>
      </c>
      <c r="CJ5" s="27">
        <v>423</v>
      </c>
      <c r="CK5" s="27" t="s">
        <v>4644</v>
      </c>
      <c r="CL5" s="27" t="s">
        <v>1401</v>
      </c>
      <c r="CM5" s="27">
        <v>319</v>
      </c>
      <c r="CN5" s="27" t="s">
        <v>4322</v>
      </c>
      <c r="CO5" s="27" t="s">
        <v>1401</v>
      </c>
      <c r="CP5" s="27">
        <v>243</v>
      </c>
      <c r="CQ5" s="27" t="s">
        <v>4325</v>
      </c>
      <c r="CR5" s="27" t="s">
        <v>1401</v>
      </c>
      <c r="CS5" s="27">
        <v>42</v>
      </c>
      <c r="CT5" s="27" t="s">
        <v>4326</v>
      </c>
      <c r="CU5" s="27" t="s">
        <v>1401</v>
      </c>
      <c r="CV5" s="27">
        <v>40</v>
      </c>
      <c r="CW5" s="27" t="s">
        <v>4327</v>
      </c>
      <c r="CX5" s="27" t="s">
        <v>1401</v>
      </c>
      <c r="CY5" s="27">
        <v>28</v>
      </c>
      <c r="CZ5" s="27" t="s">
        <v>4472</v>
      </c>
      <c r="DA5" s="27" t="s">
        <v>1401</v>
      </c>
      <c r="DB5" s="27">
        <v>11</v>
      </c>
      <c r="DC5" s="27" t="s">
        <v>4473</v>
      </c>
      <c r="DD5" s="27" t="s">
        <v>1401</v>
      </c>
      <c r="DE5" s="27">
        <v>9</v>
      </c>
      <c r="DF5" s="27" t="s">
        <v>4474</v>
      </c>
      <c r="DG5" s="27" t="s">
        <v>1401</v>
      </c>
      <c r="DH5" s="27">
        <v>3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</row>
    <row r="6" spans="1:145">
      <c r="A6" s="4">
        <v>5</v>
      </c>
      <c r="B6" s="56">
        <v>39496</v>
      </c>
      <c r="C6" s="5" t="s">
        <v>1835</v>
      </c>
      <c r="D6" s="27">
        <v>123521</v>
      </c>
      <c r="E6" s="5">
        <v>19588</v>
      </c>
      <c r="F6" s="66">
        <f t="shared" si="0"/>
        <v>0.15858032237433312</v>
      </c>
      <c r="G6" s="35">
        <f t="shared" si="1"/>
        <v>7.4433326526444757E-2</v>
      </c>
      <c r="H6" s="35" t="str">
        <f t="shared" si="2"/>
        <v>PPPP</v>
      </c>
      <c r="I6" s="35">
        <f t="shared" si="3"/>
        <v>0.20272615887277926</v>
      </c>
      <c r="J6" s="35" t="str">
        <f t="shared" si="4"/>
        <v>MMA</v>
      </c>
      <c r="K6" s="35">
        <f t="shared" si="5"/>
        <v>0.12829283234633448</v>
      </c>
      <c r="L6" s="35" t="str">
        <f t="shared" si="6"/>
        <v>IND</v>
      </c>
      <c r="M6" s="66">
        <f t="shared" si="7"/>
        <v>0.10659587502552584</v>
      </c>
      <c r="N6" s="27" t="s">
        <v>4269</v>
      </c>
      <c r="O6" s="27" t="s">
        <v>1002</v>
      </c>
      <c r="P6" s="27">
        <v>36</v>
      </c>
      <c r="Q6" s="27" t="s">
        <v>834</v>
      </c>
      <c r="R6" s="27" t="s">
        <v>1194</v>
      </c>
      <c r="S6" s="27" t="s">
        <v>837</v>
      </c>
      <c r="T6" s="5" t="s">
        <v>1652</v>
      </c>
      <c r="U6" s="5" t="s">
        <v>1185</v>
      </c>
      <c r="V6" s="27">
        <v>2513</v>
      </c>
      <c r="W6" s="27" t="s">
        <v>4487</v>
      </c>
      <c r="X6" s="27" t="s">
        <v>1765</v>
      </c>
      <c r="Y6" s="27">
        <v>44</v>
      </c>
      <c r="Z6" s="27" t="s">
        <v>4479</v>
      </c>
      <c r="AA6" s="27" t="s">
        <v>909</v>
      </c>
      <c r="AB6" s="27">
        <v>1208</v>
      </c>
      <c r="AC6" s="5" t="s">
        <v>1651</v>
      </c>
      <c r="AD6" s="5" t="s">
        <v>1003</v>
      </c>
      <c r="AE6" s="27">
        <v>3971</v>
      </c>
      <c r="AF6" s="27" t="s">
        <v>628</v>
      </c>
      <c r="AG6" s="27" t="s">
        <v>640</v>
      </c>
      <c r="AH6" s="27" t="s">
        <v>790</v>
      </c>
      <c r="AI6" s="27" t="s">
        <v>628</v>
      </c>
      <c r="AJ6" s="27" t="s">
        <v>4726</v>
      </c>
      <c r="AK6" s="27" t="s">
        <v>629</v>
      </c>
      <c r="AL6" s="27" t="s">
        <v>834</v>
      </c>
      <c r="AM6" s="27" t="s">
        <v>1406</v>
      </c>
      <c r="AN6" s="27" t="s">
        <v>837</v>
      </c>
      <c r="AO6" s="27" t="s">
        <v>834</v>
      </c>
      <c r="AP6" s="27" t="s">
        <v>1866</v>
      </c>
      <c r="AQ6" s="27" t="s">
        <v>837</v>
      </c>
      <c r="AR6" s="27" t="s">
        <v>791</v>
      </c>
      <c r="AS6" s="27" t="s">
        <v>792</v>
      </c>
      <c r="AT6" s="27" t="s">
        <v>629</v>
      </c>
      <c r="AU6" s="27" t="s">
        <v>4492</v>
      </c>
      <c r="AV6" s="27" t="s">
        <v>1777</v>
      </c>
      <c r="AW6" s="27">
        <v>10</v>
      </c>
      <c r="AX6" s="27" t="s">
        <v>7414</v>
      </c>
      <c r="AY6" s="27" t="s">
        <v>7418</v>
      </c>
      <c r="AZ6" s="27" t="s">
        <v>7419</v>
      </c>
      <c r="BA6" s="27" t="s">
        <v>628</v>
      </c>
      <c r="BB6" s="27" t="s">
        <v>717</v>
      </c>
      <c r="BC6" s="27" t="s">
        <v>629</v>
      </c>
      <c r="BD6" s="27" t="s">
        <v>4494</v>
      </c>
      <c r="BE6" s="27" t="s">
        <v>4014</v>
      </c>
      <c r="BF6" s="27">
        <v>2</v>
      </c>
      <c r="BG6" s="27" t="s">
        <v>628</v>
      </c>
      <c r="BH6" s="27" t="s">
        <v>796</v>
      </c>
      <c r="BI6" s="27" t="s">
        <v>629</v>
      </c>
      <c r="BJ6" s="27" t="s">
        <v>834</v>
      </c>
      <c r="BK6" s="27" t="s">
        <v>1424</v>
      </c>
      <c r="BL6" s="27" t="s">
        <v>837</v>
      </c>
      <c r="BM6" s="27" t="s">
        <v>7457</v>
      </c>
      <c r="BN6" s="27" t="s">
        <v>805</v>
      </c>
      <c r="BO6" s="27" t="s">
        <v>7459</v>
      </c>
      <c r="BP6" s="27" t="s">
        <v>7414</v>
      </c>
      <c r="BQ6" s="27" t="s">
        <v>7415</v>
      </c>
      <c r="BR6" s="27" t="s">
        <v>7416</v>
      </c>
      <c r="BS6" s="27" t="s">
        <v>834</v>
      </c>
      <c r="BT6" s="27" t="s">
        <v>3395</v>
      </c>
      <c r="BU6" s="27" t="s">
        <v>837</v>
      </c>
      <c r="BV6" s="27" t="s">
        <v>4475</v>
      </c>
      <c r="BW6" s="27" t="s">
        <v>1401</v>
      </c>
      <c r="BX6" s="27">
        <v>2088</v>
      </c>
      <c r="BY6" s="27" t="s">
        <v>4476</v>
      </c>
      <c r="BZ6" s="27" t="s">
        <v>1401</v>
      </c>
      <c r="CA6" s="27">
        <v>1888</v>
      </c>
      <c r="CB6" s="27" t="s">
        <v>4477</v>
      </c>
      <c r="CC6" s="27" t="s">
        <v>1401</v>
      </c>
      <c r="CD6" s="27">
        <v>1734</v>
      </c>
      <c r="CE6" s="27" t="s">
        <v>4478</v>
      </c>
      <c r="CF6" s="27" t="s">
        <v>1401</v>
      </c>
      <c r="CG6" s="27">
        <v>1504</v>
      </c>
      <c r="CH6" s="27" t="s">
        <v>4480</v>
      </c>
      <c r="CI6" s="27" t="s">
        <v>1401</v>
      </c>
      <c r="CJ6" s="27">
        <v>1085</v>
      </c>
      <c r="CK6" s="27" t="s">
        <v>4308</v>
      </c>
      <c r="CL6" s="27" t="s">
        <v>1401</v>
      </c>
      <c r="CM6" s="27">
        <v>946</v>
      </c>
      <c r="CN6" s="27" t="s">
        <v>4309</v>
      </c>
      <c r="CO6" s="27" t="s">
        <v>1401</v>
      </c>
      <c r="CP6" s="27">
        <v>893</v>
      </c>
      <c r="CQ6" s="27" t="s">
        <v>4310</v>
      </c>
      <c r="CR6" s="27" t="s">
        <v>1401</v>
      </c>
      <c r="CS6" s="27">
        <v>892</v>
      </c>
      <c r="CT6" s="27" t="s">
        <v>4311</v>
      </c>
      <c r="CU6" s="27" t="s">
        <v>1401</v>
      </c>
      <c r="CV6" s="27">
        <v>432</v>
      </c>
      <c r="CW6" s="27" t="s">
        <v>4312</v>
      </c>
      <c r="CX6" s="27" t="s">
        <v>1401</v>
      </c>
      <c r="CY6" s="27">
        <v>97</v>
      </c>
      <c r="CZ6" s="27" t="s">
        <v>4313</v>
      </c>
      <c r="DA6" s="27" t="s">
        <v>1401</v>
      </c>
      <c r="DB6" s="27">
        <v>70</v>
      </c>
      <c r="DC6" s="27" t="s">
        <v>4314</v>
      </c>
      <c r="DD6" s="27" t="s">
        <v>1401</v>
      </c>
      <c r="DE6" s="27">
        <v>61</v>
      </c>
      <c r="DF6" s="27" t="s">
        <v>4488</v>
      </c>
      <c r="DG6" s="27" t="s">
        <v>1401</v>
      </c>
      <c r="DH6" s="27">
        <v>45</v>
      </c>
      <c r="DI6" s="27" t="s">
        <v>4487</v>
      </c>
      <c r="DJ6" s="27" t="s">
        <v>1401</v>
      </c>
      <c r="DK6" s="27">
        <v>44</v>
      </c>
      <c r="DL6" s="27" t="s">
        <v>4489</v>
      </c>
      <c r="DM6" s="27" t="s">
        <v>1401</v>
      </c>
      <c r="DN6" s="27">
        <v>20</v>
      </c>
      <c r="DO6" s="27" t="s">
        <v>4490</v>
      </c>
      <c r="DP6" s="27" t="s">
        <v>1401</v>
      </c>
      <c r="DQ6" s="27">
        <v>15</v>
      </c>
      <c r="DR6" s="27" t="s">
        <v>4491</v>
      </c>
      <c r="DS6" s="27" t="s">
        <v>1401</v>
      </c>
      <c r="DT6" s="27">
        <v>15</v>
      </c>
      <c r="DU6" s="27" t="s">
        <v>3860</v>
      </c>
      <c r="DV6" s="27" t="s">
        <v>1401</v>
      </c>
      <c r="DW6" s="27">
        <v>12</v>
      </c>
      <c r="DX6" s="27" t="s">
        <v>4493</v>
      </c>
      <c r="DY6" s="27" t="s">
        <v>1401</v>
      </c>
      <c r="DZ6" s="27">
        <v>7</v>
      </c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</row>
    <row r="7" spans="1:145">
      <c r="A7" s="5">
        <v>6</v>
      </c>
      <c r="B7" s="56">
        <v>39496</v>
      </c>
      <c r="C7" s="5" t="s">
        <v>1653</v>
      </c>
      <c r="D7" s="27">
        <v>154922</v>
      </c>
      <c r="E7" s="5">
        <v>35134</v>
      </c>
      <c r="F7" s="66">
        <f t="shared" si="0"/>
        <v>0.22678509185267426</v>
      </c>
      <c r="G7" s="35">
        <f t="shared" si="1"/>
        <v>2.7409347071213071E-2</v>
      </c>
      <c r="H7" s="35" t="str">
        <f t="shared" si="2"/>
        <v>MMA</v>
      </c>
      <c r="I7" s="35">
        <f t="shared" si="3"/>
        <v>0.15486423407525474</v>
      </c>
      <c r="J7" s="35" t="str">
        <f t="shared" si="4"/>
        <v>PML</v>
      </c>
      <c r="K7" s="35">
        <f t="shared" si="5"/>
        <v>0.12745488700404167</v>
      </c>
      <c r="L7" s="35" t="str">
        <f t="shared" si="6"/>
        <v>PPPP</v>
      </c>
      <c r="M7" s="66">
        <f t="shared" si="7"/>
        <v>0.11578527921671315</v>
      </c>
      <c r="N7" s="27" t="s">
        <v>4482</v>
      </c>
      <c r="O7" s="27" t="s">
        <v>1002</v>
      </c>
      <c r="P7" s="27">
        <v>2729</v>
      </c>
      <c r="Q7" s="27" t="s">
        <v>4485</v>
      </c>
      <c r="R7" s="27" t="s">
        <v>1194</v>
      </c>
      <c r="S7" s="27">
        <v>1241</v>
      </c>
      <c r="T7" s="5" t="s">
        <v>1654</v>
      </c>
      <c r="U7" s="5" t="s">
        <v>1185</v>
      </c>
      <c r="V7" s="27">
        <v>5441</v>
      </c>
      <c r="W7" s="27" t="s">
        <v>4714</v>
      </c>
      <c r="X7" s="27" t="s">
        <v>1765</v>
      </c>
      <c r="Y7" s="27">
        <v>97</v>
      </c>
      <c r="Z7" s="27" t="s">
        <v>4495</v>
      </c>
      <c r="AA7" s="27" t="s">
        <v>909</v>
      </c>
      <c r="AB7" s="27">
        <v>4478</v>
      </c>
      <c r="AC7" s="5" t="s">
        <v>1655</v>
      </c>
      <c r="AD7" s="5" t="s">
        <v>1003</v>
      </c>
      <c r="AE7" s="27">
        <v>4068</v>
      </c>
      <c r="AF7" s="27" t="s">
        <v>628</v>
      </c>
      <c r="AG7" s="27" t="s">
        <v>640</v>
      </c>
      <c r="AH7" s="27" t="s">
        <v>790</v>
      </c>
      <c r="AI7" s="27" t="s">
        <v>4537</v>
      </c>
      <c r="AJ7" s="27" t="s">
        <v>4726</v>
      </c>
      <c r="AK7" s="27">
        <v>350</v>
      </c>
      <c r="AL7" s="27" t="s">
        <v>4481</v>
      </c>
      <c r="AM7" s="27" t="s">
        <v>1406</v>
      </c>
      <c r="AN7" s="27">
        <v>3401</v>
      </c>
      <c r="AO7" s="27" t="s">
        <v>834</v>
      </c>
      <c r="AP7" s="27" t="s">
        <v>1866</v>
      </c>
      <c r="AQ7" s="27" t="s">
        <v>837</v>
      </c>
      <c r="AR7" s="27" t="s">
        <v>791</v>
      </c>
      <c r="AS7" s="27" t="s">
        <v>792</v>
      </c>
      <c r="AT7" s="27" t="s">
        <v>629</v>
      </c>
      <c r="AU7" s="27" t="s">
        <v>630</v>
      </c>
      <c r="AV7" s="27" t="s">
        <v>631</v>
      </c>
      <c r="AW7" s="27" t="s">
        <v>632</v>
      </c>
      <c r="AX7" s="27" t="s">
        <v>7414</v>
      </c>
      <c r="AY7" s="27" t="s">
        <v>7418</v>
      </c>
      <c r="AZ7" s="27" t="s">
        <v>7419</v>
      </c>
      <c r="BA7" s="27" t="s">
        <v>628</v>
      </c>
      <c r="BB7" s="27" t="s">
        <v>717</v>
      </c>
      <c r="BC7" s="27" t="s">
        <v>629</v>
      </c>
      <c r="BD7" s="27" t="s">
        <v>628</v>
      </c>
      <c r="BE7" s="27" t="s">
        <v>633</v>
      </c>
      <c r="BF7" s="27" t="s">
        <v>629</v>
      </c>
      <c r="BG7" s="27" t="s">
        <v>628</v>
      </c>
      <c r="BH7" s="27" t="s">
        <v>796</v>
      </c>
      <c r="BI7" s="27" t="s">
        <v>629</v>
      </c>
      <c r="BJ7" s="27" t="s">
        <v>834</v>
      </c>
      <c r="BK7" s="27" t="s">
        <v>1424</v>
      </c>
      <c r="BL7" s="27" t="s">
        <v>837</v>
      </c>
      <c r="BM7" s="27" t="s">
        <v>7457</v>
      </c>
      <c r="BN7" s="27" t="s">
        <v>805</v>
      </c>
      <c r="BO7" s="27" t="s">
        <v>7459</v>
      </c>
      <c r="BP7" s="27" t="s">
        <v>7414</v>
      </c>
      <c r="BQ7" s="27" t="s">
        <v>7415</v>
      </c>
      <c r="BR7" s="27" t="s">
        <v>7416</v>
      </c>
      <c r="BS7" s="27" t="s">
        <v>834</v>
      </c>
      <c r="BT7" s="27" t="s">
        <v>3395</v>
      </c>
      <c r="BU7" s="27" t="s">
        <v>837</v>
      </c>
      <c r="BV7" s="27" t="s">
        <v>4530</v>
      </c>
      <c r="BW7" s="27" t="s">
        <v>1401</v>
      </c>
      <c r="BX7" s="27">
        <v>3525</v>
      </c>
      <c r="BY7" s="27" t="s">
        <v>4484</v>
      </c>
      <c r="BZ7" s="27" t="s">
        <v>1401</v>
      </c>
      <c r="CA7" s="27">
        <v>2574</v>
      </c>
      <c r="CB7" s="27" t="s">
        <v>4483</v>
      </c>
      <c r="CC7" s="27" t="s">
        <v>1401</v>
      </c>
      <c r="CD7" s="27">
        <v>2511</v>
      </c>
      <c r="CE7" s="27" t="s">
        <v>4486</v>
      </c>
      <c r="CF7" s="27" t="s">
        <v>1401</v>
      </c>
      <c r="CG7" s="27">
        <v>973</v>
      </c>
      <c r="CH7" s="27" t="s">
        <v>4538</v>
      </c>
      <c r="CI7" s="27" t="s">
        <v>1401</v>
      </c>
      <c r="CJ7" s="27">
        <v>114</v>
      </c>
      <c r="CK7" s="27" t="s">
        <v>4713</v>
      </c>
      <c r="CL7" s="27" t="s">
        <v>1401</v>
      </c>
      <c r="CM7" s="27">
        <v>103</v>
      </c>
      <c r="CN7" s="27" t="s">
        <v>4715</v>
      </c>
      <c r="CO7" s="27" t="s">
        <v>1401</v>
      </c>
      <c r="CP7" s="27">
        <v>79</v>
      </c>
      <c r="CQ7" s="27" t="s">
        <v>4716</v>
      </c>
      <c r="CR7" s="27" t="s">
        <v>1401</v>
      </c>
      <c r="CS7" s="27">
        <v>67</v>
      </c>
      <c r="CT7" s="27" t="s">
        <v>4717</v>
      </c>
      <c r="CU7" s="27" t="s">
        <v>1401</v>
      </c>
      <c r="CV7" s="27">
        <v>53</v>
      </c>
      <c r="CW7" s="27" t="s">
        <v>4718</v>
      </c>
      <c r="CX7" s="27" t="s">
        <v>1401</v>
      </c>
      <c r="CY7" s="27">
        <v>48</v>
      </c>
      <c r="CZ7" s="27" t="s">
        <v>4719</v>
      </c>
      <c r="DA7" s="27" t="s">
        <v>1401</v>
      </c>
      <c r="DB7" s="27">
        <v>46</v>
      </c>
      <c r="DC7" s="27" t="s">
        <v>4720</v>
      </c>
      <c r="DD7" s="27" t="s">
        <v>1401</v>
      </c>
      <c r="DE7" s="27">
        <v>36</v>
      </c>
      <c r="DF7" s="27" t="s">
        <v>4721</v>
      </c>
      <c r="DG7" s="27" t="s">
        <v>1401</v>
      </c>
      <c r="DH7" s="27">
        <v>35</v>
      </c>
      <c r="DI7" s="27" t="s">
        <v>4542</v>
      </c>
      <c r="DJ7" s="27" t="s">
        <v>1401</v>
      </c>
      <c r="DK7" s="27">
        <v>25</v>
      </c>
      <c r="DL7" s="27" t="s">
        <v>4543</v>
      </c>
      <c r="DM7" s="27" t="s">
        <v>1401</v>
      </c>
      <c r="DN7" s="27">
        <v>24</v>
      </c>
      <c r="DO7" s="27" t="s">
        <v>4544</v>
      </c>
      <c r="DP7" s="27" t="s">
        <v>1401</v>
      </c>
      <c r="DQ7" s="27">
        <v>21</v>
      </c>
      <c r="DR7" s="27" t="s">
        <v>4545</v>
      </c>
      <c r="DS7" s="27" t="s">
        <v>1401</v>
      </c>
      <c r="DT7" s="27">
        <v>20</v>
      </c>
      <c r="DU7" s="27" t="s">
        <v>4546</v>
      </c>
      <c r="DV7" s="27" t="s">
        <v>1401</v>
      </c>
      <c r="DW7" s="27">
        <v>18</v>
      </c>
      <c r="DX7" s="27" t="s">
        <v>4547</v>
      </c>
      <c r="DY7" s="27" t="s">
        <v>1401</v>
      </c>
      <c r="DZ7" s="27">
        <v>17</v>
      </c>
      <c r="EA7" s="27" t="s">
        <v>4548</v>
      </c>
      <c r="EB7" s="27" t="s">
        <v>1401</v>
      </c>
      <c r="EC7" s="27">
        <v>13</v>
      </c>
      <c r="ED7" s="27" t="s">
        <v>4722</v>
      </c>
      <c r="EE7" s="27" t="s">
        <v>1401</v>
      </c>
      <c r="EF7" s="27">
        <v>12</v>
      </c>
      <c r="EG7" s="27" t="s">
        <v>4723</v>
      </c>
      <c r="EH7" s="27" t="s">
        <v>1401</v>
      </c>
      <c r="EI7" s="27">
        <v>10</v>
      </c>
      <c r="EJ7" s="27" t="s">
        <v>4724</v>
      </c>
      <c r="EK7" s="27" t="s">
        <v>1401</v>
      </c>
      <c r="EL7" s="27">
        <v>9</v>
      </c>
      <c r="EM7" s="27"/>
      <c r="EN7" s="27"/>
      <c r="EO7" s="27"/>
    </row>
    <row r="8" spans="1:145">
      <c r="A8" s="4">
        <v>7</v>
      </c>
      <c r="B8" s="56">
        <v>39496</v>
      </c>
      <c r="C8" s="5" t="s">
        <v>1656</v>
      </c>
      <c r="D8" s="27">
        <v>66808</v>
      </c>
      <c r="E8" s="5">
        <v>20800</v>
      </c>
      <c r="F8" s="66">
        <f t="shared" si="0"/>
        <v>0.31133995928631303</v>
      </c>
      <c r="G8" s="35">
        <f t="shared" si="1"/>
        <v>0.11735576923076924</v>
      </c>
      <c r="H8" s="35" t="str">
        <f t="shared" si="2"/>
        <v>MMA</v>
      </c>
      <c r="I8" s="35">
        <f t="shared" si="3"/>
        <v>0.47822115384615382</v>
      </c>
      <c r="J8" s="35" t="str">
        <f t="shared" si="4"/>
        <v>PML</v>
      </c>
      <c r="K8" s="35">
        <f t="shared" si="5"/>
        <v>0.36086538461538459</v>
      </c>
      <c r="L8" s="35" t="str">
        <f t="shared" si="6"/>
        <v>BNP (Awami)</v>
      </c>
      <c r="M8" s="66">
        <f t="shared" si="7"/>
        <v>0.14014423076923077</v>
      </c>
      <c r="N8" s="27" t="s">
        <v>4729</v>
      </c>
      <c r="O8" s="27" t="s">
        <v>1002</v>
      </c>
      <c r="P8" s="27">
        <v>46</v>
      </c>
      <c r="Q8" s="27" t="s">
        <v>834</v>
      </c>
      <c r="R8" s="27" t="s">
        <v>1194</v>
      </c>
      <c r="S8" s="27" t="s">
        <v>837</v>
      </c>
      <c r="T8" s="5" t="s">
        <v>1657</v>
      </c>
      <c r="U8" s="5" t="s">
        <v>1185</v>
      </c>
      <c r="V8" s="27">
        <v>9947</v>
      </c>
      <c r="W8" s="27" t="s">
        <v>834</v>
      </c>
      <c r="X8" s="27" t="s">
        <v>1765</v>
      </c>
      <c r="Y8" s="27" t="s">
        <v>837</v>
      </c>
      <c r="Z8" s="5" t="s">
        <v>1658</v>
      </c>
      <c r="AA8" s="5" t="s">
        <v>909</v>
      </c>
      <c r="AB8" s="27">
        <v>7506</v>
      </c>
      <c r="AC8" s="27" t="s">
        <v>4728</v>
      </c>
      <c r="AD8" s="27" t="s">
        <v>1003</v>
      </c>
      <c r="AE8" s="27">
        <v>127</v>
      </c>
      <c r="AF8" s="27" t="s">
        <v>4730</v>
      </c>
      <c r="AG8" s="27" t="s">
        <v>3361</v>
      </c>
      <c r="AH8" s="27">
        <v>41</v>
      </c>
      <c r="AI8" s="27" t="s">
        <v>4725</v>
      </c>
      <c r="AJ8" s="27" t="s">
        <v>4726</v>
      </c>
      <c r="AK8" s="27">
        <v>2915</v>
      </c>
      <c r="AL8" s="27" t="s">
        <v>834</v>
      </c>
      <c r="AM8" s="27" t="s">
        <v>1406</v>
      </c>
      <c r="AN8" s="27" t="s">
        <v>837</v>
      </c>
      <c r="AO8" s="27" t="s">
        <v>834</v>
      </c>
      <c r="AP8" s="27" t="s">
        <v>1866</v>
      </c>
      <c r="AQ8" s="27" t="s">
        <v>837</v>
      </c>
      <c r="AR8" s="27" t="s">
        <v>4731</v>
      </c>
      <c r="AS8" s="27" t="s">
        <v>4732</v>
      </c>
      <c r="AT8" s="27">
        <v>23</v>
      </c>
      <c r="AU8" s="27" t="s">
        <v>630</v>
      </c>
      <c r="AV8" s="27" t="s">
        <v>631</v>
      </c>
      <c r="AW8" s="27" t="s">
        <v>632</v>
      </c>
      <c r="AX8" s="27" t="s">
        <v>7414</v>
      </c>
      <c r="AY8" s="27" t="s">
        <v>7418</v>
      </c>
      <c r="AZ8" s="27" t="s">
        <v>7419</v>
      </c>
      <c r="BA8" s="27" t="s">
        <v>628</v>
      </c>
      <c r="BB8" s="27" t="s">
        <v>717</v>
      </c>
      <c r="BC8" s="27" t="s">
        <v>629</v>
      </c>
      <c r="BD8" s="27" t="s">
        <v>628</v>
      </c>
      <c r="BE8" s="27" t="s">
        <v>633</v>
      </c>
      <c r="BF8" s="27" t="s">
        <v>629</v>
      </c>
      <c r="BG8" s="27" t="s">
        <v>628</v>
      </c>
      <c r="BH8" s="27" t="s">
        <v>796</v>
      </c>
      <c r="BI8" s="27" t="s">
        <v>629</v>
      </c>
      <c r="BJ8" s="27" t="s">
        <v>834</v>
      </c>
      <c r="BK8" s="27" t="s">
        <v>1424</v>
      </c>
      <c r="BL8" s="27" t="s">
        <v>837</v>
      </c>
      <c r="BM8" s="27" t="s">
        <v>7457</v>
      </c>
      <c r="BN8" s="27" t="s">
        <v>805</v>
      </c>
      <c r="BO8" s="27" t="s">
        <v>7459</v>
      </c>
      <c r="BP8" s="27" t="s">
        <v>7414</v>
      </c>
      <c r="BQ8" s="27" t="s">
        <v>7415</v>
      </c>
      <c r="BR8" s="27" t="s">
        <v>7416</v>
      </c>
      <c r="BS8" s="27" t="s">
        <v>834</v>
      </c>
      <c r="BT8" s="27" t="s">
        <v>3395</v>
      </c>
      <c r="BU8" s="27" t="s">
        <v>837</v>
      </c>
      <c r="BV8" s="27" t="s">
        <v>4727</v>
      </c>
      <c r="BW8" s="27" t="s">
        <v>1401</v>
      </c>
      <c r="BX8" s="27">
        <v>183</v>
      </c>
      <c r="BY8" s="27" t="s">
        <v>4733</v>
      </c>
      <c r="BZ8" s="27" t="s">
        <v>1401</v>
      </c>
      <c r="CA8" s="27">
        <v>15</v>
      </c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</row>
    <row r="9" spans="1:145">
      <c r="A9" s="5">
        <v>8</v>
      </c>
      <c r="B9" s="56">
        <v>39496</v>
      </c>
      <c r="C9" s="5" t="s">
        <v>1847</v>
      </c>
      <c r="D9" s="27">
        <v>69487</v>
      </c>
      <c r="E9" s="5">
        <v>16638</v>
      </c>
      <c r="F9" s="66">
        <f t="shared" si="0"/>
        <v>0.23944047087944509</v>
      </c>
      <c r="G9" s="35">
        <f t="shared" si="1"/>
        <v>0.16901069840125016</v>
      </c>
      <c r="H9" s="35" t="str">
        <f t="shared" si="2"/>
        <v>MMA</v>
      </c>
      <c r="I9" s="35">
        <f t="shared" si="3"/>
        <v>0.44771006130544538</v>
      </c>
      <c r="J9" s="35" t="str">
        <f t="shared" si="4"/>
        <v>ANP</v>
      </c>
      <c r="K9" s="35">
        <f t="shared" si="5"/>
        <v>0.27869936290419522</v>
      </c>
      <c r="L9" s="35" t="str">
        <f t="shared" si="6"/>
        <v>PML</v>
      </c>
      <c r="M9" s="66">
        <f t="shared" si="7"/>
        <v>0.12411347517730496</v>
      </c>
      <c r="N9" s="5" t="s">
        <v>1849</v>
      </c>
      <c r="O9" s="5" t="s">
        <v>1002</v>
      </c>
      <c r="P9" s="27">
        <v>4637</v>
      </c>
      <c r="Q9" s="27" t="s">
        <v>834</v>
      </c>
      <c r="R9" s="27" t="s">
        <v>1194</v>
      </c>
      <c r="S9" s="27" t="s">
        <v>837</v>
      </c>
      <c r="T9" s="5" t="s">
        <v>1848</v>
      </c>
      <c r="U9" s="5" t="s">
        <v>1185</v>
      </c>
      <c r="V9" s="27">
        <v>7449</v>
      </c>
      <c r="W9" s="27" t="s">
        <v>834</v>
      </c>
      <c r="X9" s="27" t="s">
        <v>1765</v>
      </c>
      <c r="Y9" s="27" t="s">
        <v>837</v>
      </c>
      <c r="Z9" s="27" t="s">
        <v>4734</v>
      </c>
      <c r="AA9" s="27" t="s">
        <v>909</v>
      </c>
      <c r="AB9" s="27">
        <v>2065</v>
      </c>
      <c r="AC9" s="27" t="s">
        <v>4549</v>
      </c>
      <c r="AD9" s="27" t="s">
        <v>1003</v>
      </c>
      <c r="AE9" s="27">
        <v>81</v>
      </c>
      <c r="AF9" s="27" t="s">
        <v>628</v>
      </c>
      <c r="AG9" s="27" t="s">
        <v>640</v>
      </c>
      <c r="AH9" s="27" t="s">
        <v>790</v>
      </c>
      <c r="AI9" s="27" t="s">
        <v>628</v>
      </c>
      <c r="AJ9" s="27" t="s">
        <v>4726</v>
      </c>
      <c r="AK9" s="27" t="s">
        <v>629</v>
      </c>
      <c r="AL9" s="27" t="s">
        <v>834</v>
      </c>
      <c r="AM9" s="27" t="s">
        <v>1406</v>
      </c>
      <c r="AN9" s="27" t="s">
        <v>837</v>
      </c>
      <c r="AO9" s="27" t="s">
        <v>834</v>
      </c>
      <c r="AP9" s="27" t="s">
        <v>1866</v>
      </c>
      <c r="AQ9" s="27" t="s">
        <v>837</v>
      </c>
      <c r="AR9" s="27" t="s">
        <v>791</v>
      </c>
      <c r="AS9" s="27" t="s">
        <v>792</v>
      </c>
      <c r="AT9" s="27" t="s">
        <v>629</v>
      </c>
      <c r="AU9" s="27" t="s">
        <v>630</v>
      </c>
      <c r="AV9" s="27" t="s">
        <v>631</v>
      </c>
      <c r="AW9" s="27" t="s">
        <v>632</v>
      </c>
      <c r="AX9" s="27" t="s">
        <v>7414</v>
      </c>
      <c r="AY9" s="27" t="s">
        <v>7418</v>
      </c>
      <c r="AZ9" s="27" t="s">
        <v>7419</v>
      </c>
      <c r="BA9" s="27" t="s">
        <v>628</v>
      </c>
      <c r="BB9" s="27" t="s">
        <v>717</v>
      </c>
      <c r="BC9" s="27" t="s">
        <v>629</v>
      </c>
      <c r="BD9" s="27" t="s">
        <v>628</v>
      </c>
      <c r="BE9" s="27" t="s">
        <v>633</v>
      </c>
      <c r="BF9" s="27" t="s">
        <v>629</v>
      </c>
      <c r="BG9" s="27" t="s">
        <v>4395</v>
      </c>
      <c r="BH9" s="27" t="s">
        <v>3608</v>
      </c>
      <c r="BI9" s="27">
        <v>7</v>
      </c>
      <c r="BJ9" s="27" t="s">
        <v>834</v>
      </c>
      <c r="BK9" s="27" t="s">
        <v>1424</v>
      </c>
      <c r="BL9" s="27" t="s">
        <v>837</v>
      </c>
      <c r="BM9" s="27" t="s">
        <v>7457</v>
      </c>
      <c r="BN9" s="27" t="s">
        <v>805</v>
      </c>
      <c r="BO9" s="27" t="s">
        <v>7459</v>
      </c>
      <c r="BP9" s="27" t="s">
        <v>7414</v>
      </c>
      <c r="BQ9" s="27" t="s">
        <v>7415</v>
      </c>
      <c r="BR9" s="27" t="s">
        <v>7416</v>
      </c>
      <c r="BS9" s="27" t="s">
        <v>834</v>
      </c>
      <c r="BT9" s="27" t="s">
        <v>3395</v>
      </c>
      <c r="BU9" s="27" t="s">
        <v>837</v>
      </c>
      <c r="BV9" s="27" t="s">
        <v>4735</v>
      </c>
      <c r="BW9" s="27" t="s">
        <v>1401</v>
      </c>
      <c r="BX9" s="27">
        <v>1814</v>
      </c>
      <c r="BY9" s="27" t="s">
        <v>4736</v>
      </c>
      <c r="BZ9" s="27" t="s">
        <v>1401</v>
      </c>
      <c r="CA9" s="27">
        <v>286</v>
      </c>
      <c r="CB9" s="27" t="s">
        <v>4737</v>
      </c>
      <c r="CC9" s="27" t="s">
        <v>1401</v>
      </c>
      <c r="CD9" s="27">
        <v>176</v>
      </c>
      <c r="CE9" s="27" t="s">
        <v>4391</v>
      </c>
      <c r="CF9" s="27" t="s">
        <v>1401</v>
      </c>
      <c r="CG9" s="27">
        <v>47</v>
      </c>
      <c r="CH9" s="27" t="s">
        <v>4392</v>
      </c>
      <c r="CI9" s="27" t="s">
        <v>1401</v>
      </c>
      <c r="CJ9" s="27">
        <v>32</v>
      </c>
      <c r="CK9" s="27" t="s">
        <v>4393</v>
      </c>
      <c r="CL9" s="27" t="s">
        <v>1401</v>
      </c>
      <c r="CM9" s="27">
        <v>20</v>
      </c>
      <c r="CN9" s="27" t="s">
        <v>4394</v>
      </c>
      <c r="CO9" s="27" t="s">
        <v>1401</v>
      </c>
      <c r="CP9" s="27">
        <v>11</v>
      </c>
      <c r="CQ9" s="27" t="s">
        <v>4396</v>
      </c>
      <c r="CR9" s="27" t="s">
        <v>1401</v>
      </c>
      <c r="CS9" s="27">
        <v>7</v>
      </c>
      <c r="CT9" s="27" t="s">
        <v>4550</v>
      </c>
      <c r="CU9" s="27" t="s">
        <v>1401</v>
      </c>
      <c r="CV9" s="27">
        <v>6</v>
      </c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</row>
    <row r="10" spans="1:145">
      <c r="A10" s="4">
        <v>9</v>
      </c>
      <c r="B10" s="56">
        <v>39496</v>
      </c>
      <c r="C10" s="5" t="s">
        <v>1850</v>
      </c>
      <c r="D10" s="27">
        <v>64996</v>
      </c>
      <c r="E10" s="5">
        <v>23400</v>
      </c>
      <c r="F10" s="66">
        <f t="shared" si="0"/>
        <v>0.36002215520955133</v>
      </c>
      <c r="G10" s="35">
        <f t="shared" si="1"/>
        <v>0.1088034188034188</v>
      </c>
      <c r="H10" s="35" t="str">
        <f t="shared" si="2"/>
        <v>PML</v>
      </c>
      <c r="I10" s="35">
        <f t="shared" si="3"/>
        <v>0.52269230769230768</v>
      </c>
      <c r="J10" s="35" t="str">
        <f t="shared" si="4"/>
        <v>MMA</v>
      </c>
      <c r="K10" s="35">
        <f t="shared" si="5"/>
        <v>0.41388888888888886</v>
      </c>
      <c r="L10" s="35" t="str">
        <f t="shared" si="6"/>
        <v>IND</v>
      </c>
      <c r="M10" s="66">
        <f t="shared" si="7"/>
        <v>1.7606837606837608E-2</v>
      </c>
      <c r="N10" s="27" t="s">
        <v>365</v>
      </c>
      <c r="O10" s="27" t="s">
        <v>1002</v>
      </c>
      <c r="P10" s="27">
        <v>35</v>
      </c>
      <c r="Q10" s="27" t="s">
        <v>366</v>
      </c>
      <c r="R10" s="27" t="s">
        <v>1194</v>
      </c>
      <c r="S10" s="27">
        <v>407</v>
      </c>
      <c r="T10" s="5" t="s">
        <v>1662</v>
      </c>
      <c r="U10" s="5" t="s">
        <v>1185</v>
      </c>
      <c r="V10" s="27">
        <v>9685</v>
      </c>
      <c r="W10" s="27" t="s">
        <v>834</v>
      </c>
      <c r="X10" s="27" t="s">
        <v>1765</v>
      </c>
      <c r="Y10" s="27" t="s">
        <v>837</v>
      </c>
      <c r="Z10" s="27" t="s">
        <v>1755</v>
      </c>
      <c r="AA10" s="27" t="s">
        <v>909</v>
      </c>
      <c r="AB10" s="27">
        <v>12231</v>
      </c>
      <c r="AC10" s="5" t="s">
        <v>367</v>
      </c>
      <c r="AD10" s="5" t="s">
        <v>1003</v>
      </c>
      <c r="AE10" s="27">
        <v>122</v>
      </c>
      <c r="AF10" s="27" t="s">
        <v>628</v>
      </c>
      <c r="AG10" s="27" t="s">
        <v>640</v>
      </c>
      <c r="AH10" s="27" t="s">
        <v>790</v>
      </c>
      <c r="AI10" s="27" t="s">
        <v>628</v>
      </c>
      <c r="AJ10" s="27" t="s">
        <v>4726</v>
      </c>
      <c r="AK10" s="27" t="s">
        <v>629</v>
      </c>
      <c r="AL10" s="27" t="s">
        <v>834</v>
      </c>
      <c r="AM10" s="27" t="s">
        <v>1406</v>
      </c>
      <c r="AN10" s="27" t="s">
        <v>837</v>
      </c>
      <c r="AO10" s="27" t="s">
        <v>834</v>
      </c>
      <c r="AP10" s="27" t="s">
        <v>1866</v>
      </c>
      <c r="AQ10" s="27" t="s">
        <v>837</v>
      </c>
      <c r="AR10" s="27" t="s">
        <v>791</v>
      </c>
      <c r="AS10" s="27" t="s">
        <v>792</v>
      </c>
      <c r="AT10" s="27" t="s">
        <v>629</v>
      </c>
      <c r="AU10" s="27" t="s">
        <v>630</v>
      </c>
      <c r="AV10" s="27" t="s">
        <v>631</v>
      </c>
      <c r="AW10" s="27" t="s">
        <v>632</v>
      </c>
      <c r="AX10" s="27" t="s">
        <v>7414</v>
      </c>
      <c r="AY10" s="27" t="s">
        <v>7418</v>
      </c>
      <c r="AZ10" s="27" t="s">
        <v>7419</v>
      </c>
      <c r="BA10" s="27" t="s">
        <v>628</v>
      </c>
      <c r="BB10" s="27" t="s">
        <v>717</v>
      </c>
      <c r="BC10" s="27" t="s">
        <v>629</v>
      </c>
      <c r="BD10" s="27" t="s">
        <v>628</v>
      </c>
      <c r="BE10" s="27" t="s">
        <v>633</v>
      </c>
      <c r="BF10" s="27" t="s">
        <v>629</v>
      </c>
      <c r="BG10" s="27" t="s">
        <v>628</v>
      </c>
      <c r="BH10" s="27" t="s">
        <v>796</v>
      </c>
      <c r="BI10" s="27" t="s">
        <v>629</v>
      </c>
      <c r="BJ10" s="27" t="s">
        <v>834</v>
      </c>
      <c r="BK10" s="27" t="s">
        <v>1424</v>
      </c>
      <c r="BL10" s="27" t="s">
        <v>837</v>
      </c>
      <c r="BM10" s="27" t="s">
        <v>7457</v>
      </c>
      <c r="BN10" s="27" t="s">
        <v>805</v>
      </c>
      <c r="BO10" s="27" t="s">
        <v>7459</v>
      </c>
      <c r="BP10" s="27" t="s">
        <v>7414</v>
      </c>
      <c r="BQ10" s="27" t="s">
        <v>7415</v>
      </c>
      <c r="BR10" s="27" t="s">
        <v>7416</v>
      </c>
      <c r="BS10" s="27" t="s">
        <v>834</v>
      </c>
      <c r="BT10" s="27" t="s">
        <v>3395</v>
      </c>
      <c r="BU10" s="27" t="s">
        <v>837</v>
      </c>
      <c r="BV10" s="27" t="s">
        <v>4741</v>
      </c>
      <c r="BW10" s="27" t="s">
        <v>1401</v>
      </c>
      <c r="BX10" s="27">
        <v>412</v>
      </c>
      <c r="BY10" s="27" t="s">
        <v>4368</v>
      </c>
      <c r="BZ10" s="27" t="s">
        <v>1401</v>
      </c>
      <c r="CA10" s="27">
        <v>181</v>
      </c>
      <c r="CB10" s="27" t="s">
        <v>368</v>
      </c>
      <c r="CC10" s="27" t="s">
        <v>1401</v>
      </c>
      <c r="CD10" s="27">
        <v>153</v>
      </c>
      <c r="CE10" s="27" t="s">
        <v>369</v>
      </c>
      <c r="CF10" s="27" t="s">
        <v>1401</v>
      </c>
      <c r="CG10" s="27">
        <v>97</v>
      </c>
      <c r="CH10" s="27" t="s">
        <v>370</v>
      </c>
      <c r="CI10" s="27" t="s">
        <v>1401</v>
      </c>
      <c r="CJ10" s="27">
        <v>45</v>
      </c>
      <c r="CK10" s="27" t="s">
        <v>371</v>
      </c>
      <c r="CL10" s="27" t="s">
        <v>1401</v>
      </c>
      <c r="CM10" s="27">
        <v>19</v>
      </c>
      <c r="CN10" s="27" t="s">
        <v>372</v>
      </c>
      <c r="CO10" s="27" t="s">
        <v>1401</v>
      </c>
      <c r="CP10" s="27">
        <v>13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</row>
    <row r="11" spans="1:145">
      <c r="A11" s="4">
        <v>10</v>
      </c>
      <c r="B11" s="56">
        <v>39496</v>
      </c>
      <c r="C11" s="5" t="s">
        <v>1663</v>
      </c>
      <c r="D11" s="27">
        <v>96300</v>
      </c>
      <c r="E11" s="5">
        <v>22446</v>
      </c>
      <c r="F11" s="66">
        <f t="shared" si="0"/>
        <v>0.2330841121495327</v>
      </c>
      <c r="G11" s="35">
        <f t="shared" si="1"/>
        <v>0.17593335115388042</v>
      </c>
      <c r="H11" s="35" t="str">
        <f t="shared" si="2"/>
        <v>MMA</v>
      </c>
      <c r="I11" s="35">
        <f t="shared" si="3"/>
        <v>0.30972110843802902</v>
      </c>
      <c r="J11" s="35" t="str">
        <f t="shared" si="4"/>
        <v>ANP</v>
      </c>
      <c r="K11" s="35">
        <f t="shared" si="5"/>
        <v>0.13378775728414863</v>
      </c>
      <c r="L11" s="35" t="str">
        <f t="shared" si="6"/>
        <v>IND</v>
      </c>
      <c r="M11" s="66">
        <f t="shared" si="7"/>
        <v>0.10482936826160563</v>
      </c>
      <c r="N11" s="5" t="s">
        <v>1665</v>
      </c>
      <c r="O11" s="5" t="s">
        <v>1002</v>
      </c>
      <c r="P11" s="27">
        <v>3003</v>
      </c>
      <c r="Q11" s="58" t="s">
        <v>4385</v>
      </c>
      <c r="R11" s="58" t="s">
        <v>1194</v>
      </c>
      <c r="S11" s="58">
        <v>291</v>
      </c>
      <c r="T11" s="5" t="s">
        <v>1664</v>
      </c>
      <c r="U11" s="5" t="s">
        <v>1185</v>
      </c>
      <c r="V11" s="27">
        <v>6952</v>
      </c>
      <c r="W11" s="27" t="s">
        <v>834</v>
      </c>
      <c r="X11" s="27" t="s">
        <v>1765</v>
      </c>
      <c r="Y11" s="27" t="s">
        <v>837</v>
      </c>
      <c r="Z11" s="27" t="s">
        <v>4557</v>
      </c>
      <c r="AA11" s="27" t="s">
        <v>909</v>
      </c>
      <c r="AB11" s="27">
        <v>1449</v>
      </c>
      <c r="AC11" s="5" t="s">
        <v>628</v>
      </c>
      <c r="AD11" s="27" t="s">
        <v>715</v>
      </c>
      <c r="AE11" s="27" t="s">
        <v>629</v>
      </c>
      <c r="AF11" s="27" t="s">
        <v>628</v>
      </c>
      <c r="AG11" s="27" t="s">
        <v>640</v>
      </c>
      <c r="AH11" s="27" t="s">
        <v>790</v>
      </c>
      <c r="AI11" s="27" t="s">
        <v>628</v>
      </c>
      <c r="AJ11" s="27" t="s">
        <v>4726</v>
      </c>
      <c r="AK11" s="27" t="s">
        <v>629</v>
      </c>
      <c r="AL11" s="27" t="s">
        <v>834</v>
      </c>
      <c r="AM11" s="27" t="s">
        <v>1406</v>
      </c>
      <c r="AN11" s="27" t="s">
        <v>837</v>
      </c>
      <c r="AO11" s="27" t="s">
        <v>834</v>
      </c>
      <c r="AP11" s="27" t="s">
        <v>1866</v>
      </c>
      <c r="AQ11" s="27" t="s">
        <v>837</v>
      </c>
      <c r="AR11" s="27" t="s">
        <v>791</v>
      </c>
      <c r="AS11" s="27" t="s">
        <v>792</v>
      </c>
      <c r="AT11" s="27" t="s">
        <v>629</v>
      </c>
      <c r="AU11" s="27" t="s">
        <v>630</v>
      </c>
      <c r="AV11" s="27" t="s">
        <v>631</v>
      </c>
      <c r="AW11" s="27" t="s">
        <v>632</v>
      </c>
      <c r="AX11" s="27" t="s">
        <v>7414</v>
      </c>
      <c r="AY11" s="27" t="s">
        <v>7418</v>
      </c>
      <c r="AZ11" s="27" t="s">
        <v>7419</v>
      </c>
      <c r="BA11" s="27" t="s">
        <v>628</v>
      </c>
      <c r="BB11" s="27" t="s">
        <v>717</v>
      </c>
      <c r="BC11" s="27" t="s">
        <v>629</v>
      </c>
      <c r="BD11" s="27" t="s">
        <v>628</v>
      </c>
      <c r="BE11" s="27" t="s">
        <v>633</v>
      </c>
      <c r="BF11" s="27" t="s">
        <v>629</v>
      </c>
      <c r="BG11" s="27" t="s">
        <v>628</v>
      </c>
      <c r="BH11" s="27" t="s">
        <v>796</v>
      </c>
      <c r="BI11" s="27" t="s">
        <v>629</v>
      </c>
      <c r="BJ11" s="27" t="s">
        <v>834</v>
      </c>
      <c r="BK11" s="27" t="s">
        <v>1424</v>
      </c>
      <c r="BL11" s="27" t="s">
        <v>837</v>
      </c>
      <c r="BM11" s="27" t="s">
        <v>7457</v>
      </c>
      <c r="BN11" s="27" t="s">
        <v>805</v>
      </c>
      <c r="BO11" s="27" t="s">
        <v>7459</v>
      </c>
      <c r="BP11" s="27" t="s">
        <v>7414</v>
      </c>
      <c r="BQ11" s="27" t="s">
        <v>7415</v>
      </c>
      <c r="BR11" s="27" t="s">
        <v>7416</v>
      </c>
      <c r="BS11" s="27" t="s">
        <v>834</v>
      </c>
      <c r="BT11" s="27" t="s">
        <v>3395</v>
      </c>
      <c r="BU11" s="27" t="s">
        <v>837</v>
      </c>
      <c r="BV11" s="27" t="s">
        <v>4555</v>
      </c>
      <c r="BW11" s="27" t="s">
        <v>1401</v>
      </c>
      <c r="BX11" s="27">
        <v>2353</v>
      </c>
      <c r="BY11" s="27" t="s">
        <v>4556</v>
      </c>
      <c r="BZ11" s="27" t="s">
        <v>1401</v>
      </c>
      <c r="CA11" s="27">
        <v>2026</v>
      </c>
      <c r="CB11" s="27" t="s">
        <v>4556</v>
      </c>
      <c r="CC11" s="27" t="s">
        <v>1401</v>
      </c>
      <c r="CD11" s="27">
        <v>1913</v>
      </c>
      <c r="CE11" s="27" t="s">
        <v>4381</v>
      </c>
      <c r="CF11" s="27" t="s">
        <v>1401</v>
      </c>
      <c r="CG11" s="27">
        <v>1319</v>
      </c>
      <c r="CH11" s="27" t="s">
        <v>4590</v>
      </c>
      <c r="CI11" s="27" t="s">
        <v>1401</v>
      </c>
      <c r="CJ11" s="27">
        <v>1115</v>
      </c>
      <c r="CK11" s="27" t="s">
        <v>4382</v>
      </c>
      <c r="CL11" s="27" t="s">
        <v>1401</v>
      </c>
      <c r="CM11" s="27">
        <v>682</v>
      </c>
      <c r="CN11" s="27" t="s">
        <v>4383</v>
      </c>
      <c r="CO11" s="27" t="s">
        <v>1401</v>
      </c>
      <c r="CP11" s="27">
        <v>544</v>
      </c>
      <c r="CQ11" s="27" t="s">
        <v>4384</v>
      </c>
      <c r="CR11" s="27" t="s">
        <v>1401</v>
      </c>
      <c r="CS11" s="27">
        <v>297</v>
      </c>
      <c r="CT11" s="27" t="s">
        <v>4386</v>
      </c>
      <c r="CU11" s="27" t="s">
        <v>1401</v>
      </c>
      <c r="CV11" s="27">
        <v>149</v>
      </c>
      <c r="CW11" s="27" t="s">
        <v>4563</v>
      </c>
      <c r="CX11" s="27" t="s">
        <v>1401</v>
      </c>
      <c r="CY11" s="27">
        <v>149</v>
      </c>
      <c r="CZ11" s="27" t="s">
        <v>4564</v>
      </c>
      <c r="DA11" s="27" t="s">
        <v>1401</v>
      </c>
      <c r="DB11" s="27">
        <v>123</v>
      </c>
      <c r="DC11" s="27" t="s">
        <v>4565</v>
      </c>
      <c r="DD11" s="27" t="s">
        <v>1401</v>
      </c>
      <c r="DE11" s="27">
        <v>17</v>
      </c>
      <c r="DF11" s="27" t="s">
        <v>4566</v>
      </c>
      <c r="DG11" s="27" t="s">
        <v>1401</v>
      </c>
      <c r="DH11" s="27">
        <v>12</v>
      </c>
      <c r="DI11" s="27" t="s">
        <v>4567</v>
      </c>
      <c r="DJ11" s="27" t="s">
        <v>1401</v>
      </c>
      <c r="DK11" s="27">
        <v>10</v>
      </c>
      <c r="DL11" s="27" t="s">
        <v>4610</v>
      </c>
      <c r="DM11" s="27" t="s">
        <v>797</v>
      </c>
      <c r="DN11" s="27">
        <v>7</v>
      </c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</row>
    <row r="12" spans="1:145">
      <c r="A12" s="4">
        <v>11</v>
      </c>
      <c r="B12" s="56">
        <v>39496</v>
      </c>
      <c r="C12" s="5" t="s">
        <v>1854</v>
      </c>
      <c r="D12" s="27">
        <v>115906</v>
      </c>
      <c r="E12" s="5">
        <v>29712</v>
      </c>
      <c r="F12" s="66">
        <f t="shared" si="0"/>
        <v>0.25634565941366277</v>
      </c>
      <c r="G12" s="35">
        <f t="shared" si="1"/>
        <v>0.13203419493807217</v>
      </c>
      <c r="H12" s="35" t="str">
        <f t="shared" si="2"/>
        <v>IND</v>
      </c>
      <c r="I12" s="35">
        <f t="shared" si="3"/>
        <v>0.38294291868605279</v>
      </c>
      <c r="J12" s="35" t="str">
        <f t="shared" si="4"/>
        <v>IND</v>
      </c>
      <c r="K12" s="35">
        <f t="shared" si="5"/>
        <v>0.25090872374798062</v>
      </c>
      <c r="L12" s="35" t="str">
        <f t="shared" si="6"/>
        <v>MMA</v>
      </c>
      <c r="M12" s="66">
        <f t="shared" si="7"/>
        <v>0.23657108239095315</v>
      </c>
      <c r="N12" s="27" t="s">
        <v>4559</v>
      </c>
      <c r="O12" s="27" t="s">
        <v>1002</v>
      </c>
      <c r="P12" s="27">
        <v>2303</v>
      </c>
      <c r="Q12" s="27" t="s">
        <v>834</v>
      </c>
      <c r="R12" s="27" t="s">
        <v>1194</v>
      </c>
      <c r="S12" s="27" t="s">
        <v>837</v>
      </c>
      <c r="T12" s="27" t="s">
        <v>4611</v>
      </c>
      <c r="U12" s="27" t="s">
        <v>1185</v>
      </c>
      <c r="V12" s="27">
        <v>7029</v>
      </c>
      <c r="W12" s="27" t="s">
        <v>834</v>
      </c>
      <c r="X12" s="27" t="s">
        <v>1765</v>
      </c>
      <c r="Y12" s="27" t="s">
        <v>837</v>
      </c>
      <c r="Z12" s="27" t="s">
        <v>4558</v>
      </c>
      <c r="AA12" s="27" t="s">
        <v>909</v>
      </c>
      <c r="AB12" s="27">
        <v>2660</v>
      </c>
      <c r="AC12" s="5" t="s">
        <v>628</v>
      </c>
      <c r="AD12" s="27" t="s">
        <v>715</v>
      </c>
      <c r="AE12" s="27" t="s">
        <v>629</v>
      </c>
      <c r="AF12" s="27" t="s">
        <v>628</v>
      </c>
      <c r="AG12" s="27" t="s">
        <v>640</v>
      </c>
      <c r="AH12" s="27" t="s">
        <v>790</v>
      </c>
      <c r="AI12" s="27" t="s">
        <v>628</v>
      </c>
      <c r="AJ12" s="27" t="s">
        <v>4726</v>
      </c>
      <c r="AK12" s="27" t="s">
        <v>629</v>
      </c>
      <c r="AL12" s="27" t="s">
        <v>834</v>
      </c>
      <c r="AM12" s="27" t="s">
        <v>1406</v>
      </c>
      <c r="AN12" s="27" t="s">
        <v>837</v>
      </c>
      <c r="AO12" s="27" t="s">
        <v>834</v>
      </c>
      <c r="AP12" s="27" t="s">
        <v>1866</v>
      </c>
      <c r="AQ12" s="27" t="s">
        <v>837</v>
      </c>
      <c r="AR12" s="27" t="s">
        <v>791</v>
      </c>
      <c r="AS12" s="27" t="s">
        <v>792</v>
      </c>
      <c r="AT12" s="27" t="s">
        <v>629</v>
      </c>
      <c r="AU12" s="27" t="s">
        <v>630</v>
      </c>
      <c r="AV12" s="27" t="s">
        <v>631</v>
      </c>
      <c r="AW12" s="27" t="s">
        <v>632</v>
      </c>
      <c r="AX12" s="27" t="s">
        <v>7414</v>
      </c>
      <c r="AY12" s="27" t="s">
        <v>7418</v>
      </c>
      <c r="AZ12" s="27" t="s">
        <v>7419</v>
      </c>
      <c r="BA12" s="27" t="s">
        <v>628</v>
      </c>
      <c r="BB12" s="27" t="s">
        <v>717</v>
      </c>
      <c r="BC12" s="27" t="s">
        <v>629</v>
      </c>
      <c r="BD12" s="27" t="s">
        <v>628</v>
      </c>
      <c r="BE12" s="27" t="s">
        <v>633</v>
      </c>
      <c r="BF12" s="27" t="s">
        <v>629</v>
      </c>
      <c r="BG12" s="27" t="s">
        <v>628</v>
      </c>
      <c r="BH12" s="27" t="s">
        <v>796</v>
      </c>
      <c r="BI12" s="27" t="s">
        <v>629</v>
      </c>
      <c r="BJ12" s="27" t="s">
        <v>834</v>
      </c>
      <c r="BK12" s="27" t="s">
        <v>1424</v>
      </c>
      <c r="BL12" s="27" t="s">
        <v>837</v>
      </c>
      <c r="BM12" s="27" t="s">
        <v>7457</v>
      </c>
      <c r="BN12" s="27" t="s">
        <v>805</v>
      </c>
      <c r="BO12" s="27" t="s">
        <v>7459</v>
      </c>
      <c r="BP12" s="27" t="s">
        <v>7414</v>
      </c>
      <c r="BQ12" s="27" t="s">
        <v>7415</v>
      </c>
      <c r="BR12" s="27" t="s">
        <v>7416</v>
      </c>
      <c r="BS12" s="27" t="s">
        <v>834</v>
      </c>
      <c r="BT12" s="27" t="s">
        <v>3395</v>
      </c>
      <c r="BU12" s="27" t="s">
        <v>837</v>
      </c>
      <c r="BV12" s="5" t="s">
        <v>1855</v>
      </c>
      <c r="BW12" s="5" t="s">
        <v>1401</v>
      </c>
      <c r="BX12" s="27">
        <v>11378</v>
      </c>
      <c r="BY12" s="5" t="s">
        <v>1856</v>
      </c>
      <c r="BZ12" s="5" t="s">
        <v>1401</v>
      </c>
      <c r="CA12" s="27">
        <v>7455</v>
      </c>
      <c r="CB12" s="27" t="s">
        <v>4560</v>
      </c>
      <c r="CC12" s="27" t="s">
        <v>1401</v>
      </c>
      <c r="CD12" s="27">
        <v>399</v>
      </c>
      <c r="CE12" s="27" t="s">
        <v>4561</v>
      </c>
      <c r="CF12" s="27" t="s">
        <v>1401</v>
      </c>
      <c r="CG12" s="27">
        <v>118</v>
      </c>
      <c r="CH12" s="27" t="s">
        <v>4562</v>
      </c>
      <c r="CI12" s="27" t="s">
        <v>1401</v>
      </c>
      <c r="CJ12" s="27">
        <v>50</v>
      </c>
      <c r="CK12" s="27" t="s">
        <v>4618</v>
      </c>
      <c r="CL12" s="27" t="s">
        <v>1401</v>
      </c>
      <c r="CM12" s="27">
        <v>15</v>
      </c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</row>
    <row r="13" spans="1:145">
      <c r="A13" s="4">
        <v>12</v>
      </c>
      <c r="B13" s="56">
        <v>39496</v>
      </c>
      <c r="C13" s="5" t="s">
        <v>1898</v>
      </c>
      <c r="D13" s="27">
        <v>131810</v>
      </c>
      <c r="E13" s="5">
        <v>58882</v>
      </c>
      <c r="F13" s="66">
        <f t="shared" si="0"/>
        <v>0.44671876185418408</v>
      </c>
      <c r="G13" s="35">
        <f t="shared" si="1"/>
        <v>0.15087802724092253</v>
      </c>
      <c r="H13" s="35" t="str">
        <f t="shared" si="2"/>
        <v>ANP</v>
      </c>
      <c r="I13" s="35">
        <f t="shared" si="3"/>
        <v>0.56042593661900075</v>
      </c>
      <c r="J13" s="35" t="str">
        <f t="shared" si="4"/>
        <v>MMA</v>
      </c>
      <c r="K13" s="35">
        <f t="shared" si="5"/>
        <v>0.40954790937807817</v>
      </c>
      <c r="L13" s="35" t="str">
        <f t="shared" si="6"/>
        <v>PPPP</v>
      </c>
      <c r="M13" s="66">
        <f t="shared" si="7"/>
        <v>2.690126014741347E-2</v>
      </c>
      <c r="N13" s="5" t="s">
        <v>1899</v>
      </c>
      <c r="O13" s="5" t="s">
        <v>1002</v>
      </c>
      <c r="P13" s="27">
        <v>32999</v>
      </c>
      <c r="Q13" s="27" t="s">
        <v>834</v>
      </c>
      <c r="R13" s="27" t="s">
        <v>1194</v>
      </c>
      <c r="S13" s="27" t="s">
        <v>837</v>
      </c>
      <c r="T13" s="5" t="s">
        <v>1900</v>
      </c>
      <c r="U13" s="5" t="s">
        <v>1185</v>
      </c>
      <c r="V13" s="27">
        <v>24115</v>
      </c>
      <c r="W13" s="27" t="s">
        <v>834</v>
      </c>
      <c r="X13" s="27" t="s">
        <v>1765</v>
      </c>
      <c r="Y13" s="27" t="s">
        <v>837</v>
      </c>
      <c r="Z13" s="27" t="s">
        <v>4804</v>
      </c>
      <c r="AA13" s="27" t="s">
        <v>909</v>
      </c>
      <c r="AB13" s="27">
        <v>42</v>
      </c>
      <c r="AC13" s="27" t="s">
        <v>4619</v>
      </c>
      <c r="AD13" s="27" t="s">
        <v>1003</v>
      </c>
      <c r="AE13" s="27">
        <v>1584</v>
      </c>
      <c r="AF13" s="27" t="s">
        <v>628</v>
      </c>
      <c r="AG13" s="27" t="s">
        <v>640</v>
      </c>
      <c r="AH13" s="27" t="s">
        <v>790</v>
      </c>
      <c r="AI13" s="27" t="s">
        <v>628</v>
      </c>
      <c r="AJ13" s="27" t="s">
        <v>4726</v>
      </c>
      <c r="AK13" s="27" t="s">
        <v>629</v>
      </c>
      <c r="AL13" s="27" t="s">
        <v>834</v>
      </c>
      <c r="AM13" s="27" t="s">
        <v>1406</v>
      </c>
      <c r="AN13" s="27" t="s">
        <v>837</v>
      </c>
      <c r="AO13" s="27" t="s">
        <v>834</v>
      </c>
      <c r="AP13" s="27" t="s">
        <v>1866</v>
      </c>
      <c r="AQ13" s="27" t="s">
        <v>837</v>
      </c>
      <c r="AR13" s="27" t="s">
        <v>791</v>
      </c>
      <c r="AS13" s="27" t="s">
        <v>792</v>
      </c>
      <c r="AT13" s="27" t="s">
        <v>629</v>
      </c>
      <c r="AU13" s="27" t="s">
        <v>630</v>
      </c>
      <c r="AV13" s="27" t="s">
        <v>631</v>
      </c>
      <c r="AW13" s="27" t="s">
        <v>632</v>
      </c>
      <c r="AX13" s="27" t="s">
        <v>7414</v>
      </c>
      <c r="AY13" s="27" t="s">
        <v>7418</v>
      </c>
      <c r="AZ13" s="27" t="s">
        <v>7419</v>
      </c>
      <c r="BA13" s="27" t="s">
        <v>628</v>
      </c>
      <c r="BB13" s="27" t="s">
        <v>717</v>
      </c>
      <c r="BC13" s="27" t="s">
        <v>629</v>
      </c>
      <c r="BD13" s="27" t="s">
        <v>628</v>
      </c>
      <c r="BE13" s="27" t="s">
        <v>633</v>
      </c>
      <c r="BF13" s="27" t="s">
        <v>629</v>
      </c>
      <c r="BG13" s="27" t="s">
        <v>628</v>
      </c>
      <c r="BH13" s="27" t="s">
        <v>796</v>
      </c>
      <c r="BI13" s="27" t="s">
        <v>629</v>
      </c>
      <c r="BJ13" s="27" t="s">
        <v>834</v>
      </c>
      <c r="BK13" s="27" t="s">
        <v>1424</v>
      </c>
      <c r="BL13" s="27" t="s">
        <v>837</v>
      </c>
      <c r="BM13" s="27" t="s">
        <v>7457</v>
      </c>
      <c r="BN13" s="27" t="s">
        <v>805</v>
      </c>
      <c r="BO13" s="27" t="s">
        <v>7459</v>
      </c>
      <c r="BP13" s="27" t="s">
        <v>7414</v>
      </c>
      <c r="BQ13" s="27" t="s">
        <v>7415</v>
      </c>
      <c r="BR13" s="27" t="s">
        <v>7416</v>
      </c>
      <c r="BS13" s="27" t="s">
        <v>834</v>
      </c>
      <c r="BT13" s="27" t="s">
        <v>3395</v>
      </c>
      <c r="BU13" s="27" t="s">
        <v>837</v>
      </c>
      <c r="BV13" s="27" t="s">
        <v>4802</v>
      </c>
      <c r="BW13" s="27" t="s">
        <v>1401</v>
      </c>
      <c r="BX13" s="27">
        <v>70</v>
      </c>
      <c r="BY13" s="27" t="s">
        <v>4803</v>
      </c>
      <c r="BZ13" s="27" t="s">
        <v>1401</v>
      </c>
      <c r="CA13" s="27">
        <v>45</v>
      </c>
      <c r="CB13" s="27" t="s">
        <v>4805</v>
      </c>
      <c r="CC13" s="27" t="s">
        <v>1401</v>
      </c>
      <c r="CD13" s="27">
        <v>22</v>
      </c>
      <c r="CE13" s="27" t="s">
        <v>4806</v>
      </c>
      <c r="CF13" s="27" t="s">
        <v>1401</v>
      </c>
      <c r="CG13" s="27">
        <v>5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</row>
    <row r="14" spans="1:145">
      <c r="A14" s="4">
        <v>13</v>
      </c>
      <c r="B14" s="56">
        <v>39496</v>
      </c>
      <c r="C14" s="5" t="s">
        <v>1901</v>
      </c>
      <c r="D14" s="27">
        <v>144053</v>
      </c>
      <c r="E14" s="5">
        <v>58662</v>
      </c>
      <c r="F14" s="66">
        <f t="shared" si="0"/>
        <v>0.40722511853276222</v>
      </c>
      <c r="G14" s="35">
        <f t="shared" si="1"/>
        <v>0.26749855102110393</v>
      </c>
      <c r="H14" s="35" t="str">
        <f t="shared" si="2"/>
        <v>MMA</v>
      </c>
      <c r="I14" s="35">
        <f t="shared" si="3"/>
        <v>0.62665780232518498</v>
      </c>
      <c r="J14" s="35" t="str">
        <f t="shared" si="4"/>
        <v>IND</v>
      </c>
      <c r="K14" s="35">
        <f t="shared" si="5"/>
        <v>0.359159251304081</v>
      </c>
      <c r="L14" s="35" t="str">
        <f t="shared" si="6"/>
        <v>PPPP</v>
      </c>
      <c r="M14" s="66">
        <f t="shared" si="7"/>
        <v>7.9097200913709042E-3</v>
      </c>
      <c r="N14" s="27" t="s">
        <v>4625</v>
      </c>
      <c r="O14" s="27" t="s">
        <v>1002</v>
      </c>
      <c r="P14" s="27">
        <v>104</v>
      </c>
      <c r="Q14" s="27" t="s">
        <v>834</v>
      </c>
      <c r="R14" s="27" t="s">
        <v>1194</v>
      </c>
      <c r="S14" s="27" t="s">
        <v>837</v>
      </c>
      <c r="T14" s="5" t="s">
        <v>1902</v>
      </c>
      <c r="U14" s="5" t="s">
        <v>1185</v>
      </c>
      <c r="V14" s="27">
        <v>36761</v>
      </c>
      <c r="W14" s="27" t="s">
        <v>834</v>
      </c>
      <c r="X14" s="27" t="s">
        <v>1765</v>
      </c>
      <c r="Y14" s="27" t="s">
        <v>837</v>
      </c>
      <c r="Z14" s="27" t="s">
        <v>834</v>
      </c>
      <c r="AA14" s="27" t="s">
        <v>909</v>
      </c>
      <c r="AB14" s="27" t="s">
        <v>837</v>
      </c>
      <c r="AC14" s="27" t="s">
        <v>4812</v>
      </c>
      <c r="AD14" s="27" t="s">
        <v>1003</v>
      </c>
      <c r="AE14" s="27">
        <v>464</v>
      </c>
      <c r="AF14" s="27" t="s">
        <v>628</v>
      </c>
      <c r="AG14" s="27" t="s">
        <v>640</v>
      </c>
      <c r="AH14" s="27" t="s">
        <v>790</v>
      </c>
      <c r="AI14" s="27" t="s">
        <v>628</v>
      </c>
      <c r="AJ14" s="27" t="s">
        <v>4726</v>
      </c>
      <c r="AK14" s="27" t="s">
        <v>629</v>
      </c>
      <c r="AL14" s="27" t="s">
        <v>834</v>
      </c>
      <c r="AM14" s="27" t="s">
        <v>1406</v>
      </c>
      <c r="AN14" s="27" t="s">
        <v>837</v>
      </c>
      <c r="AO14" s="27" t="s">
        <v>834</v>
      </c>
      <c r="AP14" s="27" t="s">
        <v>1866</v>
      </c>
      <c r="AQ14" s="27" t="s">
        <v>837</v>
      </c>
      <c r="AR14" s="27" t="s">
        <v>791</v>
      </c>
      <c r="AS14" s="27" t="s">
        <v>792</v>
      </c>
      <c r="AT14" s="27" t="s">
        <v>629</v>
      </c>
      <c r="AU14" s="27" t="s">
        <v>630</v>
      </c>
      <c r="AV14" s="27" t="s">
        <v>631</v>
      </c>
      <c r="AW14" s="27" t="s">
        <v>632</v>
      </c>
      <c r="AX14" s="27" t="s">
        <v>7414</v>
      </c>
      <c r="AY14" s="27" t="s">
        <v>7418</v>
      </c>
      <c r="AZ14" s="27" t="s">
        <v>7419</v>
      </c>
      <c r="BA14" s="27" t="s">
        <v>4626</v>
      </c>
      <c r="BB14" s="27" t="s">
        <v>1020</v>
      </c>
      <c r="BC14" s="27">
        <v>51</v>
      </c>
      <c r="BD14" s="27" t="s">
        <v>628</v>
      </c>
      <c r="BE14" s="27" t="s">
        <v>633</v>
      </c>
      <c r="BF14" s="27" t="s">
        <v>629</v>
      </c>
      <c r="BG14" s="27" t="s">
        <v>628</v>
      </c>
      <c r="BH14" s="27" t="s">
        <v>796</v>
      </c>
      <c r="BI14" s="27" t="s">
        <v>629</v>
      </c>
      <c r="BJ14" s="27" t="s">
        <v>834</v>
      </c>
      <c r="BK14" s="27" t="s">
        <v>1424</v>
      </c>
      <c r="BL14" s="27" t="s">
        <v>837</v>
      </c>
      <c r="BM14" s="27" t="s">
        <v>7457</v>
      </c>
      <c r="BN14" s="27" t="s">
        <v>805</v>
      </c>
      <c r="BO14" s="27" t="s">
        <v>7459</v>
      </c>
      <c r="BP14" s="27" t="s">
        <v>7414</v>
      </c>
      <c r="BQ14" s="27" t="s">
        <v>7415</v>
      </c>
      <c r="BR14" s="27" t="s">
        <v>7416</v>
      </c>
      <c r="BS14" s="27" t="s">
        <v>834</v>
      </c>
      <c r="BT14" s="27" t="s">
        <v>3395</v>
      </c>
      <c r="BU14" s="27" t="s">
        <v>837</v>
      </c>
      <c r="BV14" s="5" t="s">
        <v>1903</v>
      </c>
      <c r="BW14" s="27" t="s">
        <v>1401</v>
      </c>
      <c r="BX14" s="27">
        <v>21069</v>
      </c>
      <c r="BY14" s="27" t="s">
        <v>4813</v>
      </c>
      <c r="BZ14" s="27" t="s">
        <v>1401</v>
      </c>
      <c r="CA14" s="27">
        <v>167</v>
      </c>
      <c r="CB14" s="27" t="s">
        <v>4627</v>
      </c>
      <c r="CC14" s="27" t="s">
        <v>1401</v>
      </c>
      <c r="CD14" s="27">
        <v>22</v>
      </c>
      <c r="CE14" s="27" t="s">
        <v>4630</v>
      </c>
      <c r="CF14" s="27" t="s">
        <v>1401</v>
      </c>
      <c r="CG14" s="27">
        <v>20</v>
      </c>
      <c r="CH14" s="27" t="s">
        <v>4628</v>
      </c>
      <c r="CI14" s="27" t="s">
        <v>1401</v>
      </c>
      <c r="CJ14" s="27">
        <v>4</v>
      </c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</row>
    <row r="15" spans="1:145">
      <c r="A15" s="4">
        <v>14</v>
      </c>
      <c r="B15" s="56">
        <v>39496</v>
      </c>
      <c r="C15" s="5" t="s">
        <v>1904</v>
      </c>
      <c r="D15" s="27">
        <v>110104</v>
      </c>
      <c r="E15" s="5">
        <v>71062</v>
      </c>
      <c r="F15" s="66">
        <f t="shared" si="0"/>
        <v>0.6454079779117925</v>
      </c>
      <c r="G15" s="35">
        <f t="shared" si="1"/>
        <v>0.23760941149981707</v>
      </c>
      <c r="H15" s="35" t="str">
        <f t="shared" si="2"/>
        <v>PML</v>
      </c>
      <c r="I15" s="35">
        <f t="shared" si="3"/>
        <v>0.58823281078494838</v>
      </c>
      <c r="J15" s="35" t="str">
        <f t="shared" si="4"/>
        <v>MMA</v>
      </c>
      <c r="K15" s="35">
        <f t="shared" si="5"/>
        <v>0.35062339928513131</v>
      </c>
      <c r="L15" s="35" t="str">
        <f t="shared" si="6"/>
        <v>PPPP</v>
      </c>
      <c r="M15" s="66">
        <f t="shared" si="7"/>
        <v>4.7944048858743073E-2</v>
      </c>
      <c r="N15" s="27" t="s">
        <v>834</v>
      </c>
      <c r="O15" s="27" t="s">
        <v>1002</v>
      </c>
      <c r="P15" s="27" t="s">
        <v>837</v>
      </c>
      <c r="Q15" s="27" t="s">
        <v>4807</v>
      </c>
      <c r="R15" s="27" t="s">
        <v>1194</v>
      </c>
      <c r="S15" s="27">
        <v>724</v>
      </c>
      <c r="T15" s="27" t="s">
        <v>4811</v>
      </c>
      <c r="U15" s="5" t="s">
        <v>1185</v>
      </c>
      <c r="V15" s="27">
        <v>24916</v>
      </c>
      <c r="W15" s="27" t="s">
        <v>7457</v>
      </c>
      <c r="X15" s="27" t="s">
        <v>7463</v>
      </c>
      <c r="Y15" s="27" t="s">
        <v>7459</v>
      </c>
      <c r="Z15" s="27" t="s">
        <v>1905</v>
      </c>
      <c r="AA15" s="5" t="s">
        <v>909</v>
      </c>
      <c r="AB15" s="27">
        <v>41801</v>
      </c>
      <c r="AC15" s="27" t="s">
        <v>643</v>
      </c>
      <c r="AD15" s="27" t="s">
        <v>1003</v>
      </c>
      <c r="AE15" s="27">
        <v>3407</v>
      </c>
      <c r="AF15" s="27" t="s">
        <v>7457</v>
      </c>
      <c r="AG15" s="27" t="s">
        <v>640</v>
      </c>
      <c r="AH15" s="27" t="s">
        <v>7459</v>
      </c>
      <c r="AI15" s="27" t="s">
        <v>7414</v>
      </c>
      <c r="AJ15" s="27" t="s">
        <v>4726</v>
      </c>
      <c r="AK15" s="27" t="s">
        <v>7459</v>
      </c>
      <c r="AL15" s="27" t="s">
        <v>834</v>
      </c>
      <c r="AM15" s="27" t="s">
        <v>1406</v>
      </c>
      <c r="AN15" s="27" t="s">
        <v>837</v>
      </c>
      <c r="AO15" s="27" t="s">
        <v>834</v>
      </c>
      <c r="AP15" s="27" t="s">
        <v>1866</v>
      </c>
      <c r="AQ15" s="27" t="s">
        <v>837</v>
      </c>
      <c r="AR15" s="27" t="s">
        <v>7457</v>
      </c>
      <c r="AS15" s="27" t="s">
        <v>792</v>
      </c>
      <c r="AT15" s="27" t="s">
        <v>7459</v>
      </c>
      <c r="AU15" s="27" t="s">
        <v>7457</v>
      </c>
      <c r="AV15" s="27" t="s">
        <v>814</v>
      </c>
      <c r="AW15" s="27" t="s">
        <v>7459</v>
      </c>
      <c r="AX15" s="27" t="s">
        <v>7414</v>
      </c>
      <c r="AY15" s="27" t="s">
        <v>7418</v>
      </c>
      <c r="AZ15" s="27" t="s">
        <v>7419</v>
      </c>
      <c r="BA15" s="27" t="s">
        <v>7457</v>
      </c>
      <c r="BB15" s="27" t="s">
        <v>717</v>
      </c>
      <c r="BC15" s="27" t="s">
        <v>7459</v>
      </c>
      <c r="BD15" s="27" t="s">
        <v>7457</v>
      </c>
      <c r="BE15" s="27" t="s">
        <v>633</v>
      </c>
      <c r="BF15" s="27" t="s">
        <v>7459</v>
      </c>
      <c r="BG15" s="27" t="s">
        <v>7457</v>
      </c>
      <c r="BH15" s="27" t="s">
        <v>7376</v>
      </c>
      <c r="BI15" s="27" t="s">
        <v>7459</v>
      </c>
      <c r="BJ15" s="27" t="s">
        <v>834</v>
      </c>
      <c r="BK15" s="27" t="s">
        <v>1424</v>
      </c>
      <c r="BL15" s="27" t="s">
        <v>837</v>
      </c>
      <c r="BM15" s="27" t="s">
        <v>7457</v>
      </c>
      <c r="BN15" s="27" t="s">
        <v>805</v>
      </c>
      <c r="BO15" s="27" t="s">
        <v>7459</v>
      </c>
      <c r="BP15" s="27" t="s">
        <v>7414</v>
      </c>
      <c r="BQ15" s="27" t="s">
        <v>7415</v>
      </c>
      <c r="BR15" s="27" t="s">
        <v>7416</v>
      </c>
      <c r="BS15" s="27" t="s">
        <v>834</v>
      </c>
      <c r="BT15" s="27" t="s">
        <v>3395</v>
      </c>
      <c r="BU15" s="27" t="s">
        <v>837</v>
      </c>
      <c r="BV15" s="27" t="s">
        <v>4808</v>
      </c>
      <c r="BW15" s="27" t="s">
        <v>1401</v>
      </c>
      <c r="BX15" s="27">
        <v>105</v>
      </c>
      <c r="BY15" s="27" t="s">
        <v>4809</v>
      </c>
      <c r="BZ15" s="27" t="s">
        <v>1401</v>
      </c>
      <c r="CA15" s="27">
        <v>62</v>
      </c>
      <c r="CB15" s="27" t="s">
        <v>4810</v>
      </c>
      <c r="CC15" s="27" t="s">
        <v>1401</v>
      </c>
      <c r="CD15" s="27">
        <v>47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</row>
    <row r="16" spans="1:145">
      <c r="A16" s="4">
        <v>15</v>
      </c>
      <c r="B16" s="56">
        <v>39496</v>
      </c>
      <c r="C16" s="5" t="s">
        <v>1907</v>
      </c>
      <c r="D16" s="27">
        <v>76224</v>
      </c>
      <c r="E16" s="5">
        <v>13050</v>
      </c>
      <c r="F16" s="66">
        <f t="shared" si="0"/>
        <v>0.17120591939546601</v>
      </c>
      <c r="G16" s="35">
        <f t="shared" si="1"/>
        <v>9.9616858237547897E-3</v>
      </c>
      <c r="H16" s="35" t="str">
        <f t="shared" si="2"/>
        <v>MMA</v>
      </c>
      <c r="I16" s="35">
        <f t="shared" si="3"/>
        <v>0.28865900383141763</v>
      </c>
      <c r="J16" s="35" t="str">
        <f t="shared" si="4"/>
        <v>PML</v>
      </c>
      <c r="K16" s="35">
        <f t="shared" si="5"/>
        <v>0.27869731800766284</v>
      </c>
      <c r="L16" s="35" t="str">
        <f t="shared" si="6"/>
        <v>MQM</v>
      </c>
      <c r="M16" s="66">
        <f t="shared" si="7"/>
        <v>0.20934865900383143</v>
      </c>
      <c r="N16" s="27" t="s">
        <v>655</v>
      </c>
      <c r="O16" s="27" t="s">
        <v>1002</v>
      </c>
      <c r="P16" s="27">
        <v>19</v>
      </c>
      <c r="Q16" s="5" t="s">
        <v>4820</v>
      </c>
      <c r="R16" s="5" t="s">
        <v>1194</v>
      </c>
      <c r="S16" s="5">
        <v>323</v>
      </c>
      <c r="T16" s="5" t="s">
        <v>654</v>
      </c>
      <c r="U16" s="5" t="s">
        <v>1185</v>
      </c>
      <c r="V16" s="5">
        <v>3767</v>
      </c>
      <c r="W16" s="27" t="s">
        <v>656</v>
      </c>
      <c r="X16" s="27" t="s">
        <v>7463</v>
      </c>
      <c r="Y16" s="27">
        <v>2732</v>
      </c>
      <c r="Z16" s="27" t="s">
        <v>653</v>
      </c>
      <c r="AA16" s="5" t="s">
        <v>909</v>
      </c>
      <c r="AB16" s="5">
        <v>3637</v>
      </c>
      <c r="AC16" s="27" t="s">
        <v>834</v>
      </c>
      <c r="AD16" s="5" t="s">
        <v>1003</v>
      </c>
      <c r="AE16" s="27" t="s">
        <v>837</v>
      </c>
      <c r="AF16" s="27" t="s">
        <v>7457</v>
      </c>
      <c r="AG16" s="27" t="s">
        <v>640</v>
      </c>
      <c r="AH16" s="27" t="s">
        <v>7459</v>
      </c>
      <c r="AI16" s="27" t="s">
        <v>7414</v>
      </c>
      <c r="AJ16" s="27" t="s">
        <v>4726</v>
      </c>
      <c r="AK16" s="27" t="s">
        <v>7459</v>
      </c>
      <c r="AL16" s="27" t="s">
        <v>834</v>
      </c>
      <c r="AM16" s="27" t="s">
        <v>1406</v>
      </c>
      <c r="AN16" s="27" t="s">
        <v>837</v>
      </c>
      <c r="AO16" s="5" t="s">
        <v>834</v>
      </c>
      <c r="AP16" s="5" t="s">
        <v>1866</v>
      </c>
      <c r="AQ16" s="27" t="s">
        <v>837</v>
      </c>
      <c r="AR16" s="27" t="s">
        <v>7457</v>
      </c>
      <c r="AS16" s="27" t="s">
        <v>792</v>
      </c>
      <c r="AT16" s="27" t="s">
        <v>7459</v>
      </c>
      <c r="AU16" s="27" t="s">
        <v>7457</v>
      </c>
      <c r="AV16" s="27" t="s">
        <v>814</v>
      </c>
      <c r="AW16" s="27" t="s">
        <v>7459</v>
      </c>
      <c r="AX16" s="27" t="s">
        <v>7414</v>
      </c>
      <c r="AY16" s="27" t="s">
        <v>7418</v>
      </c>
      <c r="AZ16" s="27" t="s">
        <v>7419</v>
      </c>
      <c r="BA16" s="27" t="s">
        <v>7457</v>
      </c>
      <c r="BB16" s="27" t="s">
        <v>717</v>
      </c>
      <c r="BC16" s="27" t="s">
        <v>7459</v>
      </c>
      <c r="BD16" s="27" t="s">
        <v>7457</v>
      </c>
      <c r="BE16" s="27" t="s">
        <v>633</v>
      </c>
      <c r="BF16" s="27" t="s">
        <v>7459</v>
      </c>
      <c r="BG16" s="27" t="s">
        <v>7457</v>
      </c>
      <c r="BH16" s="27" t="s">
        <v>7376</v>
      </c>
      <c r="BI16" s="27" t="s">
        <v>7459</v>
      </c>
      <c r="BJ16" s="27" t="s">
        <v>834</v>
      </c>
      <c r="BK16" s="27" t="s">
        <v>1424</v>
      </c>
      <c r="BL16" s="27" t="s">
        <v>837</v>
      </c>
      <c r="BM16" s="27" t="s">
        <v>7457</v>
      </c>
      <c r="BN16" s="27" t="s">
        <v>805</v>
      </c>
      <c r="BO16" s="27" t="s">
        <v>7459</v>
      </c>
      <c r="BP16" s="27" t="s">
        <v>7414</v>
      </c>
      <c r="BQ16" s="27" t="s">
        <v>7415</v>
      </c>
      <c r="BR16" s="27" t="s">
        <v>7416</v>
      </c>
      <c r="BS16" s="27" t="s">
        <v>834</v>
      </c>
      <c r="BT16" s="27" t="s">
        <v>3395</v>
      </c>
      <c r="BU16" s="27" t="s">
        <v>837</v>
      </c>
      <c r="BV16" s="5" t="s">
        <v>1867</v>
      </c>
      <c r="BW16" s="5" t="s">
        <v>1401</v>
      </c>
      <c r="BX16" s="27">
        <v>2290</v>
      </c>
      <c r="BY16" s="27" t="s">
        <v>4821</v>
      </c>
      <c r="BZ16" s="27" t="s">
        <v>1401</v>
      </c>
      <c r="CA16" s="27">
        <v>194</v>
      </c>
      <c r="CB16" s="27" t="s">
        <v>657</v>
      </c>
      <c r="CC16" s="27" t="s">
        <v>1401</v>
      </c>
      <c r="CD16" s="27">
        <v>64</v>
      </c>
      <c r="CE16" s="27" t="s">
        <v>658</v>
      </c>
      <c r="CF16" s="27" t="s">
        <v>1401</v>
      </c>
      <c r="CG16" s="27">
        <v>24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</row>
    <row r="17" spans="1:145">
      <c r="A17" s="4">
        <v>16</v>
      </c>
      <c r="B17" s="56">
        <v>39496</v>
      </c>
      <c r="C17" s="5" t="s">
        <v>1871</v>
      </c>
      <c r="D17" s="27">
        <v>104432</v>
      </c>
      <c r="E17" s="5">
        <v>28075</v>
      </c>
      <c r="F17" s="66">
        <f t="shared" si="0"/>
        <v>0.2688352229201777</v>
      </c>
      <c r="G17" s="35">
        <f>((LARGE(N17:EO17,1)-(LARGE(N17:EO17,2)))/E17)</f>
        <v>1.5743544078361531E-2</v>
      </c>
      <c r="H17" s="35" t="str">
        <f>INDEX(N17:EO17,MATCH(MAX(N17:EO17),N17:EO17,0)-1)</f>
        <v>PML</v>
      </c>
      <c r="I17" s="35">
        <f>LARGE(N17:EO17,1)/(E17)</f>
        <v>0.28498664292074799</v>
      </c>
      <c r="J17" s="35" t="str">
        <f>INDEX(N17:EO17,MATCH(LARGE(N17:EO17,2),N17:EO17,0)-1)</f>
        <v>MMA</v>
      </c>
      <c r="K17" s="35">
        <f>LARGE(N17:EO17,2)/(E17)</f>
        <v>0.26924309884238645</v>
      </c>
      <c r="L17" s="35" t="str">
        <f>INDEX(N17:EO17,MATCH(LARGE(N17:EO17,3),N17:EO17,0)-1)</f>
        <v>IND</v>
      </c>
      <c r="M17" s="66">
        <f>LARGE(N17:EO17,3)/(E17)</f>
        <v>0.15002671415850402</v>
      </c>
      <c r="N17" s="27" t="s">
        <v>4825</v>
      </c>
      <c r="O17" s="27" t="s">
        <v>1002</v>
      </c>
      <c r="P17" s="27">
        <v>1825</v>
      </c>
      <c r="Q17" s="27" t="s">
        <v>4826</v>
      </c>
      <c r="R17" s="27" t="s">
        <v>1194</v>
      </c>
      <c r="S17" s="27">
        <v>1133</v>
      </c>
      <c r="T17" s="5" t="s">
        <v>1869</v>
      </c>
      <c r="U17" s="5" t="s">
        <v>1185</v>
      </c>
      <c r="V17" s="27">
        <v>7559</v>
      </c>
      <c r="W17" s="27" t="s">
        <v>7457</v>
      </c>
      <c r="X17" s="27" t="s">
        <v>7463</v>
      </c>
      <c r="Y17" s="27" t="s">
        <v>7459</v>
      </c>
      <c r="Z17" s="5" t="s">
        <v>1868</v>
      </c>
      <c r="AA17" s="5" t="s">
        <v>909</v>
      </c>
      <c r="AB17" s="27">
        <v>8001</v>
      </c>
      <c r="AC17" s="27" t="s">
        <v>4823</v>
      </c>
      <c r="AD17" s="27" t="s">
        <v>1003</v>
      </c>
      <c r="AE17" s="27">
        <v>2101</v>
      </c>
      <c r="AF17" s="27" t="s">
        <v>7457</v>
      </c>
      <c r="AG17" s="27" t="s">
        <v>640</v>
      </c>
      <c r="AH17" s="27" t="s">
        <v>7459</v>
      </c>
      <c r="AI17" s="27" t="s">
        <v>7414</v>
      </c>
      <c r="AJ17" s="27" t="s">
        <v>4726</v>
      </c>
      <c r="AK17" s="27" t="s">
        <v>7459</v>
      </c>
      <c r="AL17" s="27" t="s">
        <v>834</v>
      </c>
      <c r="AM17" s="27" t="s">
        <v>1406</v>
      </c>
      <c r="AN17" s="27" t="s">
        <v>837</v>
      </c>
      <c r="AO17" s="27" t="s">
        <v>834</v>
      </c>
      <c r="AP17" s="27" t="s">
        <v>1866</v>
      </c>
      <c r="AQ17" s="27" t="s">
        <v>837</v>
      </c>
      <c r="AR17" s="27" t="s">
        <v>7457</v>
      </c>
      <c r="AS17" s="27" t="s">
        <v>792</v>
      </c>
      <c r="AT17" s="27" t="s">
        <v>7459</v>
      </c>
      <c r="AU17" s="27" t="s">
        <v>7457</v>
      </c>
      <c r="AV17" s="27" t="s">
        <v>814</v>
      </c>
      <c r="AW17" s="27" t="s">
        <v>7459</v>
      </c>
      <c r="AX17" s="27" t="s">
        <v>7414</v>
      </c>
      <c r="AY17" s="27" t="s">
        <v>7418</v>
      </c>
      <c r="AZ17" s="27" t="s">
        <v>7419</v>
      </c>
      <c r="BA17" s="27" t="s">
        <v>7457</v>
      </c>
      <c r="BB17" s="27" t="s">
        <v>717</v>
      </c>
      <c r="BC17" s="27" t="s">
        <v>7459</v>
      </c>
      <c r="BD17" s="27" t="s">
        <v>7457</v>
      </c>
      <c r="BE17" s="27" t="s">
        <v>633</v>
      </c>
      <c r="BF17" s="27" t="s">
        <v>7459</v>
      </c>
      <c r="BG17" s="27" t="s">
        <v>7457</v>
      </c>
      <c r="BH17" s="27" t="s">
        <v>7376</v>
      </c>
      <c r="BI17" s="27" t="s">
        <v>7459</v>
      </c>
      <c r="BJ17" s="27" t="s">
        <v>834</v>
      </c>
      <c r="BK17" s="27" t="s">
        <v>1424</v>
      </c>
      <c r="BL17" s="27" t="s">
        <v>837</v>
      </c>
      <c r="BM17" s="27" t="s">
        <v>7457</v>
      </c>
      <c r="BN17" s="27" t="s">
        <v>805</v>
      </c>
      <c r="BO17" s="27" t="s">
        <v>7459</v>
      </c>
      <c r="BP17" s="27" t="s">
        <v>7414</v>
      </c>
      <c r="BQ17" s="27" t="s">
        <v>7415</v>
      </c>
      <c r="BR17" s="27" t="s">
        <v>7416</v>
      </c>
      <c r="BS17" s="27" t="s">
        <v>834</v>
      </c>
      <c r="BT17" s="27" t="s">
        <v>3395</v>
      </c>
      <c r="BU17" s="27" t="s">
        <v>837</v>
      </c>
      <c r="BV17" s="27" t="s">
        <v>4822</v>
      </c>
      <c r="BW17" s="27" t="s">
        <v>1401</v>
      </c>
      <c r="BX17" s="27">
        <v>4212</v>
      </c>
      <c r="BY17" s="27" t="s">
        <v>4824</v>
      </c>
      <c r="BZ17" s="27" t="s">
        <v>1401</v>
      </c>
      <c r="CA17" s="27">
        <v>1868</v>
      </c>
      <c r="CB17" s="27" t="s">
        <v>4667</v>
      </c>
      <c r="CC17" s="27" t="s">
        <v>1401</v>
      </c>
      <c r="CD17" s="27">
        <v>794</v>
      </c>
      <c r="CE17" s="27" t="s">
        <v>4646</v>
      </c>
      <c r="CF17" s="27" t="s">
        <v>1401</v>
      </c>
      <c r="CG17" s="27">
        <v>337</v>
      </c>
      <c r="CH17" s="27" t="s">
        <v>4647</v>
      </c>
      <c r="CI17" s="27" t="s">
        <v>1401</v>
      </c>
      <c r="CJ17" s="27">
        <v>77</v>
      </c>
      <c r="CK17" s="27" t="s">
        <v>4466</v>
      </c>
      <c r="CL17" s="27" t="s">
        <v>1401</v>
      </c>
      <c r="CM17" s="27">
        <v>65</v>
      </c>
      <c r="CN17" s="27" t="s">
        <v>4467</v>
      </c>
      <c r="CO17" s="27" t="s">
        <v>1401</v>
      </c>
      <c r="CP17" s="27">
        <v>46</v>
      </c>
      <c r="CQ17" s="27" t="s">
        <v>220</v>
      </c>
      <c r="CR17" s="27" t="s">
        <v>1401</v>
      </c>
      <c r="CS17" s="27">
        <v>36</v>
      </c>
      <c r="CT17" s="27" t="s">
        <v>4441</v>
      </c>
      <c r="CU17" s="27" t="s">
        <v>1401</v>
      </c>
      <c r="CV17" s="27">
        <v>13</v>
      </c>
      <c r="CW17" s="27" t="s">
        <v>4296</v>
      </c>
      <c r="CX17" s="27" t="s">
        <v>1401</v>
      </c>
      <c r="CY17" s="27">
        <v>8</v>
      </c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</row>
    <row r="18" spans="1:145">
      <c r="A18" s="4">
        <v>17</v>
      </c>
      <c r="B18" s="56">
        <v>39496</v>
      </c>
      <c r="C18" s="5" t="s">
        <v>1870</v>
      </c>
      <c r="D18" s="27">
        <v>59136</v>
      </c>
      <c r="E18" s="5">
        <v>28693</v>
      </c>
      <c r="F18" s="66">
        <f t="shared" si="0"/>
        <v>0.48520359848484851</v>
      </c>
      <c r="G18" s="35">
        <f t="shared" ref="G18:G52" si="8">((LARGE(N18:EL18,1)-(LARGE(N18:EL18,2)))/E18)</f>
        <v>0.16592897222319034</v>
      </c>
      <c r="H18" s="35" t="str">
        <f t="shared" ref="H18:H52" si="9">INDEX(N18:EL18,MATCH(MAX(N18:EL18),N18:EL18,0)-1)</f>
        <v>PML</v>
      </c>
      <c r="I18" s="35">
        <f t="shared" ref="I18:I52" si="10">LARGE(N18:EL18,1)/(E18)</f>
        <v>0.43735405848116266</v>
      </c>
      <c r="J18" s="35" t="str">
        <f t="shared" ref="J18:J52" si="11">INDEX(N18:EL18,MATCH(LARGE(N18:EL18,2),N18:EL18,0)-1)</f>
        <v>IND</v>
      </c>
      <c r="K18" s="35">
        <f t="shared" ref="K18:K52" si="12">LARGE(N18:EL18,2)/(E18)</f>
        <v>0.27142508625797235</v>
      </c>
      <c r="L18" s="35" t="str">
        <f t="shared" ref="L18:L24" si="13">INDEX(N18:EL18,MATCH(LARGE(N18:EL18,3),N18:EL18,0)-1)</f>
        <v>IND</v>
      </c>
      <c r="M18" s="66">
        <f t="shared" ref="M18:M24" si="14">LARGE(N18:EL18,3)/(E18)</f>
        <v>0.15481127801205868</v>
      </c>
      <c r="N18" s="27" t="s">
        <v>834</v>
      </c>
      <c r="O18" s="27" t="s">
        <v>1002</v>
      </c>
      <c r="P18" s="27" t="s">
        <v>837</v>
      </c>
      <c r="Q18" s="27" t="s">
        <v>834</v>
      </c>
      <c r="R18" s="27" t="s">
        <v>1194</v>
      </c>
      <c r="S18" s="27" t="s">
        <v>837</v>
      </c>
      <c r="T18" s="27" t="s">
        <v>834</v>
      </c>
      <c r="U18" s="27" t="s">
        <v>1185</v>
      </c>
      <c r="V18" s="27" t="s">
        <v>837</v>
      </c>
      <c r="W18" s="27" t="s">
        <v>7457</v>
      </c>
      <c r="X18" s="27" t="s">
        <v>7463</v>
      </c>
      <c r="Y18" s="27" t="s">
        <v>7459</v>
      </c>
      <c r="Z18" s="5" t="s">
        <v>1684</v>
      </c>
      <c r="AA18" s="5" t="s">
        <v>909</v>
      </c>
      <c r="AB18" s="27">
        <v>12549</v>
      </c>
      <c r="AC18" s="5" t="s">
        <v>834</v>
      </c>
      <c r="AD18" s="5" t="s">
        <v>1003</v>
      </c>
      <c r="AE18" s="27" t="s">
        <v>837</v>
      </c>
      <c r="AF18" s="27" t="s">
        <v>7457</v>
      </c>
      <c r="AG18" s="27" t="s">
        <v>640</v>
      </c>
      <c r="AH18" s="27" t="s">
        <v>7459</v>
      </c>
      <c r="AI18" s="27" t="s">
        <v>7414</v>
      </c>
      <c r="AJ18" s="27" t="s">
        <v>4726</v>
      </c>
      <c r="AK18" s="27" t="s">
        <v>7459</v>
      </c>
      <c r="AL18" s="27" t="s">
        <v>834</v>
      </c>
      <c r="AM18" s="27" t="s">
        <v>1406</v>
      </c>
      <c r="AN18" s="27" t="s">
        <v>837</v>
      </c>
      <c r="AO18" s="27" t="s">
        <v>834</v>
      </c>
      <c r="AP18" s="27" t="s">
        <v>1866</v>
      </c>
      <c r="AQ18" s="27" t="s">
        <v>837</v>
      </c>
      <c r="AR18" s="27" t="s">
        <v>7457</v>
      </c>
      <c r="AS18" s="27" t="s">
        <v>792</v>
      </c>
      <c r="AT18" s="27" t="s">
        <v>7459</v>
      </c>
      <c r="AU18" s="27" t="s">
        <v>7457</v>
      </c>
      <c r="AV18" s="27" t="s">
        <v>814</v>
      </c>
      <c r="AW18" s="27" t="s">
        <v>7459</v>
      </c>
      <c r="AX18" s="27" t="s">
        <v>7414</v>
      </c>
      <c r="AY18" s="27" t="s">
        <v>7418</v>
      </c>
      <c r="AZ18" s="27" t="s">
        <v>7419</v>
      </c>
      <c r="BA18" s="27" t="s">
        <v>7457</v>
      </c>
      <c r="BB18" s="27" t="s">
        <v>717</v>
      </c>
      <c r="BC18" s="27" t="s">
        <v>7459</v>
      </c>
      <c r="BD18" s="27" t="s">
        <v>7457</v>
      </c>
      <c r="BE18" s="27" t="s">
        <v>633</v>
      </c>
      <c r="BF18" s="27" t="s">
        <v>7459</v>
      </c>
      <c r="BG18" s="27" t="s">
        <v>7457</v>
      </c>
      <c r="BH18" s="27" t="s">
        <v>7376</v>
      </c>
      <c r="BI18" s="27" t="s">
        <v>7459</v>
      </c>
      <c r="BJ18" s="27" t="s">
        <v>834</v>
      </c>
      <c r="BK18" s="27" t="s">
        <v>1424</v>
      </c>
      <c r="BL18" s="27" t="s">
        <v>837</v>
      </c>
      <c r="BM18" s="27" t="s">
        <v>7457</v>
      </c>
      <c r="BN18" s="27" t="s">
        <v>805</v>
      </c>
      <c r="BO18" s="27" t="s">
        <v>7459</v>
      </c>
      <c r="BP18" s="27" t="s">
        <v>7414</v>
      </c>
      <c r="BQ18" s="27" t="s">
        <v>7415</v>
      </c>
      <c r="BR18" s="27" t="s">
        <v>7416</v>
      </c>
      <c r="BS18" s="27" t="s">
        <v>834</v>
      </c>
      <c r="BT18" s="27" t="s">
        <v>3395</v>
      </c>
      <c r="BU18" s="27" t="s">
        <v>837</v>
      </c>
      <c r="BV18" s="5" t="s">
        <v>1488</v>
      </c>
      <c r="BW18" s="5" t="s">
        <v>1401</v>
      </c>
      <c r="BX18" s="27">
        <v>7788</v>
      </c>
      <c r="BY18" s="27" t="s">
        <v>4471</v>
      </c>
      <c r="BZ18" s="27" t="s">
        <v>1401</v>
      </c>
      <c r="CA18" s="27">
        <v>4442</v>
      </c>
      <c r="CB18" s="27" t="s">
        <v>4655</v>
      </c>
      <c r="CC18" s="27" t="s">
        <v>1401</v>
      </c>
      <c r="CD18" s="27">
        <v>3430</v>
      </c>
      <c r="CE18" s="27" t="s">
        <v>1760</v>
      </c>
      <c r="CF18" s="27" t="s">
        <v>1401</v>
      </c>
      <c r="CG18" s="27">
        <v>243</v>
      </c>
      <c r="CH18" s="27" t="s">
        <v>4656</v>
      </c>
      <c r="CI18" s="27" t="s">
        <v>1401</v>
      </c>
      <c r="CJ18" s="27">
        <v>222</v>
      </c>
      <c r="CK18" s="27" t="s">
        <v>4657</v>
      </c>
      <c r="CL18" s="27" t="s">
        <v>1401</v>
      </c>
      <c r="CM18" s="27">
        <v>19</v>
      </c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</row>
    <row r="19" spans="1:145">
      <c r="A19" s="4">
        <v>18</v>
      </c>
      <c r="B19" s="56">
        <v>39496</v>
      </c>
      <c r="C19" s="5" t="s">
        <v>1489</v>
      </c>
      <c r="D19" s="27">
        <v>55255</v>
      </c>
      <c r="E19" s="5">
        <v>15035</v>
      </c>
      <c r="F19" s="66">
        <f t="shared" si="0"/>
        <v>0.27210207221065968</v>
      </c>
      <c r="G19" s="35">
        <f t="shared" si="8"/>
        <v>7.7884935151313603E-2</v>
      </c>
      <c r="H19" s="35" t="str">
        <f t="shared" si="9"/>
        <v>IND</v>
      </c>
      <c r="I19" s="35">
        <f t="shared" si="10"/>
        <v>0.31945460591952113</v>
      </c>
      <c r="J19" s="35" t="str">
        <f t="shared" si="11"/>
        <v>MMA</v>
      </c>
      <c r="K19" s="35">
        <f t="shared" si="12"/>
        <v>0.24156967076820751</v>
      </c>
      <c r="L19" s="35" t="str">
        <f t="shared" si="13"/>
        <v>PML</v>
      </c>
      <c r="M19" s="66">
        <f t="shared" si="14"/>
        <v>0.14053874293315596</v>
      </c>
      <c r="N19" s="27" t="s">
        <v>4660</v>
      </c>
      <c r="O19" s="27" t="s">
        <v>1002</v>
      </c>
      <c r="P19" s="27">
        <v>1232</v>
      </c>
      <c r="Q19" s="27" t="s">
        <v>4664</v>
      </c>
      <c r="R19" s="27" t="s">
        <v>1194</v>
      </c>
      <c r="S19" s="27">
        <v>159</v>
      </c>
      <c r="T19" s="5" t="s">
        <v>1491</v>
      </c>
      <c r="U19" s="5" t="s">
        <v>1185</v>
      </c>
      <c r="V19" s="27">
        <v>3632</v>
      </c>
      <c r="W19" s="27" t="s">
        <v>7457</v>
      </c>
      <c r="X19" s="27" t="s">
        <v>7463</v>
      </c>
      <c r="Y19" s="27" t="s">
        <v>7459</v>
      </c>
      <c r="Z19" s="27" t="s">
        <v>4658</v>
      </c>
      <c r="AA19" s="27" t="s">
        <v>909</v>
      </c>
      <c r="AB19" s="27">
        <v>2113</v>
      </c>
      <c r="AC19" s="5" t="s">
        <v>834</v>
      </c>
      <c r="AD19" s="5" t="s">
        <v>1003</v>
      </c>
      <c r="AE19" s="27" t="s">
        <v>837</v>
      </c>
      <c r="AF19" s="27" t="s">
        <v>7457</v>
      </c>
      <c r="AG19" s="27" t="s">
        <v>640</v>
      </c>
      <c r="AH19" s="27" t="s">
        <v>7459</v>
      </c>
      <c r="AI19" s="27" t="s">
        <v>7414</v>
      </c>
      <c r="AJ19" s="27" t="s">
        <v>4726</v>
      </c>
      <c r="AK19" s="27" t="s">
        <v>7459</v>
      </c>
      <c r="AL19" s="27" t="s">
        <v>7457</v>
      </c>
      <c r="AM19" s="27" t="s">
        <v>722</v>
      </c>
      <c r="AN19" s="27" t="s">
        <v>7459</v>
      </c>
      <c r="AO19" s="27" t="s">
        <v>834</v>
      </c>
      <c r="AP19" s="27" t="s">
        <v>1866</v>
      </c>
      <c r="AQ19" s="27" t="s">
        <v>837</v>
      </c>
      <c r="AR19" s="27" t="s">
        <v>7457</v>
      </c>
      <c r="AS19" s="27" t="s">
        <v>792</v>
      </c>
      <c r="AT19" s="27" t="s">
        <v>7459</v>
      </c>
      <c r="AU19" s="27" t="s">
        <v>7457</v>
      </c>
      <c r="AV19" s="27" t="s">
        <v>814</v>
      </c>
      <c r="AW19" s="27" t="s">
        <v>7459</v>
      </c>
      <c r="AX19" s="27" t="s">
        <v>7414</v>
      </c>
      <c r="AY19" s="27" t="s">
        <v>7418</v>
      </c>
      <c r="AZ19" s="27" t="s">
        <v>7419</v>
      </c>
      <c r="BA19" s="27" t="s">
        <v>7457</v>
      </c>
      <c r="BB19" s="27" t="s">
        <v>717</v>
      </c>
      <c r="BC19" s="27" t="s">
        <v>7459</v>
      </c>
      <c r="BD19" s="27" t="s">
        <v>7457</v>
      </c>
      <c r="BE19" s="27" t="s">
        <v>633</v>
      </c>
      <c r="BF19" s="27" t="s">
        <v>7459</v>
      </c>
      <c r="BG19" s="27" t="s">
        <v>7457</v>
      </c>
      <c r="BH19" s="27" t="s">
        <v>7376</v>
      </c>
      <c r="BI19" s="27" t="s">
        <v>7459</v>
      </c>
      <c r="BJ19" s="27" t="s">
        <v>834</v>
      </c>
      <c r="BK19" s="27" t="s">
        <v>1424</v>
      </c>
      <c r="BL19" s="27" t="s">
        <v>837</v>
      </c>
      <c r="BM19" s="27" t="s">
        <v>7457</v>
      </c>
      <c r="BN19" s="27" t="s">
        <v>805</v>
      </c>
      <c r="BO19" s="27" t="s">
        <v>7459</v>
      </c>
      <c r="BP19" s="27" t="s">
        <v>7414</v>
      </c>
      <c r="BQ19" s="27" t="s">
        <v>7415</v>
      </c>
      <c r="BR19" s="27" t="s">
        <v>7416</v>
      </c>
      <c r="BS19" s="27" t="s">
        <v>834</v>
      </c>
      <c r="BT19" s="27" t="s">
        <v>3395</v>
      </c>
      <c r="BU19" s="27" t="s">
        <v>837</v>
      </c>
      <c r="BV19" s="5" t="s">
        <v>1490</v>
      </c>
      <c r="BW19" s="5" t="s">
        <v>1401</v>
      </c>
      <c r="BX19" s="27">
        <v>4803</v>
      </c>
      <c r="BY19" s="27" t="s">
        <v>4659</v>
      </c>
      <c r="BZ19" s="27" t="s">
        <v>1401</v>
      </c>
      <c r="CA19" s="27">
        <v>1962</v>
      </c>
      <c r="CB19" s="27" t="s">
        <v>4661</v>
      </c>
      <c r="CC19" s="27" t="s">
        <v>1401</v>
      </c>
      <c r="CD19" s="27">
        <v>479</v>
      </c>
      <c r="CE19" s="27" t="s">
        <v>4662</v>
      </c>
      <c r="CF19" s="27" t="s">
        <v>1401</v>
      </c>
      <c r="CG19" s="27">
        <v>445</v>
      </c>
      <c r="CH19" s="27" t="s">
        <v>4663</v>
      </c>
      <c r="CI19" s="27" t="s">
        <v>1401</v>
      </c>
      <c r="CJ19" s="27">
        <v>392</v>
      </c>
      <c r="CK19" s="27" t="s">
        <v>4665</v>
      </c>
      <c r="CL19" s="27" t="s">
        <v>1401</v>
      </c>
      <c r="CM19" s="27">
        <v>17</v>
      </c>
      <c r="CN19" s="27" t="s">
        <v>1401</v>
      </c>
      <c r="CO19" s="27">
        <v>5</v>
      </c>
      <c r="CP19" s="27" t="s">
        <v>4666</v>
      </c>
      <c r="CQ19" s="27" t="s">
        <v>1401</v>
      </c>
      <c r="CR19" s="27">
        <v>5</v>
      </c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</row>
    <row r="20" spans="1:145">
      <c r="A20" s="4">
        <v>19</v>
      </c>
      <c r="B20" s="56">
        <v>39496</v>
      </c>
      <c r="C20" s="5" t="s">
        <v>1492</v>
      </c>
      <c r="D20" s="27">
        <v>68419</v>
      </c>
      <c r="E20" s="5">
        <v>16339</v>
      </c>
      <c r="F20" s="66">
        <f t="shared" si="0"/>
        <v>0.2388079334687733</v>
      </c>
      <c r="G20" s="35">
        <f t="shared" si="8"/>
        <v>9.0458412387539017E-2</v>
      </c>
      <c r="H20" s="35" t="str">
        <f t="shared" si="9"/>
        <v>PML</v>
      </c>
      <c r="I20" s="35">
        <f t="shared" si="10"/>
        <v>0.37358467470469431</v>
      </c>
      <c r="J20" s="35" t="str">
        <f t="shared" si="11"/>
        <v>ANP</v>
      </c>
      <c r="K20" s="35">
        <f t="shared" si="12"/>
        <v>0.28312626231715526</v>
      </c>
      <c r="L20" s="35" t="str">
        <f t="shared" si="13"/>
        <v>MMA</v>
      </c>
      <c r="M20" s="66">
        <f t="shared" si="14"/>
        <v>0.14860150560009794</v>
      </c>
      <c r="N20" s="5" t="s">
        <v>1494</v>
      </c>
      <c r="O20" s="5" t="s">
        <v>1002</v>
      </c>
      <c r="P20" s="27">
        <v>4626</v>
      </c>
      <c r="Q20" s="27" t="s">
        <v>4522</v>
      </c>
      <c r="R20" s="27" t="s">
        <v>1194</v>
      </c>
      <c r="S20" s="27">
        <v>24</v>
      </c>
      <c r="T20" s="27" t="s">
        <v>4468</v>
      </c>
      <c r="U20" s="27" t="s">
        <v>1185</v>
      </c>
      <c r="V20" s="27">
        <v>2428</v>
      </c>
      <c r="W20" s="27" t="s">
        <v>7457</v>
      </c>
      <c r="X20" s="27" t="s">
        <v>7463</v>
      </c>
      <c r="Y20" s="27" t="s">
        <v>7459</v>
      </c>
      <c r="Z20" s="5" t="s">
        <v>1493</v>
      </c>
      <c r="AA20" s="5" t="s">
        <v>909</v>
      </c>
      <c r="AB20" s="27">
        <v>6104</v>
      </c>
      <c r="AC20" s="27" t="s">
        <v>4520</v>
      </c>
      <c r="AD20" s="27" t="s">
        <v>1003</v>
      </c>
      <c r="AE20" s="27">
        <v>99</v>
      </c>
      <c r="AF20" s="27" t="s">
        <v>7457</v>
      </c>
      <c r="AG20" s="27" t="s">
        <v>640</v>
      </c>
      <c r="AH20" s="27" t="s">
        <v>7459</v>
      </c>
      <c r="AI20" s="27" t="s">
        <v>7414</v>
      </c>
      <c r="AJ20" s="27" t="s">
        <v>4726</v>
      </c>
      <c r="AK20" s="27" t="s">
        <v>7459</v>
      </c>
      <c r="AL20" s="27" t="s">
        <v>7457</v>
      </c>
      <c r="AM20" s="27" t="s">
        <v>722</v>
      </c>
      <c r="AN20" s="27" t="s">
        <v>7459</v>
      </c>
      <c r="AO20" s="27" t="s">
        <v>834</v>
      </c>
      <c r="AP20" s="27" t="s">
        <v>1866</v>
      </c>
      <c r="AQ20" s="27" t="s">
        <v>837</v>
      </c>
      <c r="AR20" s="27" t="s">
        <v>7457</v>
      </c>
      <c r="AS20" s="27" t="s">
        <v>792</v>
      </c>
      <c r="AT20" s="27" t="s">
        <v>7459</v>
      </c>
      <c r="AU20" s="27" t="s">
        <v>7457</v>
      </c>
      <c r="AV20" s="27" t="s">
        <v>814</v>
      </c>
      <c r="AW20" s="27" t="s">
        <v>7459</v>
      </c>
      <c r="AX20" s="27" t="s">
        <v>7414</v>
      </c>
      <c r="AY20" s="27" t="s">
        <v>7418</v>
      </c>
      <c r="AZ20" s="27" t="s">
        <v>7419</v>
      </c>
      <c r="BA20" s="27" t="s">
        <v>7457</v>
      </c>
      <c r="BB20" s="27" t="s">
        <v>717</v>
      </c>
      <c r="BC20" s="27" t="s">
        <v>7459</v>
      </c>
      <c r="BD20" s="27" t="s">
        <v>7457</v>
      </c>
      <c r="BE20" s="27" t="s">
        <v>633</v>
      </c>
      <c r="BF20" s="27" t="s">
        <v>7459</v>
      </c>
      <c r="BG20" s="27" t="s">
        <v>7457</v>
      </c>
      <c r="BH20" s="27" t="s">
        <v>7376</v>
      </c>
      <c r="BI20" s="27" t="s">
        <v>7459</v>
      </c>
      <c r="BJ20" s="27" t="s">
        <v>834</v>
      </c>
      <c r="BK20" s="27" t="s">
        <v>1424</v>
      </c>
      <c r="BL20" s="27" t="s">
        <v>837</v>
      </c>
      <c r="BM20" s="27" t="s">
        <v>7457</v>
      </c>
      <c r="BN20" s="27" t="s">
        <v>805</v>
      </c>
      <c r="BO20" s="27" t="s">
        <v>7459</v>
      </c>
      <c r="BP20" s="27" t="s">
        <v>7414</v>
      </c>
      <c r="BQ20" s="27" t="s">
        <v>7415</v>
      </c>
      <c r="BR20" s="27" t="s">
        <v>7416</v>
      </c>
      <c r="BS20" s="27" t="s">
        <v>834</v>
      </c>
      <c r="BT20" s="27" t="s">
        <v>3395</v>
      </c>
      <c r="BU20" s="27" t="s">
        <v>837</v>
      </c>
      <c r="BV20" s="27" t="s">
        <v>4469</v>
      </c>
      <c r="BW20" s="27" t="s">
        <v>1401</v>
      </c>
      <c r="BX20" s="27">
        <v>2255</v>
      </c>
      <c r="BY20" s="27" t="s">
        <v>4470</v>
      </c>
      <c r="BZ20" s="27" t="s">
        <v>1401</v>
      </c>
      <c r="CA20" s="27">
        <v>108</v>
      </c>
      <c r="CB20" s="27" t="s">
        <v>4521</v>
      </c>
      <c r="CC20" s="27" t="s">
        <v>1401</v>
      </c>
      <c r="CD20" s="27">
        <v>94</v>
      </c>
      <c r="CE20" s="27" t="s">
        <v>4523</v>
      </c>
      <c r="CF20" s="27" t="s">
        <v>1401</v>
      </c>
      <c r="CG20" s="27">
        <v>16</v>
      </c>
      <c r="CH20" s="27" t="s">
        <v>4524</v>
      </c>
      <c r="CI20" s="27" t="s">
        <v>1401</v>
      </c>
      <c r="CJ20" s="27">
        <v>16</v>
      </c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</row>
    <row r="21" spans="1:145">
      <c r="A21" s="4">
        <v>20</v>
      </c>
      <c r="B21" s="56">
        <v>39496</v>
      </c>
      <c r="C21" s="5" t="s">
        <v>1495</v>
      </c>
      <c r="D21" s="27">
        <v>98656</v>
      </c>
      <c r="E21" s="5">
        <v>30243</v>
      </c>
      <c r="F21" s="66">
        <f t="shared" si="0"/>
        <v>0.30655003243593903</v>
      </c>
      <c r="G21" s="35">
        <f t="shared" si="8"/>
        <v>0.10852098006150183</v>
      </c>
      <c r="H21" s="35" t="str">
        <f t="shared" si="9"/>
        <v>MMA</v>
      </c>
      <c r="I21" s="35">
        <f t="shared" si="10"/>
        <v>0.33435836391892337</v>
      </c>
      <c r="J21" s="35" t="str">
        <f t="shared" si="11"/>
        <v>IND</v>
      </c>
      <c r="K21" s="35">
        <f t="shared" si="12"/>
        <v>0.22583738385742155</v>
      </c>
      <c r="L21" s="35" t="str">
        <f t="shared" si="13"/>
        <v>ANP</v>
      </c>
      <c r="M21" s="66">
        <f t="shared" si="14"/>
        <v>0.20626260622292761</v>
      </c>
      <c r="N21" s="27" t="s">
        <v>4525</v>
      </c>
      <c r="O21" s="27" t="s">
        <v>1002</v>
      </c>
      <c r="P21" s="27">
        <v>6238</v>
      </c>
      <c r="Q21" s="27" t="s">
        <v>221</v>
      </c>
      <c r="R21" s="27" t="s">
        <v>7458</v>
      </c>
      <c r="S21" s="27">
        <v>20</v>
      </c>
      <c r="T21" s="5" t="s">
        <v>1496</v>
      </c>
      <c r="U21" s="5" t="s">
        <v>1185</v>
      </c>
      <c r="V21" s="27">
        <v>10112</v>
      </c>
      <c r="W21" s="27" t="s">
        <v>7457</v>
      </c>
      <c r="X21" s="27" t="s">
        <v>7463</v>
      </c>
      <c r="Y21" s="27" t="s">
        <v>7459</v>
      </c>
      <c r="Z21" s="27" t="s">
        <v>4526</v>
      </c>
      <c r="AA21" s="27" t="s">
        <v>909</v>
      </c>
      <c r="AB21" s="27">
        <v>6236</v>
      </c>
      <c r="AC21" s="27" t="s">
        <v>4528</v>
      </c>
      <c r="AD21" s="27" t="s">
        <v>1003</v>
      </c>
      <c r="AE21" s="27">
        <v>189</v>
      </c>
      <c r="AF21" s="27" t="s">
        <v>7457</v>
      </c>
      <c r="AG21" s="27" t="s">
        <v>640</v>
      </c>
      <c r="AH21" s="27" t="s">
        <v>7459</v>
      </c>
      <c r="AI21" s="27" t="s">
        <v>7414</v>
      </c>
      <c r="AJ21" s="27" t="s">
        <v>4726</v>
      </c>
      <c r="AK21" s="27" t="s">
        <v>7459</v>
      </c>
      <c r="AL21" s="27" t="s">
        <v>7457</v>
      </c>
      <c r="AM21" s="27" t="s">
        <v>722</v>
      </c>
      <c r="AN21" s="27" t="s">
        <v>7459</v>
      </c>
      <c r="AO21" s="27" t="s">
        <v>834</v>
      </c>
      <c r="AP21" s="27" t="s">
        <v>1866</v>
      </c>
      <c r="AQ21" s="27" t="s">
        <v>837</v>
      </c>
      <c r="AR21" s="27" t="s">
        <v>7457</v>
      </c>
      <c r="AS21" s="27" t="s">
        <v>792</v>
      </c>
      <c r="AT21" s="27" t="s">
        <v>7459</v>
      </c>
      <c r="AU21" s="27" t="s">
        <v>7457</v>
      </c>
      <c r="AV21" s="27" t="s">
        <v>814</v>
      </c>
      <c r="AW21" s="27" t="s">
        <v>7459</v>
      </c>
      <c r="AX21" s="27" t="s">
        <v>7414</v>
      </c>
      <c r="AY21" s="27" t="s">
        <v>7418</v>
      </c>
      <c r="AZ21" s="27" t="s">
        <v>7419</v>
      </c>
      <c r="BA21" s="27" t="s">
        <v>7457</v>
      </c>
      <c r="BB21" s="27" t="s">
        <v>717</v>
      </c>
      <c r="BC21" s="27" t="s">
        <v>7459</v>
      </c>
      <c r="BD21" s="27" t="s">
        <v>7457</v>
      </c>
      <c r="BE21" s="27" t="s">
        <v>633</v>
      </c>
      <c r="BF21" s="27" t="s">
        <v>7459</v>
      </c>
      <c r="BG21" s="27" t="s">
        <v>7457</v>
      </c>
      <c r="BH21" s="27" t="s">
        <v>7376</v>
      </c>
      <c r="BI21" s="27" t="s">
        <v>7459</v>
      </c>
      <c r="BJ21" s="27" t="s">
        <v>834</v>
      </c>
      <c r="BK21" s="27" t="s">
        <v>1424</v>
      </c>
      <c r="BL21" s="27" t="s">
        <v>837</v>
      </c>
      <c r="BM21" s="27" t="s">
        <v>7457</v>
      </c>
      <c r="BN21" s="27" t="s">
        <v>805</v>
      </c>
      <c r="BO21" s="27" t="s">
        <v>7459</v>
      </c>
      <c r="BP21" s="27" t="s">
        <v>7414</v>
      </c>
      <c r="BQ21" s="27" t="s">
        <v>7415</v>
      </c>
      <c r="BR21" s="27" t="s">
        <v>7416</v>
      </c>
      <c r="BS21" s="27" t="s">
        <v>834</v>
      </c>
      <c r="BT21" s="27" t="s">
        <v>3395</v>
      </c>
      <c r="BU21" s="27" t="s">
        <v>837</v>
      </c>
      <c r="BV21" s="5" t="s">
        <v>1693</v>
      </c>
      <c r="BW21" s="5" t="s">
        <v>1401</v>
      </c>
      <c r="BX21" s="27">
        <v>6830</v>
      </c>
      <c r="BY21" s="27" t="s">
        <v>4527</v>
      </c>
      <c r="BZ21" s="27" t="s">
        <v>1401</v>
      </c>
      <c r="CA21" s="27">
        <v>473</v>
      </c>
      <c r="CB21" s="27" t="s">
        <v>4529</v>
      </c>
      <c r="CC21" s="27" t="s">
        <v>1401</v>
      </c>
      <c r="CD21" s="27">
        <v>126</v>
      </c>
      <c r="CE21" s="27" t="s">
        <v>4699</v>
      </c>
      <c r="CF21" s="27" t="s">
        <v>1401</v>
      </c>
      <c r="CG21" s="27">
        <v>12</v>
      </c>
      <c r="CH21" s="27" t="s">
        <v>4700</v>
      </c>
      <c r="CI21" s="27" t="s">
        <v>1401</v>
      </c>
      <c r="CJ21" s="27">
        <v>7</v>
      </c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</row>
    <row r="22" spans="1:145">
      <c r="A22" s="4">
        <v>21</v>
      </c>
      <c r="B22" s="56">
        <v>39496</v>
      </c>
      <c r="C22" s="5" t="s">
        <v>1500</v>
      </c>
      <c r="D22" s="27">
        <v>86291</v>
      </c>
      <c r="E22" s="5">
        <v>27049</v>
      </c>
      <c r="F22" s="66">
        <f t="shared" si="0"/>
        <v>0.3134625859011948</v>
      </c>
      <c r="G22" s="35">
        <f t="shared" si="8"/>
        <v>0.20607046471218898</v>
      </c>
      <c r="H22" s="35" t="str">
        <f t="shared" si="9"/>
        <v>IND</v>
      </c>
      <c r="I22" s="35">
        <f t="shared" si="10"/>
        <v>0.49595179119375948</v>
      </c>
      <c r="J22" s="35" t="str">
        <f t="shared" si="11"/>
        <v>PML</v>
      </c>
      <c r="K22" s="35">
        <f t="shared" si="12"/>
        <v>0.2898813264815705</v>
      </c>
      <c r="L22" s="35" t="str">
        <f t="shared" si="13"/>
        <v>PPPP</v>
      </c>
      <c r="M22" s="66">
        <f t="shared" si="14"/>
        <v>0.17675329956745167</v>
      </c>
      <c r="N22" s="27" t="s">
        <v>7457</v>
      </c>
      <c r="O22" s="27" t="s">
        <v>7453</v>
      </c>
      <c r="P22" s="27" t="s">
        <v>7459</v>
      </c>
      <c r="Q22" s="27" t="s">
        <v>4532</v>
      </c>
      <c r="R22" s="27" t="s">
        <v>1194</v>
      </c>
      <c r="S22" s="27">
        <v>69</v>
      </c>
      <c r="T22" s="27" t="s">
        <v>4702</v>
      </c>
      <c r="U22" s="27" t="s">
        <v>1185</v>
      </c>
      <c r="V22" s="27">
        <v>825</v>
      </c>
      <c r="W22" s="27" t="s">
        <v>4531</v>
      </c>
      <c r="X22" s="27" t="s">
        <v>1765</v>
      </c>
      <c r="Y22" s="27">
        <v>52</v>
      </c>
      <c r="Z22" s="5" t="s">
        <v>1499</v>
      </c>
      <c r="AA22" s="5" t="s">
        <v>909</v>
      </c>
      <c r="AB22" s="27">
        <v>7841</v>
      </c>
      <c r="AC22" s="27" t="s">
        <v>4701</v>
      </c>
      <c r="AD22" s="27" t="s">
        <v>1003</v>
      </c>
      <c r="AE22" s="27">
        <v>4781</v>
      </c>
      <c r="AF22" s="27" t="s">
        <v>7457</v>
      </c>
      <c r="AG22" s="27" t="s">
        <v>640</v>
      </c>
      <c r="AH22" s="27" t="s">
        <v>7459</v>
      </c>
      <c r="AI22" s="27" t="s">
        <v>7414</v>
      </c>
      <c r="AJ22" s="27" t="s">
        <v>4726</v>
      </c>
      <c r="AK22" s="27" t="s">
        <v>7459</v>
      </c>
      <c r="AL22" s="27" t="s">
        <v>7457</v>
      </c>
      <c r="AM22" s="27" t="s">
        <v>722</v>
      </c>
      <c r="AN22" s="27" t="s">
        <v>7459</v>
      </c>
      <c r="AO22" s="27" t="s">
        <v>834</v>
      </c>
      <c r="AP22" s="27" t="s">
        <v>1866</v>
      </c>
      <c r="AQ22" s="27" t="s">
        <v>837</v>
      </c>
      <c r="AR22" s="27" t="s">
        <v>7457</v>
      </c>
      <c r="AS22" s="27" t="s">
        <v>792</v>
      </c>
      <c r="AT22" s="27" t="s">
        <v>7459</v>
      </c>
      <c r="AU22" s="27" t="s">
        <v>7457</v>
      </c>
      <c r="AV22" s="27" t="s">
        <v>814</v>
      </c>
      <c r="AW22" s="27" t="s">
        <v>7459</v>
      </c>
      <c r="AX22" s="27" t="s">
        <v>7414</v>
      </c>
      <c r="AY22" s="27" t="s">
        <v>7418</v>
      </c>
      <c r="AZ22" s="27" t="s">
        <v>7419</v>
      </c>
      <c r="BA22" s="27" t="s">
        <v>7457</v>
      </c>
      <c r="BB22" s="27" t="s">
        <v>717</v>
      </c>
      <c r="BC22" s="27" t="s">
        <v>7459</v>
      </c>
      <c r="BD22" s="27" t="s">
        <v>7457</v>
      </c>
      <c r="BE22" s="27" t="s">
        <v>633</v>
      </c>
      <c r="BF22" s="27" t="s">
        <v>7459</v>
      </c>
      <c r="BG22" s="27" t="s">
        <v>7457</v>
      </c>
      <c r="BH22" s="27" t="s">
        <v>7376</v>
      </c>
      <c r="BI22" s="27" t="s">
        <v>7459</v>
      </c>
      <c r="BJ22" s="27" t="s">
        <v>834</v>
      </c>
      <c r="BK22" s="27" t="s">
        <v>1424</v>
      </c>
      <c r="BL22" s="27" t="s">
        <v>837</v>
      </c>
      <c r="BM22" s="27" t="s">
        <v>7457</v>
      </c>
      <c r="BN22" s="27" t="s">
        <v>805</v>
      </c>
      <c r="BO22" s="27" t="s">
        <v>7459</v>
      </c>
      <c r="BP22" s="27" t="s">
        <v>7414</v>
      </c>
      <c r="BQ22" s="27" t="s">
        <v>7415</v>
      </c>
      <c r="BR22" s="27" t="s">
        <v>7416</v>
      </c>
      <c r="BS22" s="27" t="s">
        <v>834</v>
      </c>
      <c r="BT22" s="27" t="s">
        <v>3395</v>
      </c>
      <c r="BU22" s="27" t="s">
        <v>837</v>
      </c>
      <c r="BV22" s="5" t="s">
        <v>1694</v>
      </c>
      <c r="BW22" s="5" t="s">
        <v>1401</v>
      </c>
      <c r="BX22" s="27">
        <v>13415</v>
      </c>
      <c r="BY22" s="27" t="s">
        <v>4533</v>
      </c>
      <c r="BZ22" s="27" t="s">
        <v>1401</v>
      </c>
      <c r="CA22" s="27">
        <v>47</v>
      </c>
      <c r="CB22" s="27" t="s">
        <v>4534</v>
      </c>
      <c r="CC22" s="27" t="s">
        <v>1401</v>
      </c>
      <c r="CD22" s="27">
        <v>19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</row>
    <row r="23" spans="1:145">
      <c r="A23" s="4">
        <v>22</v>
      </c>
      <c r="B23" s="56">
        <v>39496</v>
      </c>
      <c r="C23" s="5" t="s">
        <v>1501</v>
      </c>
      <c r="D23" s="27">
        <v>42404</v>
      </c>
      <c r="E23" s="5">
        <v>9629</v>
      </c>
      <c r="F23" s="66">
        <f t="shared" si="0"/>
        <v>0.22707763418545421</v>
      </c>
      <c r="G23" s="35">
        <f t="shared" si="8"/>
        <v>3.2505971544293279E-2</v>
      </c>
      <c r="H23" s="35" t="str">
        <f t="shared" si="9"/>
        <v>ANP</v>
      </c>
      <c r="I23" s="35">
        <f t="shared" si="10"/>
        <v>0.35922733409492158</v>
      </c>
      <c r="J23" s="35" t="str">
        <f t="shared" si="11"/>
        <v>PML</v>
      </c>
      <c r="K23" s="35">
        <f t="shared" si="12"/>
        <v>0.32672136255062834</v>
      </c>
      <c r="L23" s="35" t="str">
        <f t="shared" si="13"/>
        <v>MMA</v>
      </c>
      <c r="M23" s="66">
        <f t="shared" si="14"/>
        <v>0.29795409699864989</v>
      </c>
      <c r="N23" s="5" t="s">
        <v>1502</v>
      </c>
      <c r="O23" s="5" t="s">
        <v>1002</v>
      </c>
      <c r="P23" s="27">
        <v>3459</v>
      </c>
      <c r="Q23" s="27" t="s">
        <v>7457</v>
      </c>
      <c r="R23" s="27" t="s">
        <v>7458</v>
      </c>
      <c r="S23" s="27" t="s">
        <v>7459</v>
      </c>
      <c r="T23" s="27" t="s">
        <v>4535</v>
      </c>
      <c r="U23" s="27" t="s">
        <v>1185</v>
      </c>
      <c r="V23" s="27">
        <v>2869</v>
      </c>
      <c r="W23" s="27" t="s">
        <v>7457</v>
      </c>
      <c r="X23" s="27" t="s">
        <v>7463</v>
      </c>
      <c r="Y23" s="27" t="s">
        <v>7459</v>
      </c>
      <c r="Z23" s="5" t="s">
        <v>1503</v>
      </c>
      <c r="AA23" s="5" t="s">
        <v>909</v>
      </c>
      <c r="AB23" s="27">
        <v>3146</v>
      </c>
      <c r="AC23" s="27" t="s">
        <v>4536</v>
      </c>
      <c r="AD23" s="27" t="s">
        <v>1003</v>
      </c>
      <c r="AE23" s="27">
        <v>116</v>
      </c>
      <c r="AF23" s="27" t="s">
        <v>7457</v>
      </c>
      <c r="AG23" s="27" t="s">
        <v>640</v>
      </c>
      <c r="AH23" s="27" t="s">
        <v>7459</v>
      </c>
      <c r="AI23" s="27" t="s">
        <v>7414</v>
      </c>
      <c r="AJ23" s="27" t="s">
        <v>4726</v>
      </c>
      <c r="AK23" s="27" t="s">
        <v>7459</v>
      </c>
      <c r="AL23" s="27" t="s">
        <v>7457</v>
      </c>
      <c r="AM23" s="27" t="s">
        <v>722</v>
      </c>
      <c r="AN23" s="27" t="s">
        <v>7459</v>
      </c>
      <c r="AO23" s="27" t="s">
        <v>834</v>
      </c>
      <c r="AP23" s="27" t="s">
        <v>1866</v>
      </c>
      <c r="AQ23" s="27" t="s">
        <v>837</v>
      </c>
      <c r="AR23" s="27" t="s">
        <v>7457</v>
      </c>
      <c r="AS23" s="27" t="s">
        <v>792</v>
      </c>
      <c r="AT23" s="27" t="s">
        <v>7459</v>
      </c>
      <c r="AU23" s="27" t="s">
        <v>7457</v>
      </c>
      <c r="AV23" s="27" t="s">
        <v>814</v>
      </c>
      <c r="AW23" s="27" t="s">
        <v>7459</v>
      </c>
      <c r="AX23" s="27" t="s">
        <v>7414</v>
      </c>
      <c r="AY23" s="27" t="s">
        <v>7418</v>
      </c>
      <c r="AZ23" s="27" t="s">
        <v>7419</v>
      </c>
      <c r="BA23" s="27" t="s">
        <v>7457</v>
      </c>
      <c r="BB23" s="27" t="s">
        <v>717</v>
      </c>
      <c r="BC23" s="27" t="s">
        <v>7459</v>
      </c>
      <c r="BD23" s="27" t="s">
        <v>7457</v>
      </c>
      <c r="BE23" s="27" t="s">
        <v>633</v>
      </c>
      <c r="BF23" s="27" t="s">
        <v>7459</v>
      </c>
      <c r="BG23" s="27" t="s">
        <v>7457</v>
      </c>
      <c r="BH23" s="27" t="s">
        <v>7376</v>
      </c>
      <c r="BI23" s="27" t="s">
        <v>7459</v>
      </c>
      <c r="BJ23" s="27" t="s">
        <v>834</v>
      </c>
      <c r="BK23" s="27" t="s">
        <v>1424</v>
      </c>
      <c r="BL23" s="27" t="s">
        <v>837</v>
      </c>
      <c r="BM23" s="27" t="s">
        <v>7457</v>
      </c>
      <c r="BN23" s="27" t="s">
        <v>805</v>
      </c>
      <c r="BO23" s="27" t="s">
        <v>7459</v>
      </c>
      <c r="BP23" s="27" t="s">
        <v>7414</v>
      </c>
      <c r="BQ23" s="27" t="s">
        <v>7415</v>
      </c>
      <c r="BR23" s="27" t="s">
        <v>7416</v>
      </c>
      <c r="BS23" s="27" t="s">
        <v>834</v>
      </c>
      <c r="BT23" s="27" t="s">
        <v>3395</v>
      </c>
      <c r="BU23" s="27" t="s">
        <v>837</v>
      </c>
      <c r="BV23" s="27" t="s">
        <v>4733</v>
      </c>
      <c r="BW23" s="27" t="s">
        <v>1401</v>
      </c>
      <c r="BX23" s="27">
        <v>24</v>
      </c>
      <c r="BY23" s="27" t="s">
        <v>4711</v>
      </c>
      <c r="BZ23" s="27" t="s">
        <v>1401</v>
      </c>
      <c r="CA23" s="27">
        <v>15</v>
      </c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</row>
    <row r="24" spans="1:145">
      <c r="A24" s="4">
        <v>23</v>
      </c>
      <c r="B24" s="56">
        <v>39496</v>
      </c>
      <c r="C24" s="5" t="s">
        <v>1504</v>
      </c>
      <c r="D24" s="27">
        <v>57746</v>
      </c>
      <c r="E24" s="5">
        <v>12044</v>
      </c>
      <c r="F24" s="66">
        <f t="shared" si="0"/>
        <v>0.20856855886121983</v>
      </c>
      <c r="G24" s="35">
        <f t="shared" si="8"/>
        <v>0.11864828960478246</v>
      </c>
      <c r="H24" s="35" t="str">
        <f t="shared" si="9"/>
        <v>IND</v>
      </c>
      <c r="I24" s="35">
        <f t="shared" si="10"/>
        <v>0.53686482896047827</v>
      </c>
      <c r="J24" s="35" t="str">
        <f t="shared" si="11"/>
        <v>PML</v>
      </c>
      <c r="K24" s="35">
        <f t="shared" si="12"/>
        <v>0.4182165393556958</v>
      </c>
      <c r="L24" s="35" t="str">
        <f t="shared" si="13"/>
        <v>MMA</v>
      </c>
      <c r="M24" s="66">
        <f t="shared" si="14"/>
        <v>2.507472600464962E-2</v>
      </c>
      <c r="N24" s="27" t="s">
        <v>7457</v>
      </c>
      <c r="O24" s="27" t="s">
        <v>7453</v>
      </c>
      <c r="P24" s="27" t="s">
        <v>7459</v>
      </c>
      <c r="Q24" s="27" t="s">
        <v>7457</v>
      </c>
      <c r="R24" s="27" t="s">
        <v>7458</v>
      </c>
      <c r="S24" s="27" t="s">
        <v>7459</v>
      </c>
      <c r="T24" s="27" t="s">
        <v>4712</v>
      </c>
      <c r="U24" s="27" t="s">
        <v>1185</v>
      </c>
      <c r="V24" s="27">
        <v>302</v>
      </c>
      <c r="W24" s="27" t="s">
        <v>7457</v>
      </c>
      <c r="X24" s="27" t="s">
        <v>7463</v>
      </c>
      <c r="Y24" s="27" t="s">
        <v>7459</v>
      </c>
      <c r="Z24" s="5" t="s">
        <v>1506</v>
      </c>
      <c r="AA24" s="5" t="s">
        <v>909</v>
      </c>
      <c r="AB24" s="27">
        <v>5037</v>
      </c>
      <c r="AC24" s="5" t="s">
        <v>834</v>
      </c>
      <c r="AD24" s="5" t="s">
        <v>1003</v>
      </c>
      <c r="AE24" s="27" t="s">
        <v>837</v>
      </c>
      <c r="AF24" s="27" t="s">
        <v>7457</v>
      </c>
      <c r="AG24" s="27" t="s">
        <v>640</v>
      </c>
      <c r="AH24" s="27" t="s">
        <v>7459</v>
      </c>
      <c r="AI24" s="27" t="s">
        <v>7414</v>
      </c>
      <c r="AJ24" s="27" t="s">
        <v>4726</v>
      </c>
      <c r="AK24" s="27" t="s">
        <v>7459</v>
      </c>
      <c r="AL24" s="27" t="s">
        <v>7457</v>
      </c>
      <c r="AM24" s="27" t="s">
        <v>722</v>
      </c>
      <c r="AN24" s="27" t="s">
        <v>7459</v>
      </c>
      <c r="AO24" s="27" t="s">
        <v>834</v>
      </c>
      <c r="AP24" s="27" t="s">
        <v>1866</v>
      </c>
      <c r="AQ24" s="27" t="s">
        <v>837</v>
      </c>
      <c r="AR24" s="27" t="s">
        <v>7457</v>
      </c>
      <c r="AS24" s="27" t="s">
        <v>792</v>
      </c>
      <c r="AT24" s="27" t="s">
        <v>7459</v>
      </c>
      <c r="AU24" s="27" t="s">
        <v>7457</v>
      </c>
      <c r="AV24" s="27" t="s">
        <v>814</v>
      </c>
      <c r="AW24" s="27" t="s">
        <v>7459</v>
      </c>
      <c r="AX24" s="27" t="s">
        <v>7414</v>
      </c>
      <c r="AY24" s="27" t="s">
        <v>7418</v>
      </c>
      <c r="AZ24" s="27" t="s">
        <v>7419</v>
      </c>
      <c r="BA24" s="27" t="s">
        <v>7457</v>
      </c>
      <c r="BB24" s="27" t="s">
        <v>717</v>
      </c>
      <c r="BC24" s="27" t="s">
        <v>7459</v>
      </c>
      <c r="BD24" s="27" t="s">
        <v>7457</v>
      </c>
      <c r="BE24" s="27" t="s">
        <v>633</v>
      </c>
      <c r="BF24" s="27" t="s">
        <v>7459</v>
      </c>
      <c r="BG24" s="27" t="s">
        <v>7457</v>
      </c>
      <c r="BH24" s="27" t="s">
        <v>7376</v>
      </c>
      <c r="BI24" s="27" t="s">
        <v>7459</v>
      </c>
      <c r="BJ24" s="27" t="s">
        <v>834</v>
      </c>
      <c r="BK24" s="27" t="s">
        <v>1424</v>
      </c>
      <c r="BL24" s="27" t="s">
        <v>837</v>
      </c>
      <c r="BM24" s="27" t="s">
        <v>7457</v>
      </c>
      <c r="BN24" s="27" t="s">
        <v>805</v>
      </c>
      <c r="BO24" s="27" t="s">
        <v>7459</v>
      </c>
      <c r="BP24" s="27" t="s">
        <v>7414</v>
      </c>
      <c r="BQ24" s="27" t="s">
        <v>7415</v>
      </c>
      <c r="BR24" s="27" t="s">
        <v>7416</v>
      </c>
      <c r="BS24" s="27" t="s">
        <v>834</v>
      </c>
      <c r="BT24" s="27" t="s">
        <v>3395</v>
      </c>
      <c r="BU24" s="27" t="s">
        <v>837</v>
      </c>
      <c r="BV24" s="5" t="s">
        <v>1505</v>
      </c>
      <c r="BW24" s="5" t="s">
        <v>1401</v>
      </c>
      <c r="BX24" s="27">
        <v>6466</v>
      </c>
      <c r="BY24" s="27" t="s">
        <v>4748</v>
      </c>
      <c r="BZ24" s="27" t="s">
        <v>1401</v>
      </c>
      <c r="CA24" s="27">
        <v>86</v>
      </c>
      <c r="CB24" s="27" t="s">
        <v>4749</v>
      </c>
      <c r="CC24" s="27" t="s">
        <v>1401</v>
      </c>
      <c r="CD24" s="27">
        <v>81</v>
      </c>
      <c r="CE24" s="27" t="s">
        <v>4750</v>
      </c>
      <c r="CF24" s="27" t="s">
        <v>1401</v>
      </c>
      <c r="CG24" s="27">
        <v>32</v>
      </c>
      <c r="CH24" s="27" t="s">
        <v>4751</v>
      </c>
      <c r="CI24" s="27" t="s">
        <v>1401</v>
      </c>
      <c r="CJ24" s="27">
        <v>26</v>
      </c>
      <c r="CK24" s="27" t="s">
        <v>4752</v>
      </c>
      <c r="CL24" s="27" t="s">
        <v>1401</v>
      </c>
      <c r="CM24" s="27">
        <v>14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</row>
    <row r="25" spans="1:145">
      <c r="A25" s="4">
        <v>24</v>
      </c>
      <c r="B25" s="56">
        <v>39496</v>
      </c>
      <c r="C25" s="5" t="s">
        <v>1507</v>
      </c>
      <c r="D25" s="27">
        <v>95476</v>
      </c>
      <c r="E25" s="5">
        <v>49380</v>
      </c>
      <c r="F25" s="66">
        <f t="shared" si="0"/>
        <v>0.51719803929783403</v>
      </c>
      <c r="G25" s="35">
        <f t="shared" si="8"/>
        <v>0.94297286350749288</v>
      </c>
      <c r="H25" s="35" t="str">
        <f t="shared" si="9"/>
        <v>PML</v>
      </c>
      <c r="I25" s="35">
        <f t="shared" si="10"/>
        <v>0.97148643175374649</v>
      </c>
      <c r="J25" s="35" t="str">
        <f t="shared" si="11"/>
        <v>IND</v>
      </c>
      <c r="K25" s="35">
        <f t="shared" si="12"/>
        <v>2.8513568246253545E-2</v>
      </c>
      <c r="L25" s="35" t="s">
        <v>21</v>
      </c>
      <c r="M25" s="66" t="s">
        <v>22</v>
      </c>
      <c r="N25" s="27" t="s">
        <v>7457</v>
      </c>
      <c r="O25" s="27" t="s">
        <v>7453</v>
      </c>
      <c r="P25" s="27" t="s">
        <v>7459</v>
      </c>
      <c r="Q25" s="27" t="s">
        <v>7457</v>
      </c>
      <c r="R25" s="27" t="s">
        <v>7458</v>
      </c>
      <c r="S25" s="27" t="s">
        <v>7459</v>
      </c>
      <c r="T25" s="27" t="s">
        <v>7457</v>
      </c>
      <c r="U25" s="27" t="s">
        <v>809</v>
      </c>
      <c r="V25" s="27" t="s">
        <v>7459</v>
      </c>
      <c r="W25" s="27" t="s">
        <v>7457</v>
      </c>
      <c r="X25" s="27" t="s">
        <v>7463</v>
      </c>
      <c r="Y25" s="27" t="s">
        <v>7459</v>
      </c>
      <c r="Z25" s="5" t="s">
        <v>1508</v>
      </c>
      <c r="AA25" s="5" t="s">
        <v>909</v>
      </c>
      <c r="AB25" s="27">
        <v>47972</v>
      </c>
      <c r="AC25" s="5" t="s">
        <v>7457</v>
      </c>
      <c r="AD25" s="5" t="s">
        <v>887</v>
      </c>
      <c r="AE25" s="27" t="s">
        <v>7459</v>
      </c>
      <c r="AF25" s="27" t="s">
        <v>7457</v>
      </c>
      <c r="AG25" s="27" t="s">
        <v>640</v>
      </c>
      <c r="AH25" s="27" t="s">
        <v>7459</v>
      </c>
      <c r="AI25" s="27" t="s">
        <v>7414</v>
      </c>
      <c r="AJ25" s="27" t="s">
        <v>4726</v>
      </c>
      <c r="AK25" s="27" t="s">
        <v>7459</v>
      </c>
      <c r="AL25" s="27" t="s">
        <v>7457</v>
      </c>
      <c r="AM25" s="27" t="s">
        <v>722</v>
      </c>
      <c r="AN25" s="27" t="s">
        <v>7459</v>
      </c>
      <c r="AO25" s="27" t="s">
        <v>834</v>
      </c>
      <c r="AP25" s="27" t="s">
        <v>1866</v>
      </c>
      <c r="AQ25" s="27" t="s">
        <v>837</v>
      </c>
      <c r="AR25" s="27" t="s">
        <v>7457</v>
      </c>
      <c r="AS25" s="27" t="s">
        <v>792</v>
      </c>
      <c r="AT25" s="27" t="s">
        <v>7459</v>
      </c>
      <c r="AU25" s="27" t="s">
        <v>7457</v>
      </c>
      <c r="AV25" s="27" t="s">
        <v>814</v>
      </c>
      <c r="AW25" s="27" t="s">
        <v>7459</v>
      </c>
      <c r="AX25" s="27" t="s">
        <v>7414</v>
      </c>
      <c r="AY25" s="27" t="s">
        <v>7418</v>
      </c>
      <c r="AZ25" s="27" t="s">
        <v>7419</v>
      </c>
      <c r="BA25" s="27" t="s">
        <v>7457</v>
      </c>
      <c r="BB25" s="27" t="s">
        <v>717</v>
      </c>
      <c r="BC25" s="27" t="s">
        <v>7459</v>
      </c>
      <c r="BD25" s="27" t="s">
        <v>7457</v>
      </c>
      <c r="BE25" s="27" t="s">
        <v>633</v>
      </c>
      <c r="BF25" s="27" t="s">
        <v>7459</v>
      </c>
      <c r="BG25" s="27" t="s">
        <v>7457</v>
      </c>
      <c r="BH25" s="27" t="s">
        <v>7376</v>
      </c>
      <c r="BI25" s="27" t="s">
        <v>7459</v>
      </c>
      <c r="BJ25" s="27" t="s">
        <v>834</v>
      </c>
      <c r="BK25" s="27" t="s">
        <v>1424</v>
      </c>
      <c r="BL25" s="27" t="s">
        <v>837</v>
      </c>
      <c r="BM25" s="27" t="s">
        <v>7457</v>
      </c>
      <c r="BN25" s="27" t="s">
        <v>805</v>
      </c>
      <c r="BO25" s="27" t="s">
        <v>7459</v>
      </c>
      <c r="BP25" s="27" t="s">
        <v>7414</v>
      </c>
      <c r="BQ25" s="27" t="s">
        <v>7415</v>
      </c>
      <c r="BR25" s="27" t="s">
        <v>7416</v>
      </c>
      <c r="BS25" s="27" t="s">
        <v>834</v>
      </c>
      <c r="BT25" s="27" t="s">
        <v>3395</v>
      </c>
      <c r="BU25" s="27" t="s">
        <v>837</v>
      </c>
      <c r="BV25" s="5" t="s">
        <v>1509</v>
      </c>
      <c r="BW25" s="5" t="s">
        <v>1401</v>
      </c>
      <c r="BX25" s="27">
        <v>1408</v>
      </c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</row>
    <row r="26" spans="1:145">
      <c r="A26" s="4">
        <v>25</v>
      </c>
      <c r="B26" s="56">
        <v>39496</v>
      </c>
      <c r="C26" s="5" t="s">
        <v>1510</v>
      </c>
      <c r="D26" s="27">
        <v>140857</v>
      </c>
      <c r="E26" s="5">
        <v>28756</v>
      </c>
      <c r="F26" s="66">
        <f t="shared" si="0"/>
        <v>0.20415030846887269</v>
      </c>
      <c r="G26" s="35">
        <f t="shared" si="8"/>
        <v>8.4851857003755735E-2</v>
      </c>
      <c r="H26" s="35" t="str">
        <f t="shared" si="9"/>
        <v>IND</v>
      </c>
      <c r="I26" s="35">
        <f t="shared" si="10"/>
        <v>0.53015022951731816</v>
      </c>
      <c r="J26" s="35" t="str">
        <f t="shared" si="11"/>
        <v>PPPP</v>
      </c>
      <c r="K26" s="35">
        <f t="shared" si="12"/>
        <v>0.44529837251356241</v>
      </c>
      <c r="L26" s="35" t="str">
        <f t="shared" ref="L26:L44" si="15">INDEX(N26:EL26,MATCH(LARGE(N26:EL26,3),N26:EL26,0)-1)</f>
        <v>MQM</v>
      </c>
      <c r="M26" s="66">
        <f t="shared" ref="M26:M44" si="16">LARGE(N26:EL26,3)/(E26)</f>
        <v>9.8066490471553757E-3</v>
      </c>
      <c r="N26" s="27" t="s">
        <v>7457</v>
      </c>
      <c r="O26" s="27" t="s">
        <v>7453</v>
      </c>
      <c r="P26" s="27" t="s">
        <v>7459</v>
      </c>
      <c r="Q26" s="27" t="s">
        <v>7457</v>
      </c>
      <c r="R26" s="27" t="s">
        <v>7458</v>
      </c>
      <c r="S26" s="27" t="s">
        <v>7459</v>
      </c>
      <c r="T26" s="27" t="s">
        <v>661</v>
      </c>
      <c r="U26" s="27" t="s">
        <v>1185</v>
      </c>
      <c r="V26" s="27">
        <v>58</v>
      </c>
      <c r="W26" s="27" t="s">
        <v>662</v>
      </c>
      <c r="X26" s="27" t="s">
        <v>7463</v>
      </c>
      <c r="Y26" s="27">
        <v>282</v>
      </c>
      <c r="Z26" s="5" t="s">
        <v>660</v>
      </c>
      <c r="AA26" s="5" t="s">
        <v>7461</v>
      </c>
      <c r="AB26" s="5">
        <v>114</v>
      </c>
      <c r="AC26" s="5" t="s">
        <v>659</v>
      </c>
      <c r="AD26" s="5" t="s">
        <v>1003</v>
      </c>
      <c r="AE26" s="27">
        <v>12805</v>
      </c>
      <c r="AF26" s="27" t="s">
        <v>7457</v>
      </c>
      <c r="AG26" s="27" t="s">
        <v>640</v>
      </c>
      <c r="AH26" s="27" t="s">
        <v>7459</v>
      </c>
      <c r="AI26" s="27" t="s">
        <v>7414</v>
      </c>
      <c r="AJ26" s="27" t="s">
        <v>4726</v>
      </c>
      <c r="AK26" s="27" t="s">
        <v>7459</v>
      </c>
      <c r="AL26" s="27" t="s">
        <v>7457</v>
      </c>
      <c r="AM26" s="27" t="s">
        <v>722</v>
      </c>
      <c r="AN26" s="27" t="s">
        <v>7459</v>
      </c>
      <c r="AO26" s="27" t="s">
        <v>834</v>
      </c>
      <c r="AP26" s="27" t="s">
        <v>1866</v>
      </c>
      <c r="AQ26" s="27" t="s">
        <v>837</v>
      </c>
      <c r="AR26" s="27" t="s">
        <v>7457</v>
      </c>
      <c r="AS26" s="27" t="s">
        <v>792</v>
      </c>
      <c r="AT26" s="27" t="s">
        <v>7459</v>
      </c>
      <c r="AU26" s="27" t="s">
        <v>7457</v>
      </c>
      <c r="AV26" s="27" t="s">
        <v>814</v>
      </c>
      <c r="AW26" s="27" t="s">
        <v>7459</v>
      </c>
      <c r="AX26" s="27" t="s">
        <v>7414</v>
      </c>
      <c r="AY26" s="27" t="s">
        <v>7418</v>
      </c>
      <c r="AZ26" s="27" t="s">
        <v>7419</v>
      </c>
      <c r="BA26" s="27" t="s">
        <v>7457</v>
      </c>
      <c r="BB26" s="27" t="s">
        <v>717</v>
      </c>
      <c r="BC26" s="27" t="s">
        <v>7459</v>
      </c>
      <c r="BD26" s="27" t="s">
        <v>7457</v>
      </c>
      <c r="BE26" s="27" t="s">
        <v>633</v>
      </c>
      <c r="BF26" s="27" t="s">
        <v>7459</v>
      </c>
      <c r="BG26" s="27" t="s">
        <v>7457</v>
      </c>
      <c r="BH26" s="27" t="s">
        <v>7376</v>
      </c>
      <c r="BI26" s="27" t="s">
        <v>7459</v>
      </c>
      <c r="BJ26" s="27" t="s">
        <v>834</v>
      </c>
      <c r="BK26" s="27" t="s">
        <v>1424</v>
      </c>
      <c r="BL26" s="27" t="s">
        <v>837</v>
      </c>
      <c r="BM26" s="27" t="s">
        <v>7457</v>
      </c>
      <c r="BN26" s="27" t="s">
        <v>805</v>
      </c>
      <c r="BO26" s="27" t="s">
        <v>7459</v>
      </c>
      <c r="BP26" s="27" t="s">
        <v>7414</v>
      </c>
      <c r="BQ26" s="27" t="s">
        <v>7415</v>
      </c>
      <c r="BR26" s="27" t="s">
        <v>7416</v>
      </c>
      <c r="BS26" s="27" t="s">
        <v>834</v>
      </c>
      <c r="BT26" s="27" t="s">
        <v>3395</v>
      </c>
      <c r="BU26" s="27" t="s">
        <v>837</v>
      </c>
      <c r="BV26" s="5" t="s">
        <v>663</v>
      </c>
      <c r="BW26" s="5" t="s">
        <v>1401</v>
      </c>
      <c r="BX26" s="27">
        <v>15245</v>
      </c>
      <c r="BY26" s="27" t="s">
        <v>664</v>
      </c>
      <c r="BZ26" s="27" t="s">
        <v>1401</v>
      </c>
      <c r="CA26" s="27">
        <v>107</v>
      </c>
      <c r="CB26" s="27" t="s">
        <v>665</v>
      </c>
      <c r="CC26" s="27" t="s">
        <v>1401</v>
      </c>
      <c r="CD26" s="27">
        <v>60</v>
      </c>
      <c r="CE26" s="27" t="s">
        <v>666</v>
      </c>
      <c r="CF26" s="27" t="s">
        <v>1401</v>
      </c>
      <c r="CG26" s="27">
        <v>55</v>
      </c>
      <c r="CH26" s="27" t="s">
        <v>5255</v>
      </c>
      <c r="CI26" s="27" t="s">
        <v>1401</v>
      </c>
      <c r="CJ26" s="27">
        <v>30</v>
      </c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</row>
    <row r="27" spans="1:145">
      <c r="A27" s="4">
        <v>26</v>
      </c>
      <c r="B27" s="56">
        <v>39496</v>
      </c>
      <c r="C27" s="5" t="s">
        <v>1511</v>
      </c>
      <c r="D27" s="27">
        <v>153708</v>
      </c>
      <c r="E27" s="5">
        <v>33871</v>
      </c>
      <c r="F27" s="66">
        <f t="shared" si="0"/>
        <v>0.22035938272568767</v>
      </c>
      <c r="G27" s="35">
        <f t="shared" si="8"/>
        <v>8.4231348351096802E-2</v>
      </c>
      <c r="H27" s="35" t="str">
        <f t="shared" si="9"/>
        <v>IND</v>
      </c>
      <c r="I27" s="35">
        <f t="shared" si="10"/>
        <v>0.36650822237312153</v>
      </c>
      <c r="J27" s="35" t="str">
        <f t="shared" si="11"/>
        <v>PML</v>
      </c>
      <c r="K27" s="35">
        <f t="shared" si="12"/>
        <v>0.28227687402202473</v>
      </c>
      <c r="L27" s="35" t="str">
        <f t="shared" si="15"/>
        <v>PPPP</v>
      </c>
      <c r="M27" s="66">
        <f t="shared" si="16"/>
        <v>0.27173688406011043</v>
      </c>
      <c r="N27" s="27" t="s">
        <v>7457</v>
      </c>
      <c r="O27" s="27" t="s">
        <v>7453</v>
      </c>
      <c r="P27" s="27" t="s">
        <v>7459</v>
      </c>
      <c r="Q27" s="5" t="s">
        <v>670</v>
      </c>
      <c r="R27" s="5" t="s">
        <v>1194</v>
      </c>
      <c r="S27" s="27">
        <v>666</v>
      </c>
      <c r="T27" s="27" t="s">
        <v>669</v>
      </c>
      <c r="U27" s="27" t="s">
        <v>1185</v>
      </c>
      <c r="V27" s="27">
        <v>1025</v>
      </c>
      <c r="W27" s="27" t="s">
        <v>671</v>
      </c>
      <c r="X27" s="27" t="s">
        <v>7463</v>
      </c>
      <c r="Y27" s="27">
        <v>393</v>
      </c>
      <c r="Z27" s="5" t="s">
        <v>668</v>
      </c>
      <c r="AA27" s="5" t="s">
        <v>7461</v>
      </c>
      <c r="AB27" s="5">
        <v>9561</v>
      </c>
      <c r="AC27" s="5" t="s">
        <v>667</v>
      </c>
      <c r="AD27" s="5" t="s">
        <v>1003</v>
      </c>
      <c r="AE27" s="27">
        <v>9204</v>
      </c>
      <c r="AF27" s="27" t="s">
        <v>7457</v>
      </c>
      <c r="AG27" s="27" t="s">
        <v>640</v>
      </c>
      <c r="AH27" s="27" t="s">
        <v>7459</v>
      </c>
      <c r="AI27" s="27" t="s">
        <v>7414</v>
      </c>
      <c r="AJ27" s="27" t="s">
        <v>4726</v>
      </c>
      <c r="AK27" s="27" t="s">
        <v>7459</v>
      </c>
      <c r="AL27" s="27" t="s">
        <v>7457</v>
      </c>
      <c r="AM27" s="27" t="s">
        <v>722</v>
      </c>
      <c r="AN27" s="27" t="s">
        <v>7459</v>
      </c>
      <c r="AO27" s="27" t="s">
        <v>834</v>
      </c>
      <c r="AP27" s="27" t="s">
        <v>1866</v>
      </c>
      <c r="AQ27" s="27" t="s">
        <v>837</v>
      </c>
      <c r="AR27" s="27" t="s">
        <v>7457</v>
      </c>
      <c r="AS27" s="27" t="s">
        <v>792</v>
      </c>
      <c r="AT27" s="27" t="s">
        <v>7459</v>
      </c>
      <c r="AU27" s="27" t="s">
        <v>7457</v>
      </c>
      <c r="AV27" s="27" t="s">
        <v>814</v>
      </c>
      <c r="AW27" s="27" t="s">
        <v>7459</v>
      </c>
      <c r="AX27" s="27" t="s">
        <v>7414</v>
      </c>
      <c r="AY27" s="27" t="s">
        <v>7418</v>
      </c>
      <c r="AZ27" s="27" t="s">
        <v>7419</v>
      </c>
      <c r="BA27" s="27" t="s">
        <v>7457</v>
      </c>
      <c r="BB27" s="27" t="s">
        <v>717</v>
      </c>
      <c r="BC27" s="27" t="s">
        <v>7459</v>
      </c>
      <c r="BD27" s="27" t="s">
        <v>7457</v>
      </c>
      <c r="BE27" s="27" t="s">
        <v>633</v>
      </c>
      <c r="BF27" s="27" t="s">
        <v>7459</v>
      </c>
      <c r="BG27" s="27" t="s">
        <v>7457</v>
      </c>
      <c r="BH27" s="27" t="s">
        <v>7376</v>
      </c>
      <c r="BI27" s="27" t="s">
        <v>7459</v>
      </c>
      <c r="BJ27" s="27" t="s">
        <v>4593</v>
      </c>
      <c r="BK27" s="27" t="s">
        <v>1424</v>
      </c>
      <c r="BL27" s="27">
        <v>66</v>
      </c>
      <c r="BM27" s="27" t="s">
        <v>672</v>
      </c>
      <c r="BN27" s="27" t="s">
        <v>805</v>
      </c>
      <c r="BO27" s="27">
        <v>270</v>
      </c>
      <c r="BP27" s="27" t="s">
        <v>7414</v>
      </c>
      <c r="BQ27" s="27" t="s">
        <v>7415</v>
      </c>
      <c r="BR27" s="27" t="s">
        <v>7416</v>
      </c>
      <c r="BS27" s="27" t="s">
        <v>2761</v>
      </c>
      <c r="BT27" s="27" t="s">
        <v>3395</v>
      </c>
      <c r="BU27" s="27">
        <v>116</v>
      </c>
      <c r="BV27" s="27" t="s">
        <v>673</v>
      </c>
      <c r="BW27" s="27" t="s">
        <v>1401</v>
      </c>
      <c r="BX27" s="27">
        <v>12414</v>
      </c>
      <c r="BY27" s="27" t="s">
        <v>674</v>
      </c>
      <c r="BZ27" s="27" t="s">
        <v>1401</v>
      </c>
      <c r="CA27" s="27">
        <v>42</v>
      </c>
      <c r="CB27" s="27" t="s">
        <v>675</v>
      </c>
      <c r="CC27" s="27" t="s">
        <v>1401</v>
      </c>
      <c r="CD27" s="27">
        <v>36</v>
      </c>
      <c r="CE27" s="27" t="s">
        <v>676</v>
      </c>
      <c r="CF27" s="27" t="s">
        <v>1401</v>
      </c>
      <c r="CG27" s="27">
        <v>36</v>
      </c>
      <c r="CH27" s="27" t="s">
        <v>677</v>
      </c>
      <c r="CI27" s="27" t="s">
        <v>1401</v>
      </c>
      <c r="CJ27" s="27">
        <v>22</v>
      </c>
      <c r="CK27" s="27" t="s">
        <v>678</v>
      </c>
      <c r="CL27" s="27" t="s">
        <v>1401</v>
      </c>
      <c r="CM27" s="27">
        <v>20</v>
      </c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</row>
    <row r="28" spans="1:145">
      <c r="A28" s="4">
        <v>27</v>
      </c>
      <c r="B28" s="56">
        <v>39496</v>
      </c>
      <c r="C28" s="5" t="s">
        <v>1514</v>
      </c>
      <c r="D28" s="27">
        <v>97040</v>
      </c>
      <c r="E28" s="5">
        <v>28053</v>
      </c>
      <c r="F28" s="66">
        <f t="shared" si="0"/>
        <v>0.28908697444352843</v>
      </c>
      <c r="G28" s="35">
        <f t="shared" si="8"/>
        <v>9.8741667557836945E-3</v>
      </c>
      <c r="H28" s="35" t="str">
        <f t="shared" si="9"/>
        <v>PML</v>
      </c>
      <c r="I28" s="35">
        <f t="shared" si="10"/>
        <v>0.43767155027982746</v>
      </c>
      <c r="J28" s="35" t="str">
        <f t="shared" si="11"/>
        <v>PPPP</v>
      </c>
      <c r="K28" s="35">
        <f t="shared" si="12"/>
        <v>0.42779738352404378</v>
      </c>
      <c r="L28" s="35" t="str">
        <f t="shared" si="15"/>
        <v>PML-F</v>
      </c>
      <c r="M28" s="66">
        <f t="shared" si="16"/>
        <v>8.7405981534951702E-2</v>
      </c>
      <c r="N28" s="27" t="s">
        <v>7457</v>
      </c>
      <c r="O28" s="27" t="s">
        <v>7453</v>
      </c>
      <c r="P28" s="27" t="s">
        <v>7459</v>
      </c>
      <c r="Q28" s="27" t="s">
        <v>4594</v>
      </c>
      <c r="R28" s="27" t="s">
        <v>1194</v>
      </c>
      <c r="S28" s="27">
        <v>508</v>
      </c>
      <c r="T28" s="27" t="s">
        <v>4595</v>
      </c>
      <c r="U28" s="27" t="s">
        <v>1185</v>
      </c>
      <c r="V28" s="27">
        <v>450</v>
      </c>
      <c r="W28" s="27" t="s">
        <v>4596</v>
      </c>
      <c r="X28" s="27" t="s">
        <v>1765</v>
      </c>
      <c r="Y28" s="27">
        <v>126</v>
      </c>
      <c r="Z28" s="5" t="s">
        <v>1512</v>
      </c>
      <c r="AA28" s="5" t="s">
        <v>909</v>
      </c>
      <c r="AB28" s="27">
        <v>12278</v>
      </c>
      <c r="AC28" s="5" t="s">
        <v>1513</v>
      </c>
      <c r="AD28" s="5" t="s">
        <v>1003</v>
      </c>
      <c r="AE28" s="27">
        <v>12001</v>
      </c>
      <c r="AF28" s="27" t="s">
        <v>7457</v>
      </c>
      <c r="AG28" s="27" t="s">
        <v>640</v>
      </c>
      <c r="AH28" s="27" t="s">
        <v>7459</v>
      </c>
      <c r="AI28" s="27" t="s">
        <v>7414</v>
      </c>
      <c r="AJ28" s="27" t="s">
        <v>4726</v>
      </c>
      <c r="AK28" s="27" t="s">
        <v>7459</v>
      </c>
      <c r="AL28" s="27" t="s">
        <v>7457</v>
      </c>
      <c r="AM28" s="27" t="s">
        <v>722</v>
      </c>
      <c r="AN28" s="27" t="s">
        <v>7459</v>
      </c>
      <c r="AO28" s="27" t="s">
        <v>834</v>
      </c>
      <c r="AP28" s="27" t="s">
        <v>1866</v>
      </c>
      <c r="AQ28" s="27" t="s">
        <v>837</v>
      </c>
      <c r="AR28" s="27" t="s">
        <v>7457</v>
      </c>
      <c r="AS28" s="27" t="s">
        <v>792</v>
      </c>
      <c r="AT28" s="27" t="s">
        <v>7459</v>
      </c>
      <c r="AU28" s="27" t="s">
        <v>7457</v>
      </c>
      <c r="AV28" s="27" t="s">
        <v>814</v>
      </c>
      <c r="AW28" s="27" t="s">
        <v>7459</v>
      </c>
      <c r="AX28" s="27" t="s">
        <v>7414</v>
      </c>
      <c r="AY28" s="27" t="s">
        <v>7418</v>
      </c>
      <c r="AZ28" s="27" t="s">
        <v>7419</v>
      </c>
      <c r="BA28" s="27" t="s">
        <v>7457</v>
      </c>
      <c r="BB28" s="27" t="s">
        <v>717</v>
      </c>
      <c r="BC28" s="27" t="s">
        <v>7459</v>
      </c>
      <c r="BD28" s="27" t="s">
        <v>7457</v>
      </c>
      <c r="BE28" s="27" t="s">
        <v>633</v>
      </c>
      <c r="BF28" s="27" t="s">
        <v>7459</v>
      </c>
      <c r="BG28" s="27" t="s">
        <v>7457</v>
      </c>
      <c r="BH28" s="27" t="s">
        <v>7376</v>
      </c>
      <c r="BI28" s="27" t="s">
        <v>7459</v>
      </c>
      <c r="BJ28" s="27" t="s">
        <v>4593</v>
      </c>
      <c r="BK28" s="27" t="s">
        <v>1424</v>
      </c>
      <c r="BL28" s="27">
        <v>2452</v>
      </c>
      <c r="BM28" s="27" t="s">
        <v>7457</v>
      </c>
      <c r="BN28" s="27" t="s">
        <v>805</v>
      </c>
      <c r="BO28" s="27" t="s">
        <v>7459</v>
      </c>
      <c r="BP28" s="27" t="s">
        <v>7414</v>
      </c>
      <c r="BQ28" s="27" t="s">
        <v>7415</v>
      </c>
      <c r="BR28" s="27" t="s">
        <v>7416</v>
      </c>
      <c r="BS28" s="27" t="s">
        <v>834</v>
      </c>
      <c r="BT28" s="27" t="s">
        <v>3395</v>
      </c>
      <c r="BU28" s="27" t="s">
        <v>837</v>
      </c>
      <c r="BV28" s="27" t="s">
        <v>4597</v>
      </c>
      <c r="BW28" s="27" t="s">
        <v>1401</v>
      </c>
      <c r="BX28" s="27">
        <v>79</v>
      </c>
      <c r="BY28" s="27" t="s">
        <v>3002</v>
      </c>
      <c r="BZ28" s="27" t="s">
        <v>1401</v>
      </c>
      <c r="CA28" s="27">
        <v>77</v>
      </c>
      <c r="CB28" s="27" t="s">
        <v>4598</v>
      </c>
      <c r="CC28" s="27" t="s">
        <v>1401</v>
      </c>
      <c r="CD28" s="27">
        <v>49</v>
      </c>
      <c r="CE28" s="27" t="s">
        <v>4599</v>
      </c>
      <c r="CF28" s="27" t="s">
        <v>1401</v>
      </c>
      <c r="CG28" s="27">
        <v>33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</row>
    <row r="29" spans="1:145">
      <c r="A29" s="4">
        <v>28</v>
      </c>
      <c r="B29" s="56">
        <v>39496</v>
      </c>
      <c r="C29" s="5" t="s">
        <v>1738</v>
      </c>
      <c r="D29" s="27">
        <v>137677</v>
      </c>
      <c r="E29" s="5">
        <v>31889</v>
      </c>
      <c r="F29" s="66">
        <f t="shared" si="0"/>
        <v>0.23162183952294138</v>
      </c>
      <c r="G29" s="35">
        <f t="shared" si="8"/>
        <v>9.2226159490733484E-2</v>
      </c>
      <c r="H29" s="35" t="str">
        <f t="shared" si="9"/>
        <v>PPPP</v>
      </c>
      <c r="I29" s="35">
        <f t="shared" si="10"/>
        <v>0.40534353538837842</v>
      </c>
      <c r="J29" s="35" t="str">
        <f t="shared" si="11"/>
        <v>PML</v>
      </c>
      <c r="K29" s="35">
        <f t="shared" si="12"/>
        <v>0.31311737589764493</v>
      </c>
      <c r="L29" s="35" t="str">
        <f t="shared" si="15"/>
        <v>IND</v>
      </c>
      <c r="M29" s="66">
        <f t="shared" si="16"/>
        <v>0.22230236131581424</v>
      </c>
      <c r="N29" s="27" t="s">
        <v>834</v>
      </c>
      <c r="O29" s="27" t="s">
        <v>7453</v>
      </c>
      <c r="P29" s="27" t="s">
        <v>7459</v>
      </c>
      <c r="Q29" s="27" t="s">
        <v>4602</v>
      </c>
      <c r="R29" s="27" t="s">
        <v>1194</v>
      </c>
      <c r="S29" s="27">
        <v>72</v>
      </c>
      <c r="T29" s="27" t="s">
        <v>4552</v>
      </c>
      <c r="U29" s="27" t="s">
        <v>1185</v>
      </c>
      <c r="V29" s="27">
        <v>218</v>
      </c>
      <c r="W29" s="27" t="s">
        <v>4551</v>
      </c>
      <c r="X29" s="27" t="s">
        <v>1765</v>
      </c>
      <c r="Y29" s="27">
        <v>314</v>
      </c>
      <c r="Z29" s="5" t="s">
        <v>1744</v>
      </c>
      <c r="AA29" s="5" t="s">
        <v>909</v>
      </c>
      <c r="AB29" s="27">
        <v>9985</v>
      </c>
      <c r="AC29" s="5" t="s">
        <v>1743</v>
      </c>
      <c r="AD29" s="5" t="s">
        <v>1003</v>
      </c>
      <c r="AE29" s="27">
        <v>12926</v>
      </c>
      <c r="AF29" s="27" t="s">
        <v>7457</v>
      </c>
      <c r="AG29" s="27" t="s">
        <v>640</v>
      </c>
      <c r="AH29" s="27" t="s">
        <v>7459</v>
      </c>
      <c r="AI29" s="27" t="s">
        <v>7414</v>
      </c>
      <c r="AJ29" s="27" t="s">
        <v>4726</v>
      </c>
      <c r="AK29" s="27" t="s">
        <v>7459</v>
      </c>
      <c r="AL29" s="27" t="s">
        <v>7457</v>
      </c>
      <c r="AM29" s="27" t="s">
        <v>722</v>
      </c>
      <c r="AN29" s="27" t="s">
        <v>7459</v>
      </c>
      <c r="AO29" s="27" t="s">
        <v>834</v>
      </c>
      <c r="AP29" s="27" t="s">
        <v>1866</v>
      </c>
      <c r="AQ29" s="27" t="s">
        <v>837</v>
      </c>
      <c r="AR29" s="27" t="s">
        <v>7457</v>
      </c>
      <c r="AS29" s="27" t="s">
        <v>792</v>
      </c>
      <c r="AT29" s="27" t="s">
        <v>7459</v>
      </c>
      <c r="AU29" s="27" t="s">
        <v>7457</v>
      </c>
      <c r="AV29" s="27" t="s">
        <v>814</v>
      </c>
      <c r="AW29" s="27" t="s">
        <v>7459</v>
      </c>
      <c r="AX29" s="27" t="s">
        <v>7414</v>
      </c>
      <c r="AY29" s="27" t="s">
        <v>7418</v>
      </c>
      <c r="AZ29" s="27" t="s">
        <v>7419</v>
      </c>
      <c r="BA29" s="27" t="s">
        <v>7457</v>
      </c>
      <c r="BB29" s="27" t="s">
        <v>717</v>
      </c>
      <c r="BC29" s="27" t="s">
        <v>7459</v>
      </c>
      <c r="BD29" s="27" t="s">
        <v>7457</v>
      </c>
      <c r="BE29" s="27" t="s">
        <v>633</v>
      </c>
      <c r="BF29" s="27" t="s">
        <v>7459</v>
      </c>
      <c r="BG29" s="27" t="s">
        <v>7457</v>
      </c>
      <c r="BH29" s="27" t="s">
        <v>7376</v>
      </c>
      <c r="BI29" s="27" t="s">
        <v>7459</v>
      </c>
      <c r="BJ29" s="27" t="s">
        <v>834</v>
      </c>
      <c r="BK29" s="27" t="s">
        <v>1424</v>
      </c>
      <c r="BL29" s="27" t="s">
        <v>837</v>
      </c>
      <c r="BM29" s="27" t="s">
        <v>7457</v>
      </c>
      <c r="BN29" s="27" t="s">
        <v>805</v>
      </c>
      <c r="BO29" s="27" t="s">
        <v>7459</v>
      </c>
      <c r="BP29" s="27" t="s">
        <v>7414</v>
      </c>
      <c r="BQ29" s="27" t="s">
        <v>7415</v>
      </c>
      <c r="BR29" s="27" t="s">
        <v>7416</v>
      </c>
      <c r="BS29" s="27" t="s">
        <v>834</v>
      </c>
      <c r="BT29" s="27" t="s">
        <v>3395</v>
      </c>
      <c r="BU29" s="27" t="s">
        <v>837</v>
      </c>
      <c r="BV29" s="27" t="s">
        <v>4600</v>
      </c>
      <c r="BW29" s="27" t="s">
        <v>1401</v>
      </c>
      <c r="BX29" s="27">
        <v>7089</v>
      </c>
      <c r="BY29" s="27" t="s">
        <v>4601</v>
      </c>
      <c r="BZ29" s="27" t="s">
        <v>1401</v>
      </c>
      <c r="CA29" s="27">
        <v>835</v>
      </c>
      <c r="CB29" s="27" t="s">
        <v>4553</v>
      </c>
      <c r="CC29" s="27" t="s">
        <v>1401</v>
      </c>
      <c r="CD29" s="27">
        <v>116</v>
      </c>
      <c r="CE29" s="27" t="s">
        <v>4554</v>
      </c>
      <c r="CF29" s="27" t="s">
        <v>1401</v>
      </c>
      <c r="CG29" s="27">
        <v>91</v>
      </c>
      <c r="CH29" s="27" t="s">
        <v>4603</v>
      </c>
      <c r="CI29" s="27" t="s">
        <v>1401</v>
      </c>
      <c r="CJ29" s="27">
        <v>68</v>
      </c>
      <c r="CK29" s="27" t="s">
        <v>2613</v>
      </c>
      <c r="CL29" s="27" t="s">
        <v>1401</v>
      </c>
      <c r="CM29" s="27">
        <v>53</v>
      </c>
      <c r="CN29" s="27" t="s">
        <v>4604</v>
      </c>
      <c r="CO29" s="27" t="s">
        <v>1401</v>
      </c>
      <c r="CP29" s="27">
        <v>46</v>
      </c>
      <c r="CQ29" s="27" t="s">
        <v>4605</v>
      </c>
      <c r="CR29" s="27" t="s">
        <v>1401</v>
      </c>
      <c r="CS29" s="27">
        <v>32</v>
      </c>
      <c r="CT29" s="27" t="s">
        <v>4606</v>
      </c>
      <c r="CU29" s="27" t="s">
        <v>1401</v>
      </c>
      <c r="CV29" s="27">
        <v>28</v>
      </c>
      <c r="CW29" s="27" t="s">
        <v>4607</v>
      </c>
      <c r="CX29" s="27" t="s">
        <v>1401</v>
      </c>
      <c r="CY29" s="27">
        <v>16</v>
      </c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</row>
    <row r="30" spans="1:145">
      <c r="A30" s="4">
        <v>29</v>
      </c>
      <c r="B30" s="56">
        <v>39496</v>
      </c>
      <c r="C30" s="5" t="s">
        <v>1745</v>
      </c>
      <c r="D30" s="27">
        <v>122074</v>
      </c>
      <c r="E30" s="5">
        <v>25642</v>
      </c>
      <c r="F30" s="66">
        <f t="shared" si="0"/>
        <v>0.21005291872143125</v>
      </c>
      <c r="G30" s="35">
        <f t="shared" si="8"/>
        <v>1.0802589501598939E-2</v>
      </c>
      <c r="H30" s="35" t="str">
        <f t="shared" si="9"/>
        <v>PPPP</v>
      </c>
      <c r="I30" s="35">
        <f t="shared" si="10"/>
        <v>0.43202558302784494</v>
      </c>
      <c r="J30" s="35" t="str">
        <f t="shared" si="11"/>
        <v>PML</v>
      </c>
      <c r="K30" s="35">
        <f t="shared" si="12"/>
        <v>0.42122299352624598</v>
      </c>
      <c r="L30" s="35" t="str">
        <f t="shared" si="15"/>
        <v>BNP (Awami)</v>
      </c>
      <c r="M30" s="66">
        <f t="shared" si="16"/>
        <v>0.12928008735668045</v>
      </c>
      <c r="N30" s="27" t="s">
        <v>7457</v>
      </c>
      <c r="O30" s="27" t="s">
        <v>7453</v>
      </c>
      <c r="P30" s="27" t="s">
        <v>7459</v>
      </c>
      <c r="Q30" s="27" t="s">
        <v>7457</v>
      </c>
      <c r="R30" s="27" t="s">
        <v>7458</v>
      </c>
      <c r="S30" s="27" t="s">
        <v>7459</v>
      </c>
      <c r="T30" s="27" t="s">
        <v>3819</v>
      </c>
      <c r="U30" s="27" t="s">
        <v>1185</v>
      </c>
      <c r="V30" s="27">
        <v>79</v>
      </c>
      <c r="W30" s="27" t="s">
        <v>7457</v>
      </c>
      <c r="X30" s="27" t="s">
        <v>7463</v>
      </c>
      <c r="Y30" s="27" t="s">
        <v>7459</v>
      </c>
      <c r="Z30" s="5" t="s">
        <v>1747</v>
      </c>
      <c r="AA30" s="5" t="s">
        <v>909</v>
      </c>
      <c r="AB30" s="27">
        <v>10801</v>
      </c>
      <c r="AC30" s="5" t="s">
        <v>1746</v>
      </c>
      <c r="AD30" s="5" t="s">
        <v>1003</v>
      </c>
      <c r="AE30" s="27">
        <v>11078</v>
      </c>
      <c r="AF30" s="27" t="s">
        <v>7457</v>
      </c>
      <c r="AG30" s="27" t="s">
        <v>640</v>
      </c>
      <c r="AH30" s="27" t="s">
        <v>7459</v>
      </c>
      <c r="AI30" s="27" t="s">
        <v>4608</v>
      </c>
      <c r="AJ30" s="27" t="s">
        <v>4726</v>
      </c>
      <c r="AK30" s="27">
        <v>3315</v>
      </c>
      <c r="AL30" s="27" t="s">
        <v>7457</v>
      </c>
      <c r="AM30" s="27" t="s">
        <v>722</v>
      </c>
      <c r="AN30" s="27" t="s">
        <v>7459</v>
      </c>
      <c r="AO30" s="27" t="s">
        <v>834</v>
      </c>
      <c r="AP30" s="27" t="s">
        <v>1866</v>
      </c>
      <c r="AQ30" s="27" t="s">
        <v>837</v>
      </c>
      <c r="AR30" s="27" t="s">
        <v>7457</v>
      </c>
      <c r="AS30" s="27" t="s">
        <v>792</v>
      </c>
      <c r="AT30" s="27" t="s">
        <v>7459</v>
      </c>
      <c r="AU30" s="27" t="s">
        <v>7457</v>
      </c>
      <c r="AV30" s="27" t="s">
        <v>814</v>
      </c>
      <c r="AW30" s="27" t="s">
        <v>7459</v>
      </c>
      <c r="AX30" s="27" t="s">
        <v>7414</v>
      </c>
      <c r="AY30" s="27" t="s">
        <v>7418</v>
      </c>
      <c r="AZ30" s="27" t="s">
        <v>7419</v>
      </c>
      <c r="BA30" s="27" t="s">
        <v>7457</v>
      </c>
      <c r="BB30" s="27" t="s">
        <v>717</v>
      </c>
      <c r="BC30" s="27" t="s">
        <v>7459</v>
      </c>
      <c r="BD30" s="27" t="s">
        <v>7457</v>
      </c>
      <c r="BE30" s="27" t="s">
        <v>633</v>
      </c>
      <c r="BF30" s="27" t="s">
        <v>7459</v>
      </c>
      <c r="BG30" s="27" t="s">
        <v>7457</v>
      </c>
      <c r="BH30" s="27" t="s">
        <v>7376</v>
      </c>
      <c r="BI30" s="27" t="s">
        <v>7459</v>
      </c>
      <c r="BJ30" s="27" t="s">
        <v>834</v>
      </c>
      <c r="BK30" s="27" t="s">
        <v>1424</v>
      </c>
      <c r="BL30" s="27" t="s">
        <v>837</v>
      </c>
      <c r="BM30" s="27" t="s">
        <v>7457</v>
      </c>
      <c r="BN30" s="27" t="s">
        <v>805</v>
      </c>
      <c r="BO30" s="27" t="s">
        <v>7459</v>
      </c>
      <c r="BP30" s="27" t="s">
        <v>7414</v>
      </c>
      <c r="BQ30" s="27" t="s">
        <v>7415</v>
      </c>
      <c r="BR30" s="27" t="s">
        <v>7416</v>
      </c>
      <c r="BS30" s="27" t="s">
        <v>834</v>
      </c>
      <c r="BT30" s="27" t="s">
        <v>3395</v>
      </c>
      <c r="BU30" s="27" t="s">
        <v>837</v>
      </c>
      <c r="BV30" s="27" t="s">
        <v>4789</v>
      </c>
      <c r="BW30" s="27" t="s">
        <v>1401</v>
      </c>
      <c r="BX30" s="27">
        <v>124</v>
      </c>
      <c r="BY30" s="27" t="s">
        <v>4609</v>
      </c>
      <c r="BZ30" s="27" t="s">
        <v>1401</v>
      </c>
      <c r="CA30" s="27">
        <v>69</v>
      </c>
      <c r="CB30" s="27" t="s">
        <v>4603</v>
      </c>
      <c r="CC30" s="27" t="s">
        <v>1401</v>
      </c>
      <c r="CD30" s="27">
        <v>43</v>
      </c>
      <c r="CE30" s="27" t="s">
        <v>4790</v>
      </c>
      <c r="CF30" s="27" t="s">
        <v>1401</v>
      </c>
      <c r="CG30" s="27">
        <v>38</v>
      </c>
      <c r="CH30" s="27" t="s">
        <v>2613</v>
      </c>
      <c r="CI30" s="27" t="s">
        <v>1401</v>
      </c>
      <c r="CJ30" s="27">
        <v>30</v>
      </c>
      <c r="CK30" s="27" t="s">
        <v>4791</v>
      </c>
      <c r="CL30" s="27" t="s">
        <v>1401</v>
      </c>
      <c r="CM30" s="27">
        <v>30</v>
      </c>
      <c r="CN30" s="27" t="s">
        <v>4792</v>
      </c>
      <c r="CO30" s="27" t="s">
        <v>1401</v>
      </c>
      <c r="CP30" s="27">
        <v>15</v>
      </c>
      <c r="CQ30" s="27" t="s">
        <v>4612</v>
      </c>
      <c r="CR30" s="27" t="s">
        <v>1401</v>
      </c>
      <c r="CS30" s="27">
        <v>15</v>
      </c>
      <c r="CT30" s="27" t="s">
        <v>4613</v>
      </c>
      <c r="CU30" s="27" t="s">
        <v>1401</v>
      </c>
      <c r="CV30" s="27">
        <v>5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</row>
    <row r="31" spans="1:145">
      <c r="A31" s="4">
        <v>30</v>
      </c>
      <c r="B31" s="56">
        <v>39496</v>
      </c>
      <c r="C31" s="5" t="s">
        <v>1748</v>
      </c>
      <c r="D31" s="27">
        <v>66899</v>
      </c>
      <c r="E31" s="5">
        <v>25564</v>
      </c>
      <c r="F31" s="66">
        <f t="shared" si="0"/>
        <v>0.38212828293397511</v>
      </c>
      <c r="G31" s="35">
        <f t="shared" si="8"/>
        <v>0.25633703645751837</v>
      </c>
      <c r="H31" s="35" t="str">
        <f t="shared" si="9"/>
        <v>PML</v>
      </c>
      <c r="I31" s="35">
        <f t="shared" si="10"/>
        <v>0.61649194179314659</v>
      </c>
      <c r="J31" s="35" t="str">
        <f t="shared" si="11"/>
        <v>IND</v>
      </c>
      <c r="K31" s="35">
        <f t="shared" si="12"/>
        <v>0.36015490533562822</v>
      </c>
      <c r="L31" s="35" t="str">
        <f t="shared" si="15"/>
        <v>PML-N</v>
      </c>
      <c r="M31" s="66">
        <f t="shared" si="16"/>
        <v>1.3221718040995149E-2</v>
      </c>
      <c r="N31" s="27" t="s">
        <v>7457</v>
      </c>
      <c r="O31" s="27" t="s">
        <v>7453</v>
      </c>
      <c r="P31" s="27" t="s">
        <v>7459</v>
      </c>
      <c r="Q31" s="27" t="s">
        <v>4614</v>
      </c>
      <c r="R31" s="27" t="s">
        <v>1194</v>
      </c>
      <c r="S31" s="27">
        <v>338</v>
      </c>
      <c r="T31" s="27" t="s">
        <v>7457</v>
      </c>
      <c r="U31" s="27" t="s">
        <v>809</v>
      </c>
      <c r="V31" s="27" t="s">
        <v>7459</v>
      </c>
      <c r="W31" s="27" t="s">
        <v>7457</v>
      </c>
      <c r="X31" s="27" t="s">
        <v>7463</v>
      </c>
      <c r="Y31" s="27" t="s">
        <v>7459</v>
      </c>
      <c r="Z31" s="5" t="s">
        <v>1749</v>
      </c>
      <c r="AA31" s="5" t="s">
        <v>909</v>
      </c>
      <c r="AB31" s="27">
        <v>15760</v>
      </c>
      <c r="AC31" s="5" t="s">
        <v>7457</v>
      </c>
      <c r="AD31" s="5" t="s">
        <v>887</v>
      </c>
      <c r="AE31" s="27" t="s">
        <v>7459</v>
      </c>
      <c r="AF31" s="27" t="s">
        <v>7457</v>
      </c>
      <c r="AG31" s="27" t="s">
        <v>640</v>
      </c>
      <c r="AH31" s="27" t="s">
        <v>7459</v>
      </c>
      <c r="AI31" s="27" t="s">
        <v>7414</v>
      </c>
      <c r="AJ31" s="27" t="s">
        <v>4726</v>
      </c>
      <c r="AK31" s="27" t="s">
        <v>7459</v>
      </c>
      <c r="AL31" s="27" t="s">
        <v>7457</v>
      </c>
      <c r="AM31" s="27" t="s">
        <v>722</v>
      </c>
      <c r="AN31" s="27" t="s">
        <v>7459</v>
      </c>
      <c r="AO31" s="27" t="s">
        <v>834</v>
      </c>
      <c r="AP31" s="27" t="s">
        <v>1866</v>
      </c>
      <c r="AQ31" s="27" t="s">
        <v>837</v>
      </c>
      <c r="AR31" s="27" t="s">
        <v>7457</v>
      </c>
      <c r="AS31" s="27" t="s">
        <v>792</v>
      </c>
      <c r="AT31" s="27" t="s">
        <v>7459</v>
      </c>
      <c r="AU31" s="27" t="s">
        <v>7457</v>
      </c>
      <c r="AV31" s="27" t="s">
        <v>814</v>
      </c>
      <c r="AW31" s="27" t="s">
        <v>7459</v>
      </c>
      <c r="AX31" s="27" t="s">
        <v>7414</v>
      </c>
      <c r="AY31" s="27" t="s">
        <v>7418</v>
      </c>
      <c r="AZ31" s="27" t="s">
        <v>7419</v>
      </c>
      <c r="BA31" s="27" t="s">
        <v>7457</v>
      </c>
      <c r="BB31" s="27" t="s">
        <v>717</v>
      </c>
      <c r="BC31" s="27" t="s">
        <v>7459</v>
      </c>
      <c r="BD31" s="27" t="s">
        <v>7457</v>
      </c>
      <c r="BE31" s="27" t="s">
        <v>633</v>
      </c>
      <c r="BF31" s="27" t="s">
        <v>7459</v>
      </c>
      <c r="BG31" s="27" t="s">
        <v>7457</v>
      </c>
      <c r="BH31" s="27" t="s">
        <v>7376</v>
      </c>
      <c r="BI31" s="27" t="s">
        <v>7459</v>
      </c>
      <c r="BJ31" s="27" t="s">
        <v>834</v>
      </c>
      <c r="BK31" s="27" t="s">
        <v>1424</v>
      </c>
      <c r="BL31" s="27" t="s">
        <v>837</v>
      </c>
      <c r="BM31" s="27" t="s">
        <v>7457</v>
      </c>
      <c r="BN31" s="27" t="s">
        <v>805</v>
      </c>
      <c r="BO31" s="27" t="s">
        <v>7459</v>
      </c>
      <c r="BP31" s="27" t="s">
        <v>7414</v>
      </c>
      <c r="BQ31" s="27" t="s">
        <v>7415</v>
      </c>
      <c r="BR31" s="27" t="s">
        <v>7416</v>
      </c>
      <c r="BS31" s="27" t="s">
        <v>834</v>
      </c>
      <c r="BT31" s="27" t="s">
        <v>3395</v>
      </c>
      <c r="BU31" s="27" t="s">
        <v>837</v>
      </c>
      <c r="BV31" s="5" t="s">
        <v>1750</v>
      </c>
      <c r="BW31" s="5" t="s">
        <v>1401</v>
      </c>
      <c r="BX31" s="27">
        <v>9207</v>
      </c>
      <c r="BY31" s="27" t="s">
        <v>4615</v>
      </c>
      <c r="BZ31" s="27" t="s">
        <v>1401</v>
      </c>
      <c r="CA31" s="27">
        <v>110</v>
      </c>
      <c r="CB31" s="27" t="s">
        <v>4616</v>
      </c>
      <c r="CC31" s="27" t="s">
        <v>1401</v>
      </c>
      <c r="CD31" s="27">
        <v>74</v>
      </c>
      <c r="CE31" s="27" t="s">
        <v>4617</v>
      </c>
      <c r="CF31" s="27" t="s">
        <v>1401</v>
      </c>
      <c r="CG31" s="27">
        <v>59</v>
      </c>
      <c r="CH31" s="27" t="s">
        <v>4800</v>
      </c>
      <c r="CI31" s="27" t="s">
        <v>1401</v>
      </c>
      <c r="CJ31" s="27">
        <v>16</v>
      </c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</row>
    <row r="32" spans="1:145">
      <c r="A32" s="4">
        <v>31</v>
      </c>
      <c r="B32" s="56">
        <v>39496</v>
      </c>
      <c r="C32" s="5" t="s">
        <v>1516</v>
      </c>
      <c r="D32" s="27">
        <v>102920</v>
      </c>
      <c r="E32" s="5">
        <v>39939</v>
      </c>
      <c r="F32" s="66">
        <f t="shared" si="0"/>
        <v>0.38805868635833657</v>
      </c>
      <c r="G32" s="35">
        <f t="shared" si="8"/>
        <v>0.77786123838854249</v>
      </c>
      <c r="H32" s="35" t="str">
        <f t="shared" si="9"/>
        <v>PML</v>
      </c>
      <c r="I32" s="35">
        <f t="shared" si="10"/>
        <v>0.87260572372868628</v>
      </c>
      <c r="J32" s="35" t="str">
        <f t="shared" si="11"/>
        <v>IND</v>
      </c>
      <c r="K32" s="35">
        <f t="shared" si="12"/>
        <v>9.4744485340143722E-2</v>
      </c>
      <c r="L32" s="35" t="str">
        <f t="shared" si="15"/>
        <v>PPPP</v>
      </c>
      <c r="M32" s="66">
        <f t="shared" si="16"/>
        <v>3.0396354440521797E-2</v>
      </c>
      <c r="N32" s="27" t="s">
        <v>7457</v>
      </c>
      <c r="O32" s="27" t="s">
        <v>7453</v>
      </c>
      <c r="P32" s="27" t="s">
        <v>7459</v>
      </c>
      <c r="Q32" s="27" t="s">
        <v>7457</v>
      </c>
      <c r="R32" s="27" t="s">
        <v>7458</v>
      </c>
      <c r="S32" s="27" t="s">
        <v>7459</v>
      </c>
      <c r="T32" s="27" t="s">
        <v>4830</v>
      </c>
      <c r="U32" s="27" t="s">
        <v>1185</v>
      </c>
      <c r="V32" s="27">
        <v>90</v>
      </c>
      <c r="W32" s="27" t="s">
        <v>7457</v>
      </c>
      <c r="X32" s="27" t="s">
        <v>7463</v>
      </c>
      <c r="Y32" s="27" t="s">
        <v>7459</v>
      </c>
      <c r="Z32" s="5" t="s">
        <v>1517</v>
      </c>
      <c r="AA32" s="5" t="s">
        <v>909</v>
      </c>
      <c r="AB32" s="27">
        <v>34851</v>
      </c>
      <c r="AC32" s="27" t="s">
        <v>4801</v>
      </c>
      <c r="AD32" s="27" t="s">
        <v>1003</v>
      </c>
      <c r="AE32" s="27">
        <v>1214</v>
      </c>
      <c r="AF32" s="27" t="s">
        <v>7457</v>
      </c>
      <c r="AG32" s="27" t="s">
        <v>640</v>
      </c>
      <c r="AH32" s="27" t="s">
        <v>7459</v>
      </c>
      <c r="AI32" s="27" t="s">
        <v>7414</v>
      </c>
      <c r="AJ32" s="27" t="s">
        <v>4726</v>
      </c>
      <c r="AK32" s="27" t="s">
        <v>7459</v>
      </c>
      <c r="AL32" s="27" t="s">
        <v>7457</v>
      </c>
      <c r="AM32" s="27" t="s">
        <v>722</v>
      </c>
      <c r="AN32" s="27" t="s">
        <v>7459</v>
      </c>
      <c r="AO32" s="27" t="s">
        <v>834</v>
      </c>
      <c r="AP32" s="27" t="s">
        <v>1866</v>
      </c>
      <c r="AQ32" s="27" t="s">
        <v>837</v>
      </c>
      <c r="AR32" s="27" t="s">
        <v>7457</v>
      </c>
      <c r="AS32" s="27" t="s">
        <v>792</v>
      </c>
      <c r="AT32" s="27" t="s">
        <v>7459</v>
      </c>
      <c r="AU32" s="27" t="s">
        <v>7457</v>
      </c>
      <c r="AV32" s="27" t="s">
        <v>814</v>
      </c>
      <c r="AW32" s="27" t="s">
        <v>7459</v>
      </c>
      <c r="AX32" s="27" t="s">
        <v>7414</v>
      </c>
      <c r="AY32" s="27" t="s">
        <v>7418</v>
      </c>
      <c r="AZ32" s="27" t="s">
        <v>7419</v>
      </c>
      <c r="BA32" s="27" t="s">
        <v>7457</v>
      </c>
      <c r="BB32" s="27" t="s">
        <v>717</v>
      </c>
      <c r="BC32" s="27" t="s">
        <v>7459</v>
      </c>
      <c r="BD32" s="27" t="s">
        <v>7457</v>
      </c>
      <c r="BE32" s="27" t="s">
        <v>633</v>
      </c>
      <c r="BF32" s="27" t="s">
        <v>7459</v>
      </c>
      <c r="BG32" s="27" t="s">
        <v>7457</v>
      </c>
      <c r="BH32" s="27" t="s">
        <v>7376</v>
      </c>
      <c r="BI32" s="27" t="s">
        <v>7459</v>
      </c>
      <c r="BJ32" s="27" t="s">
        <v>834</v>
      </c>
      <c r="BK32" s="27" t="s">
        <v>1424</v>
      </c>
      <c r="BL32" s="27" t="s">
        <v>837</v>
      </c>
      <c r="BM32" s="27" t="s">
        <v>7457</v>
      </c>
      <c r="BN32" s="27" t="s">
        <v>805</v>
      </c>
      <c r="BO32" s="27" t="s">
        <v>7459</v>
      </c>
      <c r="BP32" s="27" t="s">
        <v>7414</v>
      </c>
      <c r="BQ32" s="27" t="s">
        <v>7415</v>
      </c>
      <c r="BR32" s="27" t="s">
        <v>7416</v>
      </c>
      <c r="BS32" s="27" t="s">
        <v>834</v>
      </c>
      <c r="BT32" s="27" t="s">
        <v>3395</v>
      </c>
      <c r="BU32" s="27" t="s">
        <v>837</v>
      </c>
      <c r="BV32" s="5" t="s">
        <v>1737</v>
      </c>
      <c r="BW32" s="5" t="s">
        <v>1401</v>
      </c>
      <c r="BX32" s="27">
        <v>3784</v>
      </c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</row>
    <row r="33" spans="1:145">
      <c r="A33" s="4">
        <v>32</v>
      </c>
      <c r="B33" s="56">
        <v>39496</v>
      </c>
      <c r="C33" s="5" t="s">
        <v>1751</v>
      </c>
      <c r="D33" s="27">
        <v>73215</v>
      </c>
      <c r="E33" s="5">
        <v>47011</v>
      </c>
      <c r="F33" s="66">
        <f t="shared" si="0"/>
        <v>0.64209519907122858</v>
      </c>
      <c r="G33" s="35">
        <f t="shared" si="8"/>
        <v>0.90329922784029271</v>
      </c>
      <c r="H33" s="35" t="str">
        <f t="shared" si="9"/>
        <v>PML</v>
      </c>
      <c r="I33" s="35">
        <f t="shared" si="10"/>
        <v>0.93822722341579634</v>
      </c>
      <c r="J33" s="35" t="str">
        <f t="shared" si="11"/>
        <v>PPPP</v>
      </c>
      <c r="K33" s="35">
        <f t="shared" si="12"/>
        <v>3.4927995575503606E-2</v>
      </c>
      <c r="L33" s="35" t="str">
        <f t="shared" si="15"/>
        <v>MMA</v>
      </c>
      <c r="M33" s="66">
        <f t="shared" si="16"/>
        <v>2.6844781008700091E-2</v>
      </c>
      <c r="N33" s="27" t="s">
        <v>723</v>
      </c>
      <c r="O33" s="27" t="s">
        <v>724</v>
      </c>
      <c r="P33" s="27" t="s">
        <v>721</v>
      </c>
      <c r="Q33" s="27" t="s">
        <v>723</v>
      </c>
      <c r="R33" s="27" t="s">
        <v>720</v>
      </c>
      <c r="S33" s="27" t="s">
        <v>721</v>
      </c>
      <c r="T33" s="27" t="s">
        <v>222</v>
      </c>
      <c r="U33" s="27" t="s">
        <v>719</v>
      </c>
      <c r="V33" s="27">
        <v>1262</v>
      </c>
      <c r="W33" s="27" t="s">
        <v>723</v>
      </c>
      <c r="X33" s="27" t="s">
        <v>725</v>
      </c>
      <c r="Y33" s="27" t="s">
        <v>721</v>
      </c>
      <c r="Z33" s="5" t="s">
        <v>223</v>
      </c>
      <c r="AA33" s="5" t="s">
        <v>718</v>
      </c>
      <c r="AB33" s="5">
        <v>44107</v>
      </c>
      <c r="AC33" s="27" t="s">
        <v>4831</v>
      </c>
      <c r="AD33" s="27" t="s">
        <v>1003</v>
      </c>
      <c r="AE33" s="27">
        <v>1642</v>
      </c>
      <c r="AF33" s="27" t="s">
        <v>723</v>
      </c>
      <c r="AG33" s="27" t="s">
        <v>640</v>
      </c>
      <c r="AH33" s="27" t="s">
        <v>721</v>
      </c>
      <c r="AI33" s="27" t="s">
        <v>7414</v>
      </c>
      <c r="AJ33" s="27" t="s">
        <v>4726</v>
      </c>
      <c r="AK33" s="27" t="s">
        <v>721</v>
      </c>
      <c r="AL33" s="27" t="s">
        <v>723</v>
      </c>
      <c r="AM33" s="27" t="s">
        <v>722</v>
      </c>
      <c r="AN33" s="27" t="s">
        <v>721</v>
      </c>
      <c r="AO33" s="27" t="s">
        <v>834</v>
      </c>
      <c r="AP33" s="27" t="s">
        <v>1866</v>
      </c>
      <c r="AQ33" s="27" t="s">
        <v>837</v>
      </c>
      <c r="AR33" s="27" t="s">
        <v>723</v>
      </c>
      <c r="AS33" s="27" t="s">
        <v>792</v>
      </c>
      <c r="AT33" s="27" t="s">
        <v>721</v>
      </c>
      <c r="AU33" s="27" t="s">
        <v>723</v>
      </c>
      <c r="AV33" s="27" t="s">
        <v>631</v>
      </c>
      <c r="AW33" s="27" t="s">
        <v>731</v>
      </c>
      <c r="AX33" s="27" t="s">
        <v>7414</v>
      </c>
      <c r="AY33" s="27" t="s">
        <v>7418</v>
      </c>
      <c r="AZ33" s="27" t="s">
        <v>7419</v>
      </c>
      <c r="BA33" s="27" t="s">
        <v>723</v>
      </c>
      <c r="BB33" s="27" t="s">
        <v>717</v>
      </c>
      <c r="BC33" s="27" t="s">
        <v>721</v>
      </c>
      <c r="BD33" s="27" t="s">
        <v>723</v>
      </c>
      <c r="BE33" s="27" t="s">
        <v>633</v>
      </c>
      <c r="BF33" s="27" t="s">
        <v>721</v>
      </c>
      <c r="BG33" s="27" t="s">
        <v>723</v>
      </c>
      <c r="BH33" s="27" t="s">
        <v>727</v>
      </c>
      <c r="BI33" s="27" t="s">
        <v>721</v>
      </c>
      <c r="BJ33" s="27" t="s">
        <v>834</v>
      </c>
      <c r="BK33" s="27" t="s">
        <v>1424</v>
      </c>
      <c r="BL33" s="27" t="s">
        <v>837</v>
      </c>
      <c r="BM33" s="27" t="s">
        <v>723</v>
      </c>
      <c r="BN33" s="27" t="s">
        <v>730</v>
      </c>
      <c r="BO33" s="27" t="s">
        <v>731</v>
      </c>
      <c r="BP33" s="27" t="s">
        <v>7414</v>
      </c>
      <c r="BQ33" s="27" t="s">
        <v>7415</v>
      </c>
      <c r="BR33" s="27" t="s">
        <v>7416</v>
      </c>
      <c r="BS33" s="27" t="s">
        <v>834</v>
      </c>
      <c r="BT33" s="27" t="s">
        <v>3395</v>
      </c>
      <c r="BU33" s="27" t="s">
        <v>837</v>
      </c>
      <c r="BV33" s="5"/>
      <c r="BW33" s="5"/>
      <c r="BX33" s="27"/>
      <c r="BY33" s="5"/>
      <c r="BZ33" s="5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</row>
    <row r="34" spans="1:145">
      <c r="A34" s="4">
        <v>33</v>
      </c>
      <c r="B34" s="56">
        <v>39496</v>
      </c>
      <c r="C34" s="5" t="s">
        <v>1951</v>
      </c>
      <c r="D34" s="27">
        <v>58065</v>
      </c>
      <c r="E34" s="5">
        <v>16639</v>
      </c>
      <c r="F34" s="66">
        <f t="shared" ref="F34:F52" si="17">E34/D34</f>
        <v>0.28655816757082581</v>
      </c>
      <c r="G34" s="35">
        <f t="shared" si="8"/>
        <v>9.3575335056193282E-2</v>
      </c>
      <c r="H34" s="35" t="str">
        <f t="shared" si="9"/>
        <v>MMA</v>
      </c>
      <c r="I34" s="35">
        <f t="shared" si="10"/>
        <v>0.23366788869523408</v>
      </c>
      <c r="J34" s="35" t="str">
        <f t="shared" si="11"/>
        <v>PPPP</v>
      </c>
      <c r="K34" s="35">
        <f t="shared" si="12"/>
        <v>0.1400925536390408</v>
      </c>
      <c r="L34" s="35" t="str">
        <f t="shared" si="15"/>
        <v>IND</v>
      </c>
      <c r="M34" s="66">
        <f t="shared" si="16"/>
        <v>2.3979806478754733E-2</v>
      </c>
      <c r="N34" s="27" t="s">
        <v>723</v>
      </c>
      <c r="O34" s="27" t="s">
        <v>724</v>
      </c>
      <c r="P34" s="27" t="s">
        <v>721</v>
      </c>
      <c r="Q34" s="27" t="s">
        <v>723</v>
      </c>
      <c r="R34" s="27" t="s">
        <v>720</v>
      </c>
      <c r="S34" s="27" t="s">
        <v>721</v>
      </c>
      <c r="T34" s="5" t="s">
        <v>1952</v>
      </c>
      <c r="U34" s="5" t="s">
        <v>1185</v>
      </c>
      <c r="V34" s="27">
        <v>3888</v>
      </c>
      <c r="W34" s="27" t="s">
        <v>4835</v>
      </c>
      <c r="X34" s="27" t="s">
        <v>1765</v>
      </c>
      <c r="Y34" s="27">
        <v>96</v>
      </c>
      <c r="Z34" s="27" t="s">
        <v>4839</v>
      </c>
      <c r="AA34" s="27" t="s">
        <v>909</v>
      </c>
      <c r="AB34" s="27">
        <v>21</v>
      </c>
      <c r="AC34" s="27" t="s">
        <v>4832</v>
      </c>
      <c r="AD34" s="27" t="s">
        <v>1003</v>
      </c>
      <c r="AE34" s="27">
        <v>2331</v>
      </c>
      <c r="AF34" s="27" t="s">
        <v>723</v>
      </c>
      <c r="AG34" s="27" t="s">
        <v>640</v>
      </c>
      <c r="AH34" s="27" t="s">
        <v>721</v>
      </c>
      <c r="AI34" s="27" t="s">
        <v>7414</v>
      </c>
      <c r="AJ34" s="27" t="s">
        <v>4726</v>
      </c>
      <c r="AK34" s="27" t="s">
        <v>721</v>
      </c>
      <c r="AL34" s="27" t="s">
        <v>723</v>
      </c>
      <c r="AM34" s="27" t="s">
        <v>722</v>
      </c>
      <c r="AN34" s="27" t="s">
        <v>721</v>
      </c>
      <c r="AO34" s="27" t="s">
        <v>834</v>
      </c>
      <c r="AP34" s="27" t="s">
        <v>1866</v>
      </c>
      <c r="AQ34" s="27" t="s">
        <v>837</v>
      </c>
      <c r="AR34" s="27" t="s">
        <v>723</v>
      </c>
      <c r="AS34" s="27" t="s">
        <v>792</v>
      </c>
      <c r="AT34" s="27" t="s">
        <v>721</v>
      </c>
      <c r="AU34" s="5" t="s">
        <v>834</v>
      </c>
      <c r="AV34" s="27" t="s">
        <v>7420</v>
      </c>
      <c r="AW34" s="27" t="s">
        <v>837</v>
      </c>
      <c r="AX34" s="27" t="s">
        <v>7414</v>
      </c>
      <c r="AY34" s="27" t="s">
        <v>7418</v>
      </c>
      <c r="AZ34" s="27" t="s">
        <v>7419</v>
      </c>
      <c r="BA34" s="27" t="s">
        <v>723</v>
      </c>
      <c r="BB34" s="27" t="s">
        <v>717</v>
      </c>
      <c r="BC34" s="27" t="s">
        <v>721</v>
      </c>
      <c r="BD34" s="27" t="s">
        <v>723</v>
      </c>
      <c r="BE34" s="27" t="s">
        <v>633</v>
      </c>
      <c r="BF34" s="27" t="s">
        <v>721</v>
      </c>
      <c r="BG34" s="27" t="s">
        <v>723</v>
      </c>
      <c r="BH34" s="27" t="s">
        <v>727</v>
      </c>
      <c r="BI34" s="27" t="s">
        <v>721</v>
      </c>
      <c r="BJ34" s="27" t="s">
        <v>834</v>
      </c>
      <c r="BK34" s="27" t="s">
        <v>1424</v>
      </c>
      <c r="BL34" s="27" t="s">
        <v>837</v>
      </c>
      <c r="BM34" s="27" t="s">
        <v>723</v>
      </c>
      <c r="BN34" s="27" t="s">
        <v>730</v>
      </c>
      <c r="BO34" s="27" t="s">
        <v>731</v>
      </c>
      <c r="BP34" s="27" t="s">
        <v>7414</v>
      </c>
      <c r="BQ34" s="27" t="s">
        <v>7415</v>
      </c>
      <c r="BR34" s="27" t="s">
        <v>7416</v>
      </c>
      <c r="BS34" s="27" t="s">
        <v>834</v>
      </c>
      <c r="BT34" s="27" t="s">
        <v>3395</v>
      </c>
      <c r="BU34" s="27" t="s">
        <v>837</v>
      </c>
      <c r="BV34" s="27" t="s">
        <v>4833</v>
      </c>
      <c r="BW34" s="27" t="s">
        <v>1401</v>
      </c>
      <c r="BX34" s="27">
        <v>399</v>
      </c>
      <c r="BY34" s="27" t="s">
        <v>4834</v>
      </c>
      <c r="BZ34" s="27" t="s">
        <v>1401</v>
      </c>
      <c r="CA34" s="27">
        <v>294</v>
      </c>
      <c r="CB34" s="27" t="s">
        <v>4836</v>
      </c>
      <c r="CC34" s="27" t="s">
        <v>1401</v>
      </c>
      <c r="CD34" s="27">
        <v>77</v>
      </c>
      <c r="CE34" s="27" t="s">
        <v>4837</v>
      </c>
      <c r="CF34" s="27" t="s">
        <v>1401</v>
      </c>
      <c r="CG34" s="27">
        <v>50</v>
      </c>
      <c r="CH34" s="27" t="s">
        <v>4838</v>
      </c>
      <c r="CI34" s="27" t="s">
        <v>1401</v>
      </c>
      <c r="CJ34" s="27">
        <v>23</v>
      </c>
      <c r="CK34" s="27" t="s">
        <v>4840</v>
      </c>
      <c r="CL34" s="27" t="s">
        <v>1401</v>
      </c>
      <c r="CM34" s="27">
        <v>8</v>
      </c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</row>
    <row r="35" spans="1:145">
      <c r="A35" s="4">
        <v>34</v>
      </c>
      <c r="B35" s="56">
        <v>39496</v>
      </c>
      <c r="C35" s="5" t="s">
        <v>1953</v>
      </c>
      <c r="D35" s="27">
        <v>75991</v>
      </c>
      <c r="E35" s="5">
        <v>22456</v>
      </c>
      <c r="F35" s="66">
        <f t="shared" si="17"/>
        <v>0.29550867865931491</v>
      </c>
      <c r="G35" s="35">
        <f t="shared" si="8"/>
        <v>0.20506768792304952</v>
      </c>
      <c r="H35" s="35" t="str">
        <f t="shared" si="9"/>
        <v>IND</v>
      </c>
      <c r="I35" s="35">
        <f t="shared" si="10"/>
        <v>0.40216423227645171</v>
      </c>
      <c r="J35" s="35" t="str">
        <f t="shared" si="11"/>
        <v>BNP (Awami)</v>
      </c>
      <c r="K35" s="35">
        <f t="shared" si="12"/>
        <v>0.19709654435340221</v>
      </c>
      <c r="L35" s="35" t="str">
        <f t="shared" si="15"/>
        <v>MMA</v>
      </c>
      <c r="M35" s="66">
        <f t="shared" si="16"/>
        <v>0.13853758460990381</v>
      </c>
      <c r="N35" s="27" t="s">
        <v>723</v>
      </c>
      <c r="O35" s="27" t="s">
        <v>724</v>
      </c>
      <c r="P35" s="27" t="s">
        <v>721</v>
      </c>
      <c r="Q35" s="27" t="s">
        <v>4850</v>
      </c>
      <c r="R35" s="27" t="s">
        <v>1194</v>
      </c>
      <c r="S35" s="27">
        <v>42</v>
      </c>
      <c r="T35" s="27" t="s">
        <v>4814</v>
      </c>
      <c r="U35" s="27" t="s">
        <v>1185</v>
      </c>
      <c r="V35" s="27">
        <v>3111</v>
      </c>
      <c r="W35" s="27" t="s">
        <v>4818</v>
      </c>
      <c r="X35" s="27" t="s">
        <v>1765</v>
      </c>
      <c r="Y35" s="27">
        <v>159</v>
      </c>
      <c r="Z35" s="27" t="s">
        <v>4816</v>
      </c>
      <c r="AA35" s="27" t="s">
        <v>909</v>
      </c>
      <c r="AB35" s="27">
        <v>2032</v>
      </c>
      <c r="AC35" s="27" t="s">
        <v>4815</v>
      </c>
      <c r="AD35" s="27" t="s">
        <v>1003</v>
      </c>
      <c r="AE35" s="27">
        <v>2171</v>
      </c>
      <c r="AF35" s="27" t="s">
        <v>723</v>
      </c>
      <c r="AG35" s="27" t="s">
        <v>640</v>
      </c>
      <c r="AH35" s="27" t="s">
        <v>721</v>
      </c>
      <c r="AI35" s="5" t="s">
        <v>1757</v>
      </c>
      <c r="AJ35" s="27" t="s">
        <v>4726</v>
      </c>
      <c r="AK35" s="27">
        <v>4426</v>
      </c>
      <c r="AL35" s="27" t="s">
        <v>723</v>
      </c>
      <c r="AM35" s="27" t="s">
        <v>722</v>
      </c>
      <c r="AN35" s="27" t="s">
        <v>721</v>
      </c>
      <c r="AO35" s="27" t="s">
        <v>834</v>
      </c>
      <c r="AP35" s="27" t="s">
        <v>1866</v>
      </c>
      <c r="AQ35" s="27" t="s">
        <v>837</v>
      </c>
      <c r="AR35" s="27" t="s">
        <v>723</v>
      </c>
      <c r="AS35" s="27" t="s">
        <v>792</v>
      </c>
      <c r="AT35" s="27" t="s">
        <v>721</v>
      </c>
      <c r="AU35" s="27" t="s">
        <v>4817</v>
      </c>
      <c r="AV35" s="27" t="s">
        <v>1777</v>
      </c>
      <c r="AW35" s="27">
        <v>697</v>
      </c>
      <c r="AX35" s="27" t="s">
        <v>7414</v>
      </c>
      <c r="AY35" s="27" t="s">
        <v>7418</v>
      </c>
      <c r="AZ35" s="27" t="s">
        <v>7419</v>
      </c>
      <c r="BA35" s="27" t="s">
        <v>723</v>
      </c>
      <c r="BB35" s="27" t="s">
        <v>717</v>
      </c>
      <c r="BC35" s="27" t="s">
        <v>721</v>
      </c>
      <c r="BD35" s="27" t="s">
        <v>723</v>
      </c>
      <c r="BE35" s="27" t="s">
        <v>633</v>
      </c>
      <c r="BF35" s="27" t="s">
        <v>721</v>
      </c>
      <c r="BG35" s="27" t="s">
        <v>723</v>
      </c>
      <c r="BH35" s="27" t="s">
        <v>727</v>
      </c>
      <c r="BI35" s="27" t="s">
        <v>721</v>
      </c>
      <c r="BJ35" s="27" t="s">
        <v>834</v>
      </c>
      <c r="BK35" s="27" t="s">
        <v>1424</v>
      </c>
      <c r="BL35" s="27" t="s">
        <v>837</v>
      </c>
      <c r="BM35" s="27" t="s">
        <v>723</v>
      </c>
      <c r="BN35" s="27" t="s">
        <v>730</v>
      </c>
      <c r="BO35" s="27" t="s">
        <v>731</v>
      </c>
      <c r="BP35" s="27" t="s">
        <v>7414</v>
      </c>
      <c r="BQ35" s="27" t="s">
        <v>7415</v>
      </c>
      <c r="BR35" s="27" t="s">
        <v>7416</v>
      </c>
      <c r="BS35" s="27" t="s">
        <v>834</v>
      </c>
      <c r="BT35" s="27" t="s">
        <v>3395</v>
      </c>
      <c r="BU35" s="27" t="s">
        <v>837</v>
      </c>
      <c r="BV35" s="5" t="s">
        <v>1756</v>
      </c>
      <c r="BW35" s="5" t="s">
        <v>1401</v>
      </c>
      <c r="BX35" s="27">
        <v>9031</v>
      </c>
      <c r="BY35" s="27" t="s">
        <v>4340</v>
      </c>
      <c r="BZ35" s="27" t="s">
        <v>1401</v>
      </c>
      <c r="CA35" s="27">
        <v>283</v>
      </c>
      <c r="CB35" s="27" t="s">
        <v>4336</v>
      </c>
      <c r="CC35" s="27" t="s">
        <v>1401</v>
      </c>
      <c r="CD35" s="27">
        <v>197</v>
      </c>
      <c r="CE35" s="27" t="s">
        <v>4819</v>
      </c>
      <c r="CF35" s="27" t="s">
        <v>1401</v>
      </c>
      <c r="CG35" s="27">
        <v>123</v>
      </c>
      <c r="CH35" s="27" t="s">
        <v>4849</v>
      </c>
      <c r="CI35" s="27" t="s">
        <v>1401</v>
      </c>
      <c r="CJ35" s="27">
        <v>56</v>
      </c>
      <c r="CK35" s="27" t="s">
        <v>4851</v>
      </c>
      <c r="CL35" s="27" t="s">
        <v>1401</v>
      </c>
      <c r="CM35" s="27">
        <v>36</v>
      </c>
      <c r="CN35" s="27" t="s">
        <v>4852</v>
      </c>
      <c r="CO35" s="27" t="s">
        <v>1401</v>
      </c>
      <c r="CP35" s="27">
        <v>35</v>
      </c>
      <c r="CQ35" s="27" t="s">
        <v>4853</v>
      </c>
      <c r="CR35" s="27" t="s">
        <v>1401</v>
      </c>
      <c r="CS35" s="27">
        <v>31</v>
      </c>
      <c r="CT35" s="27" t="s">
        <v>4854</v>
      </c>
      <c r="CU35" s="27" t="s">
        <v>1401</v>
      </c>
      <c r="CV35" s="27">
        <v>16</v>
      </c>
      <c r="CW35" s="27" t="s">
        <v>4855</v>
      </c>
      <c r="CX35" s="27" t="s">
        <v>1401</v>
      </c>
      <c r="CY35" s="27">
        <v>10</v>
      </c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</row>
    <row r="36" spans="1:145">
      <c r="A36" s="4">
        <v>35</v>
      </c>
      <c r="B36" s="56">
        <v>39496</v>
      </c>
      <c r="C36" s="5" t="s">
        <v>1758</v>
      </c>
      <c r="D36" s="27">
        <v>52542</v>
      </c>
      <c r="E36" s="5">
        <v>19579</v>
      </c>
      <c r="F36" s="66">
        <f t="shared" si="17"/>
        <v>0.37263522515321079</v>
      </c>
      <c r="G36" s="35">
        <f t="shared" si="8"/>
        <v>2.3494560498493284E-3</v>
      </c>
      <c r="H36" s="35" t="str">
        <f t="shared" si="9"/>
        <v>IND</v>
      </c>
      <c r="I36" s="35">
        <f t="shared" si="10"/>
        <v>0.43893968026967667</v>
      </c>
      <c r="J36" s="35" t="str">
        <f t="shared" si="11"/>
        <v>PML</v>
      </c>
      <c r="K36" s="35">
        <f t="shared" si="12"/>
        <v>0.43659022421982735</v>
      </c>
      <c r="L36" s="35" t="str">
        <f t="shared" si="15"/>
        <v>PPPP</v>
      </c>
      <c r="M36" s="66">
        <f t="shared" si="16"/>
        <v>4.6478369681801933E-2</v>
      </c>
      <c r="N36" s="27" t="s">
        <v>723</v>
      </c>
      <c r="O36" s="27" t="s">
        <v>724</v>
      </c>
      <c r="P36" s="27" t="s">
        <v>721</v>
      </c>
      <c r="Q36" s="27" t="s">
        <v>723</v>
      </c>
      <c r="R36" s="27" t="s">
        <v>720</v>
      </c>
      <c r="S36" s="27" t="s">
        <v>721</v>
      </c>
      <c r="T36" s="27" t="s">
        <v>4857</v>
      </c>
      <c r="U36" s="27" t="s">
        <v>1185</v>
      </c>
      <c r="V36" s="27">
        <v>743</v>
      </c>
      <c r="W36" s="27" t="s">
        <v>723</v>
      </c>
      <c r="X36" s="27" t="s">
        <v>725</v>
      </c>
      <c r="Y36" s="27" t="s">
        <v>721</v>
      </c>
      <c r="Z36" s="5" t="s">
        <v>1956</v>
      </c>
      <c r="AA36" s="5" t="s">
        <v>909</v>
      </c>
      <c r="AB36" s="27">
        <v>8548</v>
      </c>
      <c r="AC36" s="27" t="s">
        <v>4856</v>
      </c>
      <c r="AD36" s="27" t="s">
        <v>1003</v>
      </c>
      <c r="AE36" s="27">
        <v>910</v>
      </c>
      <c r="AF36" s="27" t="s">
        <v>723</v>
      </c>
      <c r="AG36" s="27" t="s">
        <v>640</v>
      </c>
      <c r="AH36" s="27" t="s">
        <v>721</v>
      </c>
      <c r="AI36" s="27" t="s">
        <v>723</v>
      </c>
      <c r="AJ36" s="27" t="s">
        <v>4726</v>
      </c>
      <c r="AK36" s="27" t="s">
        <v>721</v>
      </c>
      <c r="AL36" s="27" t="s">
        <v>723</v>
      </c>
      <c r="AM36" s="27" t="s">
        <v>722</v>
      </c>
      <c r="AN36" s="27" t="s">
        <v>721</v>
      </c>
      <c r="AO36" s="27" t="s">
        <v>834</v>
      </c>
      <c r="AP36" s="27" t="s">
        <v>1866</v>
      </c>
      <c r="AQ36" s="27" t="s">
        <v>837</v>
      </c>
      <c r="AR36" s="27" t="s">
        <v>723</v>
      </c>
      <c r="AS36" s="27" t="s">
        <v>792</v>
      </c>
      <c r="AT36" s="27" t="s">
        <v>721</v>
      </c>
      <c r="AU36" s="27" t="s">
        <v>4860</v>
      </c>
      <c r="AV36" s="27" t="s">
        <v>1777</v>
      </c>
      <c r="AW36" s="27">
        <v>146</v>
      </c>
      <c r="AX36" s="27" t="s">
        <v>7414</v>
      </c>
      <c r="AY36" s="27" t="s">
        <v>7418</v>
      </c>
      <c r="AZ36" s="27" t="s">
        <v>7419</v>
      </c>
      <c r="BA36" s="27" t="s">
        <v>723</v>
      </c>
      <c r="BB36" s="27" t="s">
        <v>717</v>
      </c>
      <c r="BC36" s="27" t="s">
        <v>721</v>
      </c>
      <c r="BD36" s="27" t="s">
        <v>723</v>
      </c>
      <c r="BE36" s="27" t="s">
        <v>633</v>
      </c>
      <c r="BF36" s="27" t="s">
        <v>721</v>
      </c>
      <c r="BG36" s="27" t="s">
        <v>723</v>
      </c>
      <c r="BH36" s="27" t="s">
        <v>727</v>
      </c>
      <c r="BI36" s="27" t="s">
        <v>721</v>
      </c>
      <c r="BJ36" s="27" t="s">
        <v>834</v>
      </c>
      <c r="BK36" s="27" t="s">
        <v>1424</v>
      </c>
      <c r="BL36" s="27" t="s">
        <v>837</v>
      </c>
      <c r="BM36" s="27" t="s">
        <v>723</v>
      </c>
      <c r="BN36" s="27" t="s">
        <v>730</v>
      </c>
      <c r="BO36" s="27" t="s">
        <v>731</v>
      </c>
      <c r="BP36" s="27" t="s">
        <v>7414</v>
      </c>
      <c r="BQ36" s="27" t="s">
        <v>7415</v>
      </c>
      <c r="BR36" s="27" t="s">
        <v>7416</v>
      </c>
      <c r="BS36" s="27" t="s">
        <v>834</v>
      </c>
      <c r="BT36" s="27" t="s">
        <v>3395</v>
      </c>
      <c r="BU36" s="27" t="s">
        <v>837</v>
      </c>
      <c r="BV36" s="58" t="s">
        <v>1759</v>
      </c>
      <c r="BW36" s="58" t="s">
        <v>1401</v>
      </c>
      <c r="BX36" s="58">
        <v>8594</v>
      </c>
      <c r="BY36" s="27" t="s">
        <v>4858</v>
      </c>
      <c r="BZ36" s="27" t="s">
        <v>1401</v>
      </c>
      <c r="CA36" s="27">
        <v>310</v>
      </c>
      <c r="CB36" s="27" t="s">
        <v>4859</v>
      </c>
      <c r="CC36" s="27" t="s">
        <v>1401</v>
      </c>
      <c r="CD36" s="27">
        <v>166</v>
      </c>
      <c r="CE36" s="27" t="s">
        <v>4861</v>
      </c>
      <c r="CF36" s="27" t="s">
        <v>1401</v>
      </c>
      <c r="CG36" s="27">
        <v>120</v>
      </c>
      <c r="CH36" s="27" t="s">
        <v>4668</v>
      </c>
      <c r="CI36" s="27" t="s">
        <v>1401</v>
      </c>
      <c r="CJ36" s="27">
        <v>42</v>
      </c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</row>
    <row r="37" spans="1:145">
      <c r="A37" s="4">
        <v>36</v>
      </c>
      <c r="B37" s="56">
        <v>39496</v>
      </c>
      <c r="C37" s="5" t="s">
        <v>1957</v>
      </c>
      <c r="D37" s="27">
        <v>82286</v>
      </c>
      <c r="E37" s="5">
        <v>22457</v>
      </c>
      <c r="F37" s="66">
        <f t="shared" si="17"/>
        <v>0.27291398293755925</v>
      </c>
      <c r="G37" s="35">
        <f t="shared" si="8"/>
        <v>6.6438081667186177E-2</v>
      </c>
      <c r="H37" s="35" t="str">
        <f t="shared" si="9"/>
        <v>IND</v>
      </c>
      <c r="I37" s="35">
        <f t="shared" si="10"/>
        <v>0.30912410384289979</v>
      </c>
      <c r="J37" s="35" t="str">
        <f t="shared" si="11"/>
        <v>NPP</v>
      </c>
      <c r="K37" s="35">
        <f t="shared" si="12"/>
        <v>0.24268602217571358</v>
      </c>
      <c r="L37" s="35" t="str">
        <f t="shared" si="15"/>
        <v>IND</v>
      </c>
      <c r="M37" s="66">
        <f t="shared" si="16"/>
        <v>0.14302889967493432</v>
      </c>
      <c r="N37" s="27" t="s">
        <v>723</v>
      </c>
      <c r="O37" s="27" t="s">
        <v>724</v>
      </c>
      <c r="P37" s="27" t="s">
        <v>721</v>
      </c>
      <c r="Q37" s="27" t="s">
        <v>723</v>
      </c>
      <c r="R37" s="27" t="s">
        <v>720</v>
      </c>
      <c r="S37" s="27" t="s">
        <v>721</v>
      </c>
      <c r="T37" s="27" t="s">
        <v>4648</v>
      </c>
      <c r="U37" s="27" t="s">
        <v>1185</v>
      </c>
      <c r="V37" s="27">
        <v>2162</v>
      </c>
      <c r="W37" s="27" t="s">
        <v>723</v>
      </c>
      <c r="X37" s="27" t="s">
        <v>725</v>
      </c>
      <c r="Y37" s="27" t="s">
        <v>721</v>
      </c>
      <c r="Z37" s="5" t="s">
        <v>723</v>
      </c>
      <c r="AA37" s="5" t="s">
        <v>718</v>
      </c>
      <c r="AB37" s="5" t="s">
        <v>721</v>
      </c>
      <c r="AC37" s="27" t="s">
        <v>4650</v>
      </c>
      <c r="AD37" s="27" t="s">
        <v>1003</v>
      </c>
      <c r="AE37" s="27">
        <v>358</v>
      </c>
      <c r="AF37" s="27" t="s">
        <v>723</v>
      </c>
      <c r="AG37" s="27" t="s">
        <v>640</v>
      </c>
      <c r="AH37" s="27" t="s">
        <v>721</v>
      </c>
      <c r="AI37" s="5" t="s">
        <v>4654</v>
      </c>
      <c r="AJ37" s="27" t="s">
        <v>4726</v>
      </c>
      <c r="AK37" s="27">
        <v>15</v>
      </c>
      <c r="AL37" s="27" t="s">
        <v>723</v>
      </c>
      <c r="AM37" s="27" t="s">
        <v>722</v>
      </c>
      <c r="AN37" s="27" t="s">
        <v>721</v>
      </c>
      <c r="AO37" s="27" t="s">
        <v>834</v>
      </c>
      <c r="AP37" s="27" t="s">
        <v>1866</v>
      </c>
      <c r="AQ37" s="27" t="s">
        <v>837</v>
      </c>
      <c r="AR37" s="27" t="s">
        <v>723</v>
      </c>
      <c r="AS37" s="27" t="s">
        <v>792</v>
      </c>
      <c r="AT37" s="27" t="s">
        <v>721</v>
      </c>
      <c r="AU37" s="27" t="s">
        <v>4651</v>
      </c>
      <c r="AV37" s="27" t="s">
        <v>1777</v>
      </c>
      <c r="AW37" s="27">
        <v>229</v>
      </c>
      <c r="AX37" s="58" t="s">
        <v>1959</v>
      </c>
      <c r="AY37" s="58" t="s">
        <v>1209</v>
      </c>
      <c r="AZ37" s="58">
        <v>5450</v>
      </c>
      <c r="BA37" s="27" t="s">
        <v>723</v>
      </c>
      <c r="BB37" s="27" t="s">
        <v>717</v>
      </c>
      <c r="BC37" s="27" t="s">
        <v>721</v>
      </c>
      <c r="BD37" s="27" t="s">
        <v>723</v>
      </c>
      <c r="BE37" s="27" t="s">
        <v>633</v>
      </c>
      <c r="BF37" s="27" t="s">
        <v>721</v>
      </c>
      <c r="BG37" s="27" t="s">
        <v>723</v>
      </c>
      <c r="BH37" s="27" t="s">
        <v>727</v>
      </c>
      <c r="BI37" s="27" t="s">
        <v>721</v>
      </c>
      <c r="BJ37" s="27" t="s">
        <v>834</v>
      </c>
      <c r="BK37" s="27" t="s">
        <v>1424</v>
      </c>
      <c r="BL37" s="27" t="s">
        <v>837</v>
      </c>
      <c r="BM37" s="27" t="s">
        <v>723</v>
      </c>
      <c r="BN37" s="27" t="s">
        <v>730</v>
      </c>
      <c r="BO37" s="27" t="s">
        <v>731</v>
      </c>
      <c r="BP37" s="27" t="s">
        <v>7414</v>
      </c>
      <c r="BQ37" s="27" t="s">
        <v>7415</v>
      </c>
      <c r="BR37" s="27" t="s">
        <v>7416</v>
      </c>
      <c r="BS37" s="27" t="s">
        <v>834</v>
      </c>
      <c r="BT37" s="27" t="s">
        <v>3395</v>
      </c>
      <c r="BU37" s="27" t="s">
        <v>837</v>
      </c>
      <c r="BV37" s="5" t="s">
        <v>1958</v>
      </c>
      <c r="BW37" s="5" t="s">
        <v>1401</v>
      </c>
      <c r="BX37" s="27">
        <v>6942</v>
      </c>
      <c r="BY37" s="27" t="s">
        <v>4669</v>
      </c>
      <c r="BZ37" s="27" t="s">
        <v>1401</v>
      </c>
      <c r="CA37" s="27">
        <v>3212</v>
      </c>
      <c r="CB37" s="27" t="s">
        <v>4670</v>
      </c>
      <c r="CC37" s="27" t="s">
        <v>1401</v>
      </c>
      <c r="CD37" s="27">
        <v>3141</v>
      </c>
      <c r="CE37" s="58" t="s">
        <v>4649</v>
      </c>
      <c r="CF37" s="58" t="s">
        <v>1401</v>
      </c>
      <c r="CG37" s="58">
        <v>728</v>
      </c>
      <c r="CH37" s="27" t="s">
        <v>4183</v>
      </c>
      <c r="CI37" s="27" t="s">
        <v>1401</v>
      </c>
      <c r="CJ37" s="27">
        <v>81</v>
      </c>
      <c r="CK37" s="27" t="s">
        <v>4652</v>
      </c>
      <c r="CL37" s="27" t="s">
        <v>1401</v>
      </c>
      <c r="CM37" s="27">
        <v>62</v>
      </c>
      <c r="CN37" s="27" t="s">
        <v>4653</v>
      </c>
      <c r="CO37" s="27" t="s">
        <v>1401</v>
      </c>
      <c r="CP37" s="27">
        <v>48</v>
      </c>
      <c r="CQ37" s="27" t="s">
        <v>4654</v>
      </c>
      <c r="CR37" s="27" t="s">
        <v>4726</v>
      </c>
      <c r="CS37" s="27">
        <v>15</v>
      </c>
      <c r="CT37" s="27" t="s">
        <v>4678</v>
      </c>
      <c r="CU37" s="27" t="s">
        <v>1401</v>
      </c>
      <c r="CV37" s="27">
        <v>15</v>
      </c>
      <c r="CW37" s="27" t="s">
        <v>4679</v>
      </c>
      <c r="CX37" s="27" t="s">
        <v>1401</v>
      </c>
      <c r="CY37" s="27">
        <v>14</v>
      </c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</row>
    <row r="38" spans="1:145">
      <c r="A38" s="4">
        <v>37</v>
      </c>
      <c r="B38" s="56">
        <v>39496</v>
      </c>
      <c r="C38" s="5" t="s">
        <v>1992</v>
      </c>
      <c r="D38" s="27">
        <v>38890</v>
      </c>
      <c r="E38" s="5">
        <v>12301</v>
      </c>
      <c r="F38" s="66">
        <f t="shared" si="17"/>
        <v>0.31630239136024685</v>
      </c>
      <c r="G38" s="35">
        <f t="shared" si="8"/>
        <v>0.25843427363628974</v>
      </c>
      <c r="H38" s="35" t="str">
        <f t="shared" si="9"/>
        <v>BNP (Awami)</v>
      </c>
      <c r="I38" s="35">
        <f t="shared" si="10"/>
        <v>0.42183562312007156</v>
      </c>
      <c r="J38" s="35" t="str">
        <f t="shared" si="11"/>
        <v>IND</v>
      </c>
      <c r="K38" s="35">
        <f t="shared" si="12"/>
        <v>0.16340134948378179</v>
      </c>
      <c r="L38" s="35" t="str">
        <f t="shared" si="15"/>
        <v>IND</v>
      </c>
      <c r="M38" s="66">
        <f t="shared" si="16"/>
        <v>9.9910576375904392E-2</v>
      </c>
      <c r="N38" s="27" t="s">
        <v>723</v>
      </c>
      <c r="O38" s="27" t="s">
        <v>724</v>
      </c>
      <c r="P38" s="27" t="s">
        <v>721</v>
      </c>
      <c r="Q38" s="27" t="s">
        <v>723</v>
      </c>
      <c r="R38" s="27" t="s">
        <v>720</v>
      </c>
      <c r="S38" s="27" t="s">
        <v>721</v>
      </c>
      <c r="T38" s="27" t="s">
        <v>4682</v>
      </c>
      <c r="U38" s="27" t="s">
        <v>1185</v>
      </c>
      <c r="V38" s="27">
        <v>1183</v>
      </c>
      <c r="W38" s="27" t="s">
        <v>723</v>
      </c>
      <c r="X38" s="27" t="s">
        <v>725</v>
      </c>
      <c r="Y38" s="27" t="s">
        <v>721</v>
      </c>
      <c r="Z38" s="5" t="s">
        <v>723</v>
      </c>
      <c r="AA38" s="5" t="s">
        <v>718</v>
      </c>
      <c r="AB38" s="5" t="s">
        <v>721</v>
      </c>
      <c r="AC38" s="27" t="s">
        <v>4685</v>
      </c>
      <c r="AD38" s="27" t="s">
        <v>1003</v>
      </c>
      <c r="AE38" s="27">
        <v>271</v>
      </c>
      <c r="AF38" s="27" t="s">
        <v>723</v>
      </c>
      <c r="AG38" s="27" t="s">
        <v>640</v>
      </c>
      <c r="AH38" s="27" t="s">
        <v>721</v>
      </c>
      <c r="AI38" s="5" t="s">
        <v>1993</v>
      </c>
      <c r="AJ38" s="27" t="s">
        <v>4726</v>
      </c>
      <c r="AK38" s="27">
        <v>5189</v>
      </c>
      <c r="AL38" s="27" t="s">
        <v>723</v>
      </c>
      <c r="AM38" s="27" t="s">
        <v>722</v>
      </c>
      <c r="AN38" s="27" t="s">
        <v>721</v>
      </c>
      <c r="AO38" s="27" t="s">
        <v>834</v>
      </c>
      <c r="AP38" s="27" t="s">
        <v>1866</v>
      </c>
      <c r="AQ38" s="27" t="s">
        <v>837</v>
      </c>
      <c r="AR38" s="27" t="s">
        <v>723</v>
      </c>
      <c r="AS38" s="27" t="s">
        <v>792</v>
      </c>
      <c r="AT38" s="27" t="s">
        <v>721</v>
      </c>
      <c r="AU38" s="27" t="s">
        <v>723</v>
      </c>
      <c r="AV38" s="27" t="s">
        <v>631</v>
      </c>
      <c r="AW38" s="27" t="s">
        <v>731</v>
      </c>
      <c r="AX38" s="27" t="s">
        <v>7414</v>
      </c>
      <c r="AY38" s="27" t="s">
        <v>7418</v>
      </c>
      <c r="AZ38" s="27" t="s">
        <v>7419</v>
      </c>
      <c r="BA38" s="27" t="s">
        <v>723</v>
      </c>
      <c r="BB38" s="27" t="s">
        <v>717</v>
      </c>
      <c r="BC38" s="27" t="s">
        <v>721</v>
      </c>
      <c r="BD38" s="27" t="s">
        <v>723</v>
      </c>
      <c r="BE38" s="27" t="s">
        <v>633</v>
      </c>
      <c r="BF38" s="27" t="s">
        <v>721</v>
      </c>
      <c r="BG38" s="27" t="s">
        <v>723</v>
      </c>
      <c r="BH38" s="27" t="s">
        <v>727</v>
      </c>
      <c r="BI38" s="27" t="s">
        <v>721</v>
      </c>
      <c r="BJ38" s="27" t="s">
        <v>834</v>
      </c>
      <c r="BK38" s="27" t="s">
        <v>1424</v>
      </c>
      <c r="BL38" s="27" t="s">
        <v>837</v>
      </c>
      <c r="BM38" s="27" t="s">
        <v>723</v>
      </c>
      <c r="BN38" s="27" t="s">
        <v>730</v>
      </c>
      <c r="BO38" s="27" t="s">
        <v>731</v>
      </c>
      <c r="BP38" s="27" t="s">
        <v>7414</v>
      </c>
      <c r="BQ38" s="27" t="s">
        <v>7415</v>
      </c>
      <c r="BR38" s="27" t="s">
        <v>7416</v>
      </c>
      <c r="BS38" s="27" t="s">
        <v>834</v>
      </c>
      <c r="BT38" s="27" t="s">
        <v>3395</v>
      </c>
      <c r="BU38" s="27" t="s">
        <v>837</v>
      </c>
      <c r="BV38" s="27" t="s">
        <v>4680</v>
      </c>
      <c r="BW38" s="27" t="s">
        <v>1401</v>
      </c>
      <c r="BX38" s="27">
        <v>2010</v>
      </c>
      <c r="BY38" s="27" t="s">
        <v>4681</v>
      </c>
      <c r="BZ38" s="27" t="s">
        <v>1401</v>
      </c>
      <c r="CA38" s="27">
        <v>1229</v>
      </c>
      <c r="CB38" s="27" t="s">
        <v>4683</v>
      </c>
      <c r="CC38" s="27" t="s">
        <v>1401</v>
      </c>
      <c r="CD38" s="27">
        <v>999</v>
      </c>
      <c r="CE38" s="27" t="s">
        <v>4684</v>
      </c>
      <c r="CF38" s="27" t="s">
        <v>1401</v>
      </c>
      <c r="CG38" s="27">
        <v>443</v>
      </c>
      <c r="CH38" s="27" t="s">
        <v>4686</v>
      </c>
      <c r="CI38" s="27" t="s">
        <v>1401</v>
      </c>
      <c r="CJ38" s="27">
        <v>213</v>
      </c>
      <c r="CK38" s="27" t="s">
        <v>4687</v>
      </c>
      <c r="CL38" s="27" t="s">
        <v>1401</v>
      </c>
      <c r="CM38" s="27">
        <v>42</v>
      </c>
      <c r="CN38" s="27" t="s">
        <v>4688</v>
      </c>
      <c r="CO38" s="27" t="s">
        <v>1401</v>
      </c>
      <c r="CP38" s="27">
        <v>26</v>
      </c>
      <c r="CQ38" s="27" t="s">
        <v>4689</v>
      </c>
      <c r="CR38" s="27" t="s">
        <v>1401</v>
      </c>
      <c r="CS38" s="27">
        <v>24</v>
      </c>
      <c r="CT38" s="27" t="s">
        <v>1994</v>
      </c>
      <c r="CU38" s="27" t="s">
        <v>1401</v>
      </c>
      <c r="CV38" s="27">
        <v>13</v>
      </c>
      <c r="CW38" s="27" t="s">
        <v>4690</v>
      </c>
      <c r="CX38" s="27" t="s">
        <v>1401</v>
      </c>
      <c r="CY38" s="27">
        <v>6</v>
      </c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</row>
    <row r="39" spans="1:145">
      <c r="A39" s="4">
        <v>38</v>
      </c>
      <c r="B39" s="56">
        <v>39496</v>
      </c>
      <c r="C39" s="5" t="s">
        <v>1995</v>
      </c>
      <c r="D39" s="27">
        <v>93274</v>
      </c>
      <c r="E39" s="5">
        <v>30141</v>
      </c>
      <c r="F39" s="66">
        <f t="shared" si="17"/>
        <v>0.32314471342496304</v>
      </c>
      <c r="G39" s="35">
        <f t="shared" si="8"/>
        <v>8.1815467303672743E-2</v>
      </c>
      <c r="H39" s="35" t="str">
        <f t="shared" si="9"/>
        <v>PPPP</v>
      </c>
      <c r="I39" s="35">
        <f t="shared" si="10"/>
        <v>0.3703261338376298</v>
      </c>
      <c r="J39" s="35" t="str">
        <f t="shared" si="11"/>
        <v>IND</v>
      </c>
      <c r="K39" s="35">
        <f t="shared" si="12"/>
        <v>0.28851066653395707</v>
      </c>
      <c r="L39" s="35" t="str">
        <f t="shared" si="15"/>
        <v>IND</v>
      </c>
      <c r="M39" s="66">
        <f t="shared" si="16"/>
        <v>0.23605719783683354</v>
      </c>
      <c r="N39" s="27" t="s">
        <v>723</v>
      </c>
      <c r="O39" s="27" t="s">
        <v>724</v>
      </c>
      <c r="P39" s="27" t="s">
        <v>721</v>
      </c>
      <c r="Q39" s="27" t="s">
        <v>723</v>
      </c>
      <c r="R39" s="27" t="s">
        <v>720</v>
      </c>
      <c r="S39" s="27" t="s">
        <v>721</v>
      </c>
      <c r="T39" s="27" t="s">
        <v>4691</v>
      </c>
      <c r="U39" s="27" t="s">
        <v>1185</v>
      </c>
      <c r="V39" s="27">
        <v>2986</v>
      </c>
      <c r="W39" s="27" t="s">
        <v>723</v>
      </c>
      <c r="X39" s="27" t="s">
        <v>725</v>
      </c>
      <c r="Y39" s="27" t="s">
        <v>721</v>
      </c>
      <c r="Z39" s="5" t="s">
        <v>723</v>
      </c>
      <c r="AA39" s="5" t="s">
        <v>718</v>
      </c>
      <c r="AB39" s="5" t="s">
        <v>721</v>
      </c>
      <c r="AC39" s="5" t="s">
        <v>1996</v>
      </c>
      <c r="AD39" s="5" t="s">
        <v>1003</v>
      </c>
      <c r="AE39" s="27">
        <v>11162</v>
      </c>
      <c r="AF39" s="27" t="s">
        <v>723</v>
      </c>
      <c r="AG39" s="27" t="s">
        <v>640</v>
      </c>
      <c r="AH39" s="27" t="s">
        <v>721</v>
      </c>
      <c r="AI39" s="27" t="s">
        <v>723</v>
      </c>
      <c r="AJ39" s="27" t="s">
        <v>4726</v>
      </c>
      <c r="AK39" s="27" t="s">
        <v>721</v>
      </c>
      <c r="AL39" s="27" t="s">
        <v>723</v>
      </c>
      <c r="AM39" s="27" t="s">
        <v>722</v>
      </c>
      <c r="AN39" s="27" t="s">
        <v>721</v>
      </c>
      <c r="AO39" s="27" t="s">
        <v>834</v>
      </c>
      <c r="AP39" s="27" t="s">
        <v>1866</v>
      </c>
      <c r="AQ39" s="27" t="s">
        <v>837</v>
      </c>
      <c r="AR39" s="27" t="s">
        <v>723</v>
      </c>
      <c r="AS39" s="27" t="s">
        <v>792</v>
      </c>
      <c r="AT39" s="27" t="s">
        <v>721</v>
      </c>
      <c r="AU39" s="27" t="s">
        <v>723</v>
      </c>
      <c r="AV39" s="27" t="s">
        <v>631</v>
      </c>
      <c r="AW39" s="27" t="s">
        <v>731</v>
      </c>
      <c r="AX39" s="27" t="s">
        <v>7414</v>
      </c>
      <c r="AY39" s="27" t="s">
        <v>7418</v>
      </c>
      <c r="AZ39" s="27" t="s">
        <v>7419</v>
      </c>
      <c r="BA39" s="27" t="s">
        <v>723</v>
      </c>
      <c r="BB39" s="27" t="s">
        <v>717</v>
      </c>
      <c r="BC39" s="27" t="s">
        <v>721</v>
      </c>
      <c r="BD39" s="27" t="s">
        <v>723</v>
      </c>
      <c r="BE39" s="27" t="s">
        <v>633</v>
      </c>
      <c r="BF39" s="27" t="s">
        <v>721</v>
      </c>
      <c r="BG39" s="27" t="s">
        <v>723</v>
      </c>
      <c r="BH39" s="27" t="s">
        <v>727</v>
      </c>
      <c r="BI39" s="27" t="s">
        <v>721</v>
      </c>
      <c r="BJ39" s="27" t="s">
        <v>834</v>
      </c>
      <c r="BK39" s="27" t="s">
        <v>1424</v>
      </c>
      <c r="BL39" s="27" t="s">
        <v>837</v>
      </c>
      <c r="BM39" s="27" t="s">
        <v>723</v>
      </c>
      <c r="BN39" s="27" t="s">
        <v>730</v>
      </c>
      <c r="BO39" s="27" t="s">
        <v>731</v>
      </c>
      <c r="BP39" s="27" t="s">
        <v>7414</v>
      </c>
      <c r="BQ39" s="27" t="s">
        <v>7415</v>
      </c>
      <c r="BR39" s="27" t="s">
        <v>7416</v>
      </c>
      <c r="BS39" s="27" t="s">
        <v>834</v>
      </c>
      <c r="BT39" s="27" t="s">
        <v>3395</v>
      </c>
      <c r="BU39" s="27" t="s">
        <v>837</v>
      </c>
      <c r="BV39" s="5" t="s">
        <v>1997</v>
      </c>
      <c r="BW39" s="5" t="s">
        <v>1401</v>
      </c>
      <c r="BX39" s="27">
        <v>8696</v>
      </c>
      <c r="BY39" s="27" t="s">
        <v>4692</v>
      </c>
      <c r="BZ39" s="27" t="s">
        <v>1401</v>
      </c>
      <c r="CA39" s="27">
        <v>7115</v>
      </c>
      <c r="CB39" s="27" t="s">
        <v>4516</v>
      </c>
      <c r="CC39" s="27" t="s">
        <v>1401</v>
      </c>
      <c r="CD39" s="27">
        <v>53</v>
      </c>
      <c r="CE39" s="27" t="s">
        <v>4517</v>
      </c>
      <c r="CF39" s="27" t="s">
        <v>1401</v>
      </c>
      <c r="CG39" s="27">
        <v>50</v>
      </c>
      <c r="CH39" s="27" t="s">
        <v>4518</v>
      </c>
      <c r="CI39" s="27" t="s">
        <v>1401</v>
      </c>
      <c r="CJ39" s="27">
        <v>32</v>
      </c>
      <c r="CK39" s="27" t="s">
        <v>4519</v>
      </c>
      <c r="CL39" s="27" t="s">
        <v>1401</v>
      </c>
      <c r="CM39" s="27">
        <v>24</v>
      </c>
      <c r="CN39" s="27" t="s">
        <v>4694</v>
      </c>
      <c r="CO39" s="27" t="s">
        <v>1401</v>
      </c>
      <c r="CP39" s="27">
        <v>23</v>
      </c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</row>
    <row r="40" spans="1:145">
      <c r="A40" s="4">
        <v>39</v>
      </c>
      <c r="B40" s="56">
        <v>39496</v>
      </c>
      <c r="C40" s="5" t="s">
        <v>1998</v>
      </c>
      <c r="D40" s="27">
        <v>56914</v>
      </c>
      <c r="E40" s="5">
        <v>23565</v>
      </c>
      <c r="F40" s="66">
        <f t="shared" si="17"/>
        <v>0.41404575324173315</v>
      </c>
      <c r="G40" s="35">
        <f t="shared" si="8"/>
        <v>0.20555909187354127</v>
      </c>
      <c r="H40" s="35" t="str">
        <f t="shared" si="9"/>
        <v>PML</v>
      </c>
      <c r="I40" s="35">
        <f t="shared" si="10"/>
        <v>0.49577763632505834</v>
      </c>
      <c r="J40" s="35" t="str">
        <f t="shared" si="11"/>
        <v>PPPP</v>
      </c>
      <c r="K40" s="35">
        <f t="shared" si="12"/>
        <v>0.29021854445151707</v>
      </c>
      <c r="L40" s="35" t="str">
        <f t="shared" si="15"/>
        <v>PML-N</v>
      </c>
      <c r="M40" s="66">
        <f t="shared" si="16"/>
        <v>0.1208572034797369</v>
      </c>
      <c r="N40" s="27" t="s">
        <v>723</v>
      </c>
      <c r="O40" s="27" t="s">
        <v>724</v>
      </c>
      <c r="P40" s="27" t="s">
        <v>721</v>
      </c>
      <c r="Q40" s="5" t="s">
        <v>2000</v>
      </c>
      <c r="R40" s="5" t="s">
        <v>1194</v>
      </c>
      <c r="S40" s="27">
        <v>2848</v>
      </c>
      <c r="T40" s="27" t="s">
        <v>4697</v>
      </c>
      <c r="U40" s="27" t="s">
        <v>1185</v>
      </c>
      <c r="V40" s="27">
        <v>736</v>
      </c>
      <c r="W40" s="27" t="s">
        <v>723</v>
      </c>
      <c r="X40" s="27" t="s">
        <v>725</v>
      </c>
      <c r="Y40" s="27" t="s">
        <v>721</v>
      </c>
      <c r="Z40" s="58" t="s">
        <v>1999</v>
      </c>
      <c r="AA40" s="58" t="s">
        <v>909</v>
      </c>
      <c r="AB40" s="58">
        <v>11683</v>
      </c>
      <c r="AC40" s="27" t="s">
        <v>4695</v>
      </c>
      <c r="AD40" s="5" t="s">
        <v>1003</v>
      </c>
      <c r="AE40" s="27">
        <v>6839</v>
      </c>
      <c r="AF40" s="27" t="s">
        <v>723</v>
      </c>
      <c r="AG40" s="27" t="s">
        <v>640</v>
      </c>
      <c r="AH40" s="27" t="s">
        <v>721</v>
      </c>
      <c r="AI40" s="27" t="s">
        <v>723</v>
      </c>
      <c r="AJ40" s="27" t="s">
        <v>4726</v>
      </c>
      <c r="AK40" s="27" t="s">
        <v>721</v>
      </c>
      <c r="AL40" s="27" t="s">
        <v>723</v>
      </c>
      <c r="AM40" s="27" t="s">
        <v>722</v>
      </c>
      <c r="AN40" s="27" t="s">
        <v>721</v>
      </c>
      <c r="AO40" s="27" t="s">
        <v>834</v>
      </c>
      <c r="AP40" s="27" t="s">
        <v>1866</v>
      </c>
      <c r="AQ40" s="27" t="s">
        <v>837</v>
      </c>
      <c r="AR40" s="27" t="s">
        <v>723</v>
      </c>
      <c r="AS40" s="27" t="s">
        <v>792</v>
      </c>
      <c r="AT40" s="27" t="s">
        <v>721</v>
      </c>
      <c r="AU40" s="27" t="s">
        <v>723</v>
      </c>
      <c r="AV40" s="27" t="s">
        <v>631</v>
      </c>
      <c r="AW40" s="27" t="s">
        <v>731</v>
      </c>
      <c r="AX40" s="27" t="s">
        <v>7414</v>
      </c>
      <c r="AY40" s="27" t="s">
        <v>7418</v>
      </c>
      <c r="AZ40" s="27" t="s">
        <v>7419</v>
      </c>
      <c r="BA40" s="27" t="s">
        <v>723</v>
      </c>
      <c r="BB40" s="27" t="s">
        <v>717</v>
      </c>
      <c r="BC40" s="27" t="s">
        <v>721</v>
      </c>
      <c r="BD40" s="27" t="s">
        <v>723</v>
      </c>
      <c r="BE40" s="27" t="s">
        <v>633</v>
      </c>
      <c r="BF40" s="27" t="s">
        <v>721</v>
      </c>
      <c r="BG40" s="27" t="s">
        <v>723</v>
      </c>
      <c r="BH40" s="27" t="s">
        <v>727</v>
      </c>
      <c r="BI40" s="27" t="s">
        <v>721</v>
      </c>
      <c r="BJ40" s="27" t="s">
        <v>834</v>
      </c>
      <c r="BK40" s="27" t="s">
        <v>1424</v>
      </c>
      <c r="BL40" s="27" t="s">
        <v>837</v>
      </c>
      <c r="BM40" s="27" t="s">
        <v>723</v>
      </c>
      <c r="BN40" s="27" t="s">
        <v>730</v>
      </c>
      <c r="BO40" s="27" t="s">
        <v>731</v>
      </c>
      <c r="BP40" s="27" t="s">
        <v>7414</v>
      </c>
      <c r="BQ40" s="27" t="s">
        <v>7415</v>
      </c>
      <c r="BR40" s="27" t="s">
        <v>7416</v>
      </c>
      <c r="BS40" s="27" t="s">
        <v>834</v>
      </c>
      <c r="BT40" s="27" t="s">
        <v>3395</v>
      </c>
      <c r="BU40" s="27" t="s">
        <v>837</v>
      </c>
      <c r="BV40" s="58" t="s">
        <v>4696</v>
      </c>
      <c r="BW40" s="58" t="s">
        <v>1401</v>
      </c>
      <c r="BX40" s="58">
        <v>1208</v>
      </c>
      <c r="BY40" s="27" t="s">
        <v>4698</v>
      </c>
      <c r="BZ40" s="27" t="s">
        <v>1401</v>
      </c>
      <c r="CA40" s="27">
        <v>110</v>
      </c>
      <c r="CB40" s="27" t="s">
        <v>4165</v>
      </c>
      <c r="CC40" s="27" t="s">
        <v>1401</v>
      </c>
      <c r="CD40" s="27">
        <v>78</v>
      </c>
      <c r="CE40" s="27" t="s">
        <v>4898</v>
      </c>
      <c r="CF40" s="27" t="s">
        <v>1401</v>
      </c>
      <c r="CG40" s="27">
        <v>63</v>
      </c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</row>
    <row r="41" spans="1:145">
      <c r="A41" s="4">
        <v>40</v>
      </c>
      <c r="B41" s="56">
        <v>39496</v>
      </c>
      <c r="C41" s="5" t="s">
        <v>1797</v>
      </c>
      <c r="D41" s="27">
        <v>58288</v>
      </c>
      <c r="E41" s="5">
        <v>21411</v>
      </c>
      <c r="F41" s="66">
        <f t="shared" si="17"/>
        <v>0.36733118309085916</v>
      </c>
      <c r="G41" s="35">
        <f t="shared" si="8"/>
        <v>7.8230815935733972E-2</v>
      </c>
      <c r="H41" s="35" t="str">
        <f t="shared" si="9"/>
        <v>PML</v>
      </c>
      <c r="I41" s="35">
        <f t="shared" si="10"/>
        <v>0.4569613749941619</v>
      </c>
      <c r="J41" s="35" t="str">
        <f t="shared" si="11"/>
        <v>PPPP</v>
      </c>
      <c r="K41" s="35">
        <f t="shared" si="12"/>
        <v>0.3787305590584279</v>
      </c>
      <c r="L41" s="35" t="str">
        <f t="shared" si="15"/>
        <v>MMA</v>
      </c>
      <c r="M41" s="66">
        <f t="shared" si="16"/>
        <v>0.13647190696371025</v>
      </c>
      <c r="N41" s="27" t="s">
        <v>723</v>
      </c>
      <c r="O41" s="27" t="s">
        <v>724</v>
      </c>
      <c r="P41" s="27" t="s">
        <v>721</v>
      </c>
      <c r="Q41" s="27" t="s">
        <v>723</v>
      </c>
      <c r="R41" s="27" t="s">
        <v>720</v>
      </c>
      <c r="S41" s="27" t="s">
        <v>721</v>
      </c>
      <c r="T41" s="27" t="s">
        <v>4899</v>
      </c>
      <c r="U41" s="27" t="s">
        <v>1185</v>
      </c>
      <c r="V41" s="27">
        <v>2922</v>
      </c>
      <c r="W41" s="27" t="s">
        <v>4704</v>
      </c>
      <c r="X41" s="27" t="s">
        <v>1765</v>
      </c>
      <c r="Y41" s="27">
        <v>281</v>
      </c>
      <c r="Z41" s="5" t="s">
        <v>1952</v>
      </c>
      <c r="AA41" s="5" t="s">
        <v>909</v>
      </c>
      <c r="AB41" s="27">
        <v>9784</v>
      </c>
      <c r="AC41" s="5" t="s">
        <v>1798</v>
      </c>
      <c r="AD41" s="5" t="s">
        <v>1003</v>
      </c>
      <c r="AE41" s="27">
        <v>8109</v>
      </c>
      <c r="AF41" s="27" t="s">
        <v>723</v>
      </c>
      <c r="AG41" s="27" t="s">
        <v>640</v>
      </c>
      <c r="AH41" s="27" t="s">
        <v>721</v>
      </c>
      <c r="AI41" s="27" t="s">
        <v>723</v>
      </c>
      <c r="AJ41" s="27" t="s">
        <v>4726</v>
      </c>
      <c r="AK41" s="27" t="s">
        <v>721</v>
      </c>
      <c r="AL41" s="27" t="s">
        <v>723</v>
      </c>
      <c r="AM41" s="27" t="s">
        <v>722</v>
      </c>
      <c r="AN41" s="27" t="s">
        <v>721</v>
      </c>
      <c r="AO41" s="27" t="s">
        <v>834</v>
      </c>
      <c r="AP41" s="27" t="s">
        <v>1866</v>
      </c>
      <c r="AQ41" s="27" t="s">
        <v>837</v>
      </c>
      <c r="AR41" s="27" t="s">
        <v>723</v>
      </c>
      <c r="AS41" s="27" t="s">
        <v>792</v>
      </c>
      <c r="AT41" s="27" t="s">
        <v>721</v>
      </c>
      <c r="AU41" s="27" t="s">
        <v>723</v>
      </c>
      <c r="AV41" s="27" t="s">
        <v>631</v>
      </c>
      <c r="AW41" s="27" t="s">
        <v>731</v>
      </c>
      <c r="AX41" s="27" t="s">
        <v>7414</v>
      </c>
      <c r="AY41" s="27" t="s">
        <v>7418</v>
      </c>
      <c r="AZ41" s="27" t="s">
        <v>7419</v>
      </c>
      <c r="BA41" s="27" t="s">
        <v>723</v>
      </c>
      <c r="BB41" s="27" t="s">
        <v>717</v>
      </c>
      <c r="BC41" s="27" t="s">
        <v>721</v>
      </c>
      <c r="BD41" s="27" t="s">
        <v>723</v>
      </c>
      <c r="BE41" s="27" t="s">
        <v>633</v>
      </c>
      <c r="BF41" s="27" t="s">
        <v>721</v>
      </c>
      <c r="BG41" s="27" t="s">
        <v>723</v>
      </c>
      <c r="BH41" s="27" t="s">
        <v>727</v>
      </c>
      <c r="BI41" s="27" t="s">
        <v>721</v>
      </c>
      <c r="BJ41" s="27" t="s">
        <v>834</v>
      </c>
      <c r="BK41" s="27" t="s">
        <v>1424</v>
      </c>
      <c r="BL41" s="27" t="s">
        <v>837</v>
      </c>
      <c r="BM41" s="27" t="s">
        <v>723</v>
      </c>
      <c r="BN41" s="27" t="s">
        <v>730</v>
      </c>
      <c r="BO41" s="27" t="s">
        <v>731</v>
      </c>
      <c r="BP41" s="27" t="s">
        <v>4703</v>
      </c>
      <c r="BQ41" s="27" t="s">
        <v>3118</v>
      </c>
      <c r="BR41" s="27">
        <v>315</v>
      </c>
      <c r="BS41" s="27" t="s">
        <v>834</v>
      </c>
      <c r="BT41" s="27" t="s">
        <v>3395</v>
      </c>
      <c r="BU41" s="27" t="s">
        <v>837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</row>
    <row r="42" spans="1:145">
      <c r="A42" s="4">
        <v>41</v>
      </c>
      <c r="B42" s="56">
        <v>39496</v>
      </c>
      <c r="C42" s="5" t="s">
        <v>1799</v>
      </c>
      <c r="D42" s="27">
        <v>58004</v>
      </c>
      <c r="E42" s="5">
        <v>22695</v>
      </c>
      <c r="F42" s="66">
        <f t="shared" si="17"/>
        <v>0.39126611957796015</v>
      </c>
      <c r="G42" s="35">
        <f t="shared" si="8"/>
        <v>0.22538003965631195</v>
      </c>
      <c r="H42" s="35" t="str">
        <f t="shared" si="9"/>
        <v>IND</v>
      </c>
      <c r="I42" s="35">
        <f t="shared" si="10"/>
        <v>0.59797312183300289</v>
      </c>
      <c r="J42" s="35" t="str">
        <f t="shared" si="11"/>
        <v>PML</v>
      </c>
      <c r="K42" s="35">
        <f t="shared" si="12"/>
        <v>0.3725930821766909</v>
      </c>
      <c r="L42" s="35" t="str">
        <f t="shared" si="15"/>
        <v>PPPP</v>
      </c>
      <c r="M42" s="66">
        <f t="shared" si="16"/>
        <v>2.3529411764705882E-2</v>
      </c>
      <c r="N42" s="27" t="s">
        <v>723</v>
      </c>
      <c r="O42" s="27" t="s">
        <v>724</v>
      </c>
      <c r="P42" s="27" t="s">
        <v>629</v>
      </c>
      <c r="Q42" s="27" t="s">
        <v>628</v>
      </c>
      <c r="R42" s="27" t="s">
        <v>720</v>
      </c>
      <c r="S42" s="27" t="s">
        <v>721</v>
      </c>
      <c r="T42" s="27" t="s">
        <v>4708</v>
      </c>
      <c r="U42" s="27" t="s">
        <v>1185</v>
      </c>
      <c r="V42" s="27">
        <v>27</v>
      </c>
      <c r="W42" s="27" t="s">
        <v>628</v>
      </c>
      <c r="X42" s="27" t="s">
        <v>725</v>
      </c>
      <c r="Y42" s="27" t="s">
        <v>629</v>
      </c>
      <c r="Z42" s="5" t="s">
        <v>1801</v>
      </c>
      <c r="AA42" s="5" t="s">
        <v>909</v>
      </c>
      <c r="AB42" s="27">
        <v>8456</v>
      </c>
      <c r="AC42" s="27" t="s">
        <v>4705</v>
      </c>
      <c r="AD42" s="27" t="s">
        <v>1003</v>
      </c>
      <c r="AE42" s="27">
        <v>534</v>
      </c>
      <c r="AF42" s="27" t="s">
        <v>628</v>
      </c>
      <c r="AG42" s="27" t="s">
        <v>640</v>
      </c>
      <c r="AH42" s="27" t="s">
        <v>726</v>
      </c>
      <c r="AI42" s="27" t="s">
        <v>628</v>
      </c>
      <c r="AJ42" s="27" t="s">
        <v>4726</v>
      </c>
      <c r="AK42" s="27" t="s">
        <v>629</v>
      </c>
      <c r="AL42" s="27" t="s">
        <v>628</v>
      </c>
      <c r="AM42" s="27" t="s">
        <v>722</v>
      </c>
      <c r="AN42" s="27" t="s">
        <v>629</v>
      </c>
      <c r="AO42" s="27" t="s">
        <v>834</v>
      </c>
      <c r="AP42" s="27" t="s">
        <v>1866</v>
      </c>
      <c r="AQ42" s="27" t="s">
        <v>837</v>
      </c>
      <c r="AR42" s="27" t="s">
        <v>628</v>
      </c>
      <c r="AS42" s="27" t="s">
        <v>792</v>
      </c>
      <c r="AT42" s="27" t="s">
        <v>629</v>
      </c>
      <c r="AU42" s="27" t="s">
        <v>628</v>
      </c>
      <c r="AV42" s="27" t="s">
        <v>631</v>
      </c>
      <c r="AW42" s="27" t="s">
        <v>632</v>
      </c>
      <c r="AX42" s="27" t="s">
        <v>7414</v>
      </c>
      <c r="AY42" s="27" t="s">
        <v>7418</v>
      </c>
      <c r="AZ42" s="27" t="s">
        <v>7419</v>
      </c>
      <c r="BA42" s="27" t="s">
        <v>628</v>
      </c>
      <c r="BB42" s="27" t="s">
        <v>717</v>
      </c>
      <c r="BC42" s="27" t="s">
        <v>629</v>
      </c>
      <c r="BD42" s="27" t="s">
        <v>628</v>
      </c>
      <c r="BE42" s="27" t="s">
        <v>633</v>
      </c>
      <c r="BF42" s="27" t="s">
        <v>629</v>
      </c>
      <c r="BG42" s="27" t="s">
        <v>628</v>
      </c>
      <c r="BH42" s="27" t="s">
        <v>727</v>
      </c>
      <c r="BI42" s="27" t="s">
        <v>629</v>
      </c>
      <c r="BJ42" s="27" t="s">
        <v>834</v>
      </c>
      <c r="BK42" s="27" t="s">
        <v>1424</v>
      </c>
      <c r="BL42" s="27" t="s">
        <v>837</v>
      </c>
      <c r="BM42" s="27" t="s">
        <v>628</v>
      </c>
      <c r="BN42" s="27" t="s">
        <v>730</v>
      </c>
      <c r="BO42" s="27" t="s">
        <v>731</v>
      </c>
      <c r="BP42" s="27" t="s">
        <v>7414</v>
      </c>
      <c r="BQ42" s="27" t="s">
        <v>7415</v>
      </c>
      <c r="BR42" s="27" t="s">
        <v>7416</v>
      </c>
      <c r="BS42" s="27" t="s">
        <v>834</v>
      </c>
      <c r="BT42" s="27" t="s">
        <v>3395</v>
      </c>
      <c r="BU42" s="27" t="s">
        <v>837</v>
      </c>
      <c r="BV42" s="5" t="s">
        <v>1800</v>
      </c>
      <c r="BW42" s="5" t="s">
        <v>1401</v>
      </c>
      <c r="BX42" s="27">
        <v>13571</v>
      </c>
      <c r="BY42" s="27" t="s">
        <v>4706</v>
      </c>
      <c r="BZ42" s="27" t="s">
        <v>1401</v>
      </c>
      <c r="CA42" s="27">
        <v>62</v>
      </c>
      <c r="CB42" s="27" t="s">
        <v>4707</v>
      </c>
      <c r="CC42" s="27" t="s">
        <v>1401</v>
      </c>
      <c r="CD42" s="27">
        <v>45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</row>
    <row r="43" spans="1:145">
      <c r="A43" s="4">
        <v>42</v>
      </c>
      <c r="B43" s="56">
        <v>39496</v>
      </c>
      <c r="C43" s="5" t="s">
        <v>1802</v>
      </c>
      <c r="D43" s="27">
        <v>40871</v>
      </c>
      <c r="E43" s="5">
        <v>13994</v>
      </c>
      <c r="F43" s="66">
        <f t="shared" si="17"/>
        <v>0.34239436275109492</v>
      </c>
      <c r="G43" s="35">
        <f t="shared" si="8"/>
        <v>5.8382163784479066E-2</v>
      </c>
      <c r="H43" s="35" t="str">
        <f t="shared" si="9"/>
        <v>BNP (Awami)</v>
      </c>
      <c r="I43" s="35">
        <f t="shared" si="10"/>
        <v>0.38959554094611976</v>
      </c>
      <c r="J43" s="35" t="str">
        <f t="shared" si="11"/>
        <v>IND</v>
      </c>
      <c r="K43" s="35">
        <f t="shared" si="12"/>
        <v>0.33121337716164068</v>
      </c>
      <c r="L43" s="35" t="str">
        <f t="shared" si="15"/>
        <v>IND</v>
      </c>
      <c r="M43" s="66">
        <f t="shared" si="16"/>
        <v>0.13241389166785766</v>
      </c>
      <c r="N43" s="27" t="s">
        <v>723</v>
      </c>
      <c r="O43" s="27" t="s">
        <v>724</v>
      </c>
      <c r="P43" s="27" t="s">
        <v>629</v>
      </c>
      <c r="Q43" s="27" t="s">
        <v>628</v>
      </c>
      <c r="R43" s="27" t="s">
        <v>720</v>
      </c>
      <c r="S43" s="27" t="s">
        <v>721</v>
      </c>
      <c r="T43" s="27" t="s">
        <v>4710</v>
      </c>
      <c r="U43" s="27" t="s">
        <v>1185</v>
      </c>
      <c r="V43" s="27">
        <v>1619</v>
      </c>
      <c r="W43" s="27" t="s">
        <v>628</v>
      </c>
      <c r="X43" s="27" t="s">
        <v>725</v>
      </c>
      <c r="Y43" s="27" t="s">
        <v>629</v>
      </c>
      <c r="Z43" s="27" t="s">
        <v>4746</v>
      </c>
      <c r="AA43" s="27" t="s">
        <v>909</v>
      </c>
      <c r="AB43" s="27">
        <v>390</v>
      </c>
      <c r="AC43" s="5" t="s">
        <v>628</v>
      </c>
      <c r="AD43" s="5" t="s">
        <v>732</v>
      </c>
      <c r="AE43" s="27" t="s">
        <v>629</v>
      </c>
      <c r="AF43" s="27" t="s">
        <v>628</v>
      </c>
      <c r="AG43" s="27" t="s">
        <v>640</v>
      </c>
      <c r="AH43" s="27" t="s">
        <v>726</v>
      </c>
      <c r="AI43" s="5" t="s">
        <v>1803</v>
      </c>
      <c r="AJ43" s="27" t="s">
        <v>4726</v>
      </c>
      <c r="AK43" s="27">
        <v>5452</v>
      </c>
      <c r="AL43" s="27" t="s">
        <v>628</v>
      </c>
      <c r="AM43" s="27" t="s">
        <v>722</v>
      </c>
      <c r="AN43" s="27" t="s">
        <v>629</v>
      </c>
      <c r="AO43" s="27" t="s">
        <v>834</v>
      </c>
      <c r="AP43" s="27" t="s">
        <v>1866</v>
      </c>
      <c r="AQ43" s="27" t="s">
        <v>837</v>
      </c>
      <c r="AR43" s="27" t="s">
        <v>628</v>
      </c>
      <c r="AS43" s="27" t="s">
        <v>792</v>
      </c>
      <c r="AT43" s="27" t="s">
        <v>629</v>
      </c>
      <c r="AU43" s="27" t="s">
        <v>628</v>
      </c>
      <c r="AV43" s="27" t="s">
        <v>631</v>
      </c>
      <c r="AW43" s="27" t="s">
        <v>632</v>
      </c>
      <c r="AX43" s="27" t="s">
        <v>7414</v>
      </c>
      <c r="AY43" s="27" t="s">
        <v>7418</v>
      </c>
      <c r="AZ43" s="27" t="s">
        <v>7419</v>
      </c>
      <c r="BA43" s="27" t="s">
        <v>628</v>
      </c>
      <c r="BB43" s="27" t="s">
        <v>717</v>
      </c>
      <c r="BC43" s="27" t="s">
        <v>629</v>
      </c>
      <c r="BD43" s="27" t="s">
        <v>628</v>
      </c>
      <c r="BE43" s="27" t="s">
        <v>633</v>
      </c>
      <c r="BF43" s="27" t="s">
        <v>629</v>
      </c>
      <c r="BG43" s="27" t="s">
        <v>628</v>
      </c>
      <c r="BH43" s="27" t="s">
        <v>727</v>
      </c>
      <c r="BI43" s="27" t="s">
        <v>629</v>
      </c>
      <c r="BJ43" s="27" t="s">
        <v>834</v>
      </c>
      <c r="BK43" s="27" t="s">
        <v>1424</v>
      </c>
      <c r="BL43" s="27" t="s">
        <v>837</v>
      </c>
      <c r="BM43" s="27" t="s">
        <v>628</v>
      </c>
      <c r="BN43" s="27" t="s">
        <v>730</v>
      </c>
      <c r="BO43" s="27" t="s">
        <v>731</v>
      </c>
      <c r="BP43" s="27" t="s">
        <v>7414</v>
      </c>
      <c r="BQ43" s="27" t="s">
        <v>7415</v>
      </c>
      <c r="BR43" s="27" t="s">
        <v>7416</v>
      </c>
      <c r="BS43" s="27" t="s">
        <v>834</v>
      </c>
      <c r="BT43" s="27" t="s">
        <v>3395</v>
      </c>
      <c r="BU43" s="27" t="s">
        <v>837</v>
      </c>
      <c r="BV43" s="5" t="s">
        <v>1804</v>
      </c>
      <c r="BW43" s="5" t="s">
        <v>1401</v>
      </c>
      <c r="BX43" s="27">
        <v>4635</v>
      </c>
      <c r="BY43" s="27" t="s">
        <v>4709</v>
      </c>
      <c r="BZ43" s="27" t="s">
        <v>1401</v>
      </c>
      <c r="CA43" s="27">
        <v>1853</v>
      </c>
      <c r="CB43" s="27" t="s">
        <v>4747</v>
      </c>
      <c r="CC43" s="27" t="s">
        <v>1401</v>
      </c>
      <c r="CD43" s="27">
        <v>33</v>
      </c>
      <c r="CE43" s="27" t="s">
        <v>4932</v>
      </c>
      <c r="CF43" s="27" t="s">
        <v>1401</v>
      </c>
      <c r="CG43" s="27">
        <v>12</v>
      </c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</row>
    <row r="44" spans="1:145">
      <c r="A44" s="4">
        <v>43</v>
      </c>
      <c r="B44" s="56">
        <v>39496</v>
      </c>
      <c r="C44" s="5" t="s">
        <v>1805</v>
      </c>
      <c r="D44" s="27">
        <v>33283</v>
      </c>
      <c r="E44" s="5">
        <v>12680</v>
      </c>
      <c r="F44" s="66">
        <f t="shared" si="17"/>
        <v>0.38097527266171921</v>
      </c>
      <c r="G44" s="35">
        <f t="shared" si="8"/>
        <v>1.6088328075709778E-2</v>
      </c>
      <c r="H44" s="35" t="str">
        <f t="shared" si="9"/>
        <v>BNP (Awami)</v>
      </c>
      <c r="I44" s="35">
        <f t="shared" si="10"/>
        <v>0.49960567823343849</v>
      </c>
      <c r="J44" s="35" t="str">
        <f t="shared" si="11"/>
        <v>IND</v>
      </c>
      <c r="K44" s="35">
        <f t="shared" si="12"/>
        <v>0.48351735015772873</v>
      </c>
      <c r="L44" s="35" t="str">
        <f t="shared" si="15"/>
        <v>PML</v>
      </c>
      <c r="M44" s="66">
        <f t="shared" si="16"/>
        <v>1.4668769716088327E-2</v>
      </c>
      <c r="N44" s="27" t="s">
        <v>723</v>
      </c>
      <c r="O44" s="27" t="s">
        <v>724</v>
      </c>
      <c r="P44" s="27" t="s">
        <v>629</v>
      </c>
      <c r="Q44" s="27" t="s">
        <v>628</v>
      </c>
      <c r="R44" s="27" t="s">
        <v>720</v>
      </c>
      <c r="S44" s="27" t="s">
        <v>721</v>
      </c>
      <c r="T44" s="27" t="s">
        <v>628</v>
      </c>
      <c r="U44" s="27" t="s">
        <v>719</v>
      </c>
      <c r="V44" s="27" t="s">
        <v>629</v>
      </c>
      <c r="W44" s="27" t="s">
        <v>628</v>
      </c>
      <c r="X44" s="27" t="s">
        <v>725</v>
      </c>
      <c r="Y44" s="27" t="s">
        <v>629</v>
      </c>
      <c r="Z44" s="27" t="s">
        <v>4933</v>
      </c>
      <c r="AA44" s="27" t="s">
        <v>909</v>
      </c>
      <c r="AB44" s="27">
        <v>186</v>
      </c>
      <c r="AC44" s="5" t="s">
        <v>628</v>
      </c>
      <c r="AD44" s="5" t="s">
        <v>732</v>
      </c>
      <c r="AE44" s="27" t="s">
        <v>629</v>
      </c>
      <c r="AF44" s="27" t="s">
        <v>628</v>
      </c>
      <c r="AG44" s="27" t="s">
        <v>640</v>
      </c>
      <c r="AH44" s="27" t="s">
        <v>726</v>
      </c>
      <c r="AI44" s="5" t="s">
        <v>1806</v>
      </c>
      <c r="AJ44" s="27" t="s">
        <v>4726</v>
      </c>
      <c r="AK44" s="27">
        <v>6335</v>
      </c>
      <c r="AL44" s="27" t="s">
        <v>628</v>
      </c>
      <c r="AM44" s="27" t="s">
        <v>722</v>
      </c>
      <c r="AN44" s="27" t="s">
        <v>629</v>
      </c>
      <c r="AO44" s="27" t="s">
        <v>834</v>
      </c>
      <c r="AP44" s="27" t="s">
        <v>1866</v>
      </c>
      <c r="AQ44" s="27" t="s">
        <v>837</v>
      </c>
      <c r="AR44" s="27" t="s">
        <v>628</v>
      </c>
      <c r="AS44" s="27" t="s">
        <v>792</v>
      </c>
      <c r="AT44" s="27" t="s">
        <v>629</v>
      </c>
      <c r="AU44" s="27" t="s">
        <v>628</v>
      </c>
      <c r="AV44" s="27" t="s">
        <v>631</v>
      </c>
      <c r="AW44" s="27" t="s">
        <v>632</v>
      </c>
      <c r="AX44" s="27" t="s">
        <v>7414</v>
      </c>
      <c r="AY44" s="27" t="s">
        <v>7418</v>
      </c>
      <c r="AZ44" s="27" t="s">
        <v>7419</v>
      </c>
      <c r="BA44" s="27" t="s">
        <v>628</v>
      </c>
      <c r="BB44" s="27" t="s">
        <v>717</v>
      </c>
      <c r="BC44" s="27" t="s">
        <v>629</v>
      </c>
      <c r="BD44" s="27" t="s">
        <v>628</v>
      </c>
      <c r="BE44" s="27" t="s">
        <v>633</v>
      </c>
      <c r="BF44" s="27" t="s">
        <v>629</v>
      </c>
      <c r="BG44" s="27" t="s">
        <v>628</v>
      </c>
      <c r="BH44" s="27" t="s">
        <v>727</v>
      </c>
      <c r="BI44" s="27" t="s">
        <v>629</v>
      </c>
      <c r="BJ44" s="27" t="s">
        <v>834</v>
      </c>
      <c r="BK44" s="27" t="s">
        <v>1424</v>
      </c>
      <c r="BL44" s="27" t="s">
        <v>837</v>
      </c>
      <c r="BM44" s="27" t="s">
        <v>628</v>
      </c>
      <c r="BN44" s="27" t="s">
        <v>730</v>
      </c>
      <c r="BO44" s="27" t="s">
        <v>731</v>
      </c>
      <c r="BP44" s="27" t="s">
        <v>7414</v>
      </c>
      <c r="BQ44" s="27" t="s">
        <v>7415</v>
      </c>
      <c r="BR44" s="27" t="s">
        <v>7416</v>
      </c>
      <c r="BS44" s="27" t="s">
        <v>834</v>
      </c>
      <c r="BT44" s="27" t="s">
        <v>3395</v>
      </c>
      <c r="BU44" s="27" t="s">
        <v>837</v>
      </c>
      <c r="BV44" s="5" t="s">
        <v>1587</v>
      </c>
      <c r="BW44" s="5" t="s">
        <v>1401</v>
      </c>
      <c r="BX44" s="27">
        <v>6131</v>
      </c>
      <c r="BY44" s="27" t="s">
        <v>4934</v>
      </c>
      <c r="BZ44" s="27" t="s">
        <v>1401</v>
      </c>
      <c r="CA44" s="27">
        <v>21</v>
      </c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</row>
    <row r="45" spans="1:145">
      <c r="A45" s="4">
        <v>44</v>
      </c>
      <c r="B45" s="56">
        <v>39496</v>
      </c>
      <c r="C45" s="5" t="s">
        <v>1588</v>
      </c>
      <c r="D45" s="27">
        <v>83185</v>
      </c>
      <c r="E45" s="5">
        <v>30479</v>
      </c>
      <c r="F45" s="66">
        <f t="shared" si="17"/>
        <v>0.36640019234236942</v>
      </c>
      <c r="G45" s="35">
        <f t="shared" si="8"/>
        <v>0.23357065520522327</v>
      </c>
      <c r="H45" s="35" t="str">
        <f t="shared" si="9"/>
        <v>PML</v>
      </c>
      <c r="I45" s="35">
        <f t="shared" si="10"/>
        <v>0.61678532760261162</v>
      </c>
      <c r="J45" s="35" t="str">
        <f t="shared" si="11"/>
        <v>PPPP</v>
      </c>
      <c r="K45" s="35">
        <f t="shared" si="12"/>
        <v>0.38321467239738838</v>
      </c>
      <c r="L45" s="35" t="s">
        <v>21</v>
      </c>
      <c r="M45" s="66" t="s">
        <v>21</v>
      </c>
      <c r="N45" s="27" t="s">
        <v>723</v>
      </c>
      <c r="O45" s="27" t="s">
        <v>724</v>
      </c>
      <c r="P45" s="27" t="s">
        <v>629</v>
      </c>
      <c r="Q45" s="27" t="s">
        <v>834</v>
      </c>
      <c r="R45" s="27" t="s">
        <v>1194</v>
      </c>
      <c r="S45" s="27" t="s">
        <v>837</v>
      </c>
      <c r="T45" s="27" t="s">
        <v>834</v>
      </c>
      <c r="U45" s="27" t="s">
        <v>1185</v>
      </c>
      <c r="V45" s="27" t="s">
        <v>837</v>
      </c>
      <c r="W45" s="27" t="s">
        <v>628</v>
      </c>
      <c r="X45" s="27" t="s">
        <v>725</v>
      </c>
      <c r="Y45" s="27" t="s">
        <v>629</v>
      </c>
      <c r="Z45" s="5" t="s">
        <v>224</v>
      </c>
      <c r="AA45" s="5" t="s">
        <v>718</v>
      </c>
      <c r="AB45" s="5">
        <v>18799</v>
      </c>
      <c r="AC45" s="5" t="s">
        <v>225</v>
      </c>
      <c r="AD45" s="5" t="s">
        <v>1003</v>
      </c>
      <c r="AE45" s="27">
        <v>11680</v>
      </c>
      <c r="AF45" s="27" t="s">
        <v>628</v>
      </c>
      <c r="AG45" s="27" t="s">
        <v>640</v>
      </c>
      <c r="AH45" s="27" t="s">
        <v>726</v>
      </c>
      <c r="AI45" s="27" t="s">
        <v>628</v>
      </c>
      <c r="AJ45" s="27" t="s">
        <v>4726</v>
      </c>
      <c r="AK45" s="27" t="s">
        <v>629</v>
      </c>
      <c r="AL45" s="27" t="s">
        <v>628</v>
      </c>
      <c r="AM45" s="27" t="s">
        <v>722</v>
      </c>
      <c r="AN45" s="27" t="s">
        <v>629</v>
      </c>
      <c r="AO45" s="27" t="s">
        <v>834</v>
      </c>
      <c r="AP45" s="27" t="s">
        <v>1866</v>
      </c>
      <c r="AQ45" s="27" t="s">
        <v>837</v>
      </c>
      <c r="AR45" s="27" t="s">
        <v>628</v>
      </c>
      <c r="AS45" s="27" t="s">
        <v>792</v>
      </c>
      <c r="AT45" s="27" t="s">
        <v>629</v>
      </c>
      <c r="AU45" s="27" t="s">
        <v>628</v>
      </c>
      <c r="AV45" s="27" t="s">
        <v>631</v>
      </c>
      <c r="AW45" s="27" t="s">
        <v>632</v>
      </c>
      <c r="AX45" s="27" t="s">
        <v>7414</v>
      </c>
      <c r="AY45" s="27" t="s">
        <v>7418</v>
      </c>
      <c r="AZ45" s="27" t="s">
        <v>7419</v>
      </c>
      <c r="BA45" s="27" t="s">
        <v>628</v>
      </c>
      <c r="BB45" s="27" t="s">
        <v>717</v>
      </c>
      <c r="BC45" s="27" t="s">
        <v>629</v>
      </c>
      <c r="BD45" s="27" t="s">
        <v>628</v>
      </c>
      <c r="BE45" s="27" t="s">
        <v>633</v>
      </c>
      <c r="BF45" s="27" t="s">
        <v>629</v>
      </c>
      <c r="BG45" s="27" t="s">
        <v>628</v>
      </c>
      <c r="BH45" s="27" t="s">
        <v>727</v>
      </c>
      <c r="BI45" s="27" t="s">
        <v>629</v>
      </c>
      <c r="BJ45" s="27" t="s">
        <v>834</v>
      </c>
      <c r="BK45" s="27" t="s">
        <v>1424</v>
      </c>
      <c r="BL45" s="27" t="s">
        <v>837</v>
      </c>
      <c r="BM45" s="27" t="s">
        <v>628</v>
      </c>
      <c r="BN45" s="27" t="s">
        <v>730</v>
      </c>
      <c r="BO45" s="27" t="s">
        <v>731</v>
      </c>
      <c r="BP45" s="27" t="s">
        <v>7414</v>
      </c>
      <c r="BQ45" s="27" t="s">
        <v>7415</v>
      </c>
      <c r="BR45" s="27" t="s">
        <v>7416</v>
      </c>
      <c r="BS45" s="27" t="s">
        <v>834</v>
      </c>
      <c r="BT45" s="27" t="s">
        <v>3395</v>
      </c>
      <c r="BU45" s="27" t="s">
        <v>837</v>
      </c>
      <c r="BV45" s="5"/>
      <c r="BW45" s="5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</row>
    <row r="46" spans="1:145">
      <c r="A46" s="4">
        <v>45</v>
      </c>
      <c r="B46" s="56">
        <v>39496</v>
      </c>
      <c r="C46" s="5" t="s">
        <v>1589</v>
      </c>
      <c r="D46" s="27">
        <v>108195</v>
      </c>
      <c r="E46" s="5">
        <v>39271</v>
      </c>
      <c r="F46" s="66">
        <f t="shared" si="17"/>
        <v>0.36296501686769261</v>
      </c>
      <c r="G46" s="35">
        <f t="shared" si="8"/>
        <v>0.35736293957373128</v>
      </c>
      <c r="H46" s="35" t="str">
        <f t="shared" si="9"/>
        <v>PML</v>
      </c>
      <c r="I46" s="35">
        <f t="shared" si="10"/>
        <v>0.65710065951974739</v>
      </c>
      <c r="J46" s="35" t="str">
        <f t="shared" si="11"/>
        <v>PPPP</v>
      </c>
      <c r="K46" s="35">
        <f t="shared" si="12"/>
        <v>0.29973771994601617</v>
      </c>
      <c r="L46" s="35" t="str">
        <f t="shared" ref="L46:L52" si="18">INDEX(N46:EL46,MATCH(LARGE(N46:EL46,3),N46:EL46,0)-1)</f>
        <v>MMA</v>
      </c>
      <c r="M46" s="66">
        <f t="shared" ref="M46:M52" si="19">LARGE(N46:EL46,3)/(E46)</f>
        <v>3.6133533650785567E-2</v>
      </c>
      <c r="N46" s="27" t="s">
        <v>723</v>
      </c>
      <c r="O46" s="27" t="s">
        <v>724</v>
      </c>
      <c r="P46" s="27" t="s">
        <v>629</v>
      </c>
      <c r="Q46" s="27" t="s">
        <v>628</v>
      </c>
      <c r="R46" s="27" t="s">
        <v>720</v>
      </c>
      <c r="S46" s="27" t="s">
        <v>721</v>
      </c>
      <c r="T46" s="27" t="s">
        <v>4935</v>
      </c>
      <c r="U46" s="27" t="s">
        <v>1185</v>
      </c>
      <c r="V46" s="27">
        <v>1419</v>
      </c>
      <c r="W46" s="27" t="s">
        <v>628</v>
      </c>
      <c r="X46" s="27" t="s">
        <v>725</v>
      </c>
      <c r="Y46" s="27" t="s">
        <v>629</v>
      </c>
      <c r="Z46" s="5" t="s">
        <v>1590</v>
      </c>
      <c r="AA46" s="5" t="s">
        <v>909</v>
      </c>
      <c r="AB46" s="27">
        <v>25805</v>
      </c>
      <c r="AC46" s="5" t="s">
        <v>1591</v>
      </c>
      <c r="AD46" s="5" t="s">
        <v>1003</v>
      </c>
      <c r="AE46" s="27">
        <v>11771</v>
      </c>
      <c r="AF46" s="27" t="s">
        <v>628</v>
      </c>
      <c r="AG46" s="27" t="s">
        <v>640</v>
      </c>
      <c r="AH46" s="27" t="s">
        <v>726</v>
      </c>
      <c r="AI46" s="27" t="s">
        <v>628</v>
      </c>
      <c r="AJ46" s="27" t="s">
        <v>4726</v>
      </c>
      <c r="AK46" s="27" t="s">
        <v>629</v>
      </c>
      <c r="AL46" s="27" t="s">
        <v>628</v>
      </c>
      <c r="AM46" s="27" t="s">
        <v>722</v>
      </c>
      <c r="AN46" s="27" t="s">
        <v>629</v>
      </c>
      <c r="AO46" s="27" t="s">
        <v>834</v>
      </c>
      <c r="AP46" s="27" t="s">
        <v>1866</v>
      </c>
      <c r="AQ46" s="27" t="s">
        <v>837</v>
      </c>
      <c r="AR46" s="27" t="s">
        <v>628</v>
      </c>
      <c r="AS46" s="27" t="s">
        <v>792</v>
      </c>
      <c r="AT46" s="27" t="s">
        <v>629</v>
      </c>
      <c r="AU46" s="27" t="s">
        <v>628</v>
      </c>
      <c r="AV46" s="27" t="s">
        <v>631</v>
      </c>
      <c r="AW46" s="27" t="s">
        <v>632</v>
      </c>
      <c r="AX46" s="27" t="s">
        <v>7414</v>
      </c>
      <c r="AY46" s="27" t="s">
        <v>7418</v>
      </c>
      <c r="AZ46" s="27" t="s">
        <v>7419</v>
      </c>
      <c r="BA46" s="27" t="s">
        <v>628</v>
      </c>
      <c r="BB46" s="27" t="s">
        <v>717</v>
      </c>
      <c r="BC46" s="27" t="s">
        <v>629</v>
      </c>
      <c r="BD46" s="27" t="s">
        <v>628</v>
      </c>
      <c r="BE46" s="27" t="s">
        <v>633</v>
      </c>
      <c r="BF46" s="27" t="s">
        <v>629</v>
      </c>
      <c r="BG46" s="27" t="s">
        <v>628</v>
      </c>
      <c r="BH46" s="27" t="s">
        <v>727</v>
      </c>
      <c r="BI46" s="27" t="s">
        <v>629</v>
      </c>
      <c r="BJ46" s="27" t="s">
        <v>834</v>
      </c>
      <c r="BK46" s="27" t="s">
        <v>1424</v>
      </c>
      <c r="BL46" s="27" t="s">
        <v>837</v>
      </c>
      <c r="BM46" s="27" t="s">
        <v>4753</v>
      </c>
      <c r="BN46" s="27" t="s">
        <v>2875</v>
      </c>
      <c r="BO46" s="27">
        <v>140</v>
      </c>
      <c r="BP46" s="27" t="s">
        <v>7414</v>
      </c>
      <c r="BQ46" s="27" t="s">
        <v>7415</v>
      </c>
      <c r="BR46" s="27" t="s">
        <v>7416</v>
      </c>
      <c r="BS46" s="27" t="s">
        <v>834</v>
      </c>
      <c r="BT46" s="27" t="s">
        <v>3395</v>
      </c>
      <c r="BU46" s="27" t="s">
        <v>837</v>
      </c>
      <c r="BV46" s="27" t="s">
        <v>4754</v>
      </c>
      <c r="BW46" s="27" t="s">
        <v>1401</v>
      </c>
      <c r="BX46" s="27">
        <v>100</v>
      </c>
      <c r="BY46" s="27" t="s">
        <v>4755</v>
      </c>
      <c r="BZ46" s="27" t="s">
        <v>1401</v>
      </c>
      <c r="CA46" s="27">
        <v>36</v>
      </c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</row>
    <row r="47" spans="1:145">
      <c r="A47" s="4">
        <v>46</v>
      </c>
      <c r="B47" s="56">
        <v>39496</v>
      </c>
      <c r="C47" s="5" t="s">
        <v>1592</v>
      </c>
      <c r="D47" s="27">
        <v>65136</v>
      </c>
      <c r="E47" s="5">
        <v>21334</v>
      </c>
      <c r="F47" s="66">
        <f t="shared" si="17"/>
        <v>0.32753009088675999</v>
      </c>
      <c r="G47" s="35">
        <f t="shared" si="8"/>
        <v>6.6513546451673386E-2</v>
      </c>
      <c r="H47" s="35" t="str">
        <f t="shared" si="9"/>
        <v>PML</v>
      </c>
      <c r="I47" s="35">
        <f t="shared" si="10"/>
        <v>0.30341239336270742</v>
      </c>
      <c r="J47" s="35" t="str">
        <f t="shared" si="11"/>
        <v>IND</v>
      </c>
      <c r="K47" s="35">
        <f t="shared" si="12"/>
        <v>0.23689884691103402</v>
      </c>
      <c r="L47" s="35" t="str">
        <f t="shared" si="18"/>
        <v>MMA</v>
      </c>
      <c r="M47" s="66">
        <f t="shared" si="19"/>
        <v>0.22508671604012376</v>
      </c>
      <c r="N47" s="27" t="s">
        <v>723</v>
      </c>
      <c r="O47" s="27" t="s">
        <v>724</v>
      </c>
      <c r="P47" s="27" t="s">
        <v>629</v>
      </c>
      <c r="Q47" s="27" t="s">
        <v>628</v>
      </c>
      <c r="R47" s="27" t="s">
        <v>720</v>
      </c>
      <c r="S47" s="27" t="s">
        <v>721</v>
      </c>
      <c r="T47" s="27" t="s">
        <v>4756</v>
      </c>
      <c r="U47" s="27" t="s">
        <v>1185</v>
      </c>
      <c r="V47" s="27">
        <v>4802</v>
      </c>
      <c r="W47" s="27" t="s">
        <v>628</v>
      </c>
      <c r="X47" s="27" t="s">
        <v>725</v>
      </c>
      <c r="Y47" s="27" t="s">
        <v>629</v>
      </c>
      <c r="Z47" s="5" t="s">
        <v>1593</v>
      </c>
      <c r="AA47" s="5" t="s">
        <v>909</v>
      </c>
      <c r="AB47" s="27">
        <v>6473</v>
      </c>
      <c r="AC47" s="27" t="s">
        <v>4757</v>
      </c>
      <c r="AD47" s="27" t="s">
        <v>1003</v>
      </c>
      <c r="AE47" s="27">
        <v>3264</v>
      </c>
      <c r="AF47" s="27" t="s">
        <v>628</v>
      </c>
      <c r="AG47" s="27" t="s">
        <v>640</v>
      </c>
      <c r="AH47" s="27" t="s">
        <v>726</v>
      </c>
      <c r="AI47" s="27" t="s">
        <v>628</v>
      </c>
      <c r="AJ47" s="27" t="s">
        <v>4726</v>
      </c>
      <c r="AK47" s="27" t="s">
        <v>629</v>
      </c>
      <c r="AL47" s="27" t="s">
        <v>628</v>
      </c>
      <c r="AM47" s="27" t="s">
        <v>722</v>
      </c>
      <c r="AN47" s="27" t="s">
        <v>629</v>
      </c>
      <c r="AO47" s="27" t="s">
        <v>834</v>
      </c>
      <c r="AP47" s="27" t="s">
        <v>1866</v>
      </c>
      <c r="AQ47" s="27" t="s">
        <v>837</v>
      </c>
      <c r="AR47" s="27" t="s">
        <v>628</v>
      </c>
      <c r="AS47" s="27" t="s">
        <v>792</v>
      </c>
      <c r="AT47" s="27" t="s">
        <v>629</v>
      </c>
      <c r="AU47" s="27" t="s">
        <v>628</v>
      </c>
      <c r="AV47" s="27" t="s">
        <v>631</v>
      </c>
      <c r="AW47" s="27" t="s">
        <v>632</v>
      </c>
      <c r="AX47" s="27" t="s">
        <v>7414</v>
      </c>
      <c r="AY47" s="27" t="s">
        <v>7418</v>
      </c>
      <c r="AZ47" s="27" t="s">
        <v>7419</v>
      </c>
      <c r="BA47" s="27" t="s">
        <v>628</v>
      </c>
      <c r="BB47" s="27" t="s">
        <v>717</v>
      </c>
      <c r="BC47" s="27" t="s">
        <v>629</v>
      </c>
      <c r="BD47" s="27" t="s">
        <v>628</v>
      </c>
      <c r="BE47" s="27" t="s">
        <v>633</v>
      </c>
      <c r="BF47" s="27" t="s">
        <v>629</v>
      </c>
      <c r="BG47" s="27" t="s">
        <v>628</v>
      </c>
      <c r="BH47" s="27" t="s">
        <v>727</v>
      </c>
      <c r="BI47" s="27" t="s">
        <v>629</v>
      </c>
      <c r="BJ47" s="27" t="s">
        <v>834</v>
      </c>
      <c r="BK47" s="27" t="s">
        <v>1424</v>
      </c>
      <c r="BL47" s="27" t="s">
        <v>837</v>
      </c>
      <c r="BM47" s="27" t="s">
        <v>628</v>
      </c>
      <c r="BN47" s="27" t="s">
        <v>730</v>
      </c>
      <c r="BO47" s="27" t="s">
        <v>731</v>
      </c>
      <c r="BP47" s="27" t="s">
        <v>7414</v>
      </c>
      <c r="BQ47" s="27" t="s">
        <v>7415</v>
      </c>
      <c r="BR47" s="27" t="s">
        <v>7416</v>
      </c>
      <c r="BS47" s="27" t="s">
        <v>834</v>
      </c>
      <c r="BT47" s="27" t="s">
        <v>3395</v>
      </c>
      <c r="BU47" s="27" t="s">
        <v>837</v>
      </c>
      <c r="BV47" s="5" t="s">
        <v>1786</v>
      </c>
      <c r="BW47" s="5" t="s">
        <v>1401</v>
      </c>
      <c r="BX47" s="27">
        <v>5054</v>
      </c>
      <c r="BY47" s="27" t="s">
        <v>4758</v>
      </c>
      <c r="BZ47" s="27" t="s">
        <v>1401</v>
      </c>
      <c r="CA47" s="27">
        <v>1185</v>
      </c>
      <c r="CB47" s="27" t="s">
        <v>4942</v>
      </c>
      <c r="CC47" s="27" t="s">
        <v>1401</v>
      </c>
      <c r="CD47" s="27">
        <v>183</v>
      </c>
      <c r="CE47" s="27" t="s">
        <v>1397</v>
      </c>
      <c r="CF47" s="27" t="s">
        <v>1401</v>
      </c>
      <c r="CG47" s="27">
        <v>121</v>
      </c>
      <c r="CH47" s="27" t="s">
        <v>4943</v>
      </c>
      <c r="CI47" s="27" t="s">
        <v>1401</v>
      </c>
      <c r="CJ47" s="27">
        <v>109</v>
      </c>
      <c r="CK47" s="27" t="s">
        <v>4944</v>
      </c>
      <c r="CL47" s="27" t="s">
        <v>1401</v>
      </c>
      <c r="CM47" s="27">
        <v>68</v>
      </c>
      <c r="CN47" s="27" t="s">
        <v>4945</v>
      </c>
      <c r="CO47" s="27" t="s">
        <v>1401</v>
      </c>
      <c r="CP47" s="27">
        <v>36</v>
      </c>
      <c r="CQ47" s="27" t="s">
        <v>4946</v>
      </c>
      <c r="CR47" s="27" t="s">
        <v>1401</v>
      </c>
      <c r="CS47" s="27">
        <v>22</v>
      </c>
      <c r="CT47" s="27" t="s">
        <v>5126</v>
      </c>
      <c r="CU47" s="27" t="s">
        <v>1401</v>
      </c>
      <c r="CV47" s="27">
        <v>16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</row>
    <row r="48" spans="1:145">
      <c r="A48" s="4">
        <v>47</v>
      </c>
      <c r="B48" s="56">
        <v>39496</v>
      </c>
      <c r="C48" s="5" t="s">
        <v>1787</v>
      </c>
      <c r="D48" s="27">
        <v>62662</v>
      </c>
      <c r="E48" s="5">
        <v>24200</v>
      </c>
      <c r="F48" s="66">
        <f t="shared" si="17"/>
        <v>0.38619897226389199</v>
      </c>
      <c r="G48" s="35">
        <f t="shared" si="8"/>
        <v>0.33347107438016527</v>
      </c>
      <c r="H48" s="35" t="str">
        <f t="shared" si="9"/>
        <v>PML</v>
      </c>
      <c r="I48" s="35">
        <f t="shared" si="10"/>
        <v>0.60933884297520657</v>
      </c>
      <c r="J48" s="35" t="str">
        <f t="shared" si="11"/>
        <v>IND</v>
      </c>
      <c r="K48" s="35">
        <f t="shared" si="12"/>
        <v>0.27586776859504131</v>
      </c>
      <c r="L48" s="35" t="str">
        <f t="shared" si="18"/>
        <v>IND</v>
      </c>
      <c r="M48" s="66">
        <f t="shared" si="19"/>
        <v>6.9628099173553726E-2</v>
      </c>
      <c r="N48" s="27" t="s">
        <v>723</v>
      </c>
      <c r="O48" s="27" t="s">
        <v>724</v>
      </c>
      <c r="P48" s="27" t="s">
        <v>629</v>
      </c>
      <c r="Q48" s="27" t="s">
        <v>628</v>
      </c>
      <c r="R48" s="27" t="s">
        <v>720</v>
      </c>
      <c r="S48" s="27" t="s">
        <v>721</v>
      </c>
      <c r="T48" s="27" t="s">
        <v>4947</v>
      </c>
      <c r="U48" s="27" t="s">
        <v>1185</v>
      </c>
      <c r="V48" s="27">
        <v>600</v>
      </c>
      <c r="W48" s="27" t="s">
        <v>628</v>
      </c>
      <c r="X48" s="27" t="s">
        <v>725</v>
      </c>
      <c r="Y48" s="27" t="s">
        <v>629</v>
      </c>
      <c r="Z48" s="5" t="s">
        <v>1788</v>
      </c>
      <c r="AA48" s="5" t="s">
        <v>909</v>
      </c>
      <c r="AB48" s="27">
        <v>14746</v>
      </c>
      <c r="AC48" s="27" t="s">
        <v>4948</v>
      </c>
      <c r="AD48" s="27" t="s">
        <v>1003</v>
      </c>
      <c r="AE48" s="27">
        <v>315</v>
      </c>
      <c r="AF48" s="27" t="s">
        <v>628</v>
      </c>
      <c r="AG48" s="27" t="s">
        <v>640</v>
      </c>
      <c r="AH48" s="27" t="s">
        <v>726</v>
      </c>
      <c r="AI48" s="27" t="s">
        <v>628</v>
      </c>
      <c r="AJ48" s="27" t="s">
        <v>4726</v>
      </c>
      <c r="AK48" s="27" t="s">
        <v>629</v>
      </c>
      <c r="AL48" s="27" t="s">
        <v>628</v>
      </c>
      <c r="AM48" s="27" t="s">
        <v>722</v>
      </c>
      <c r="AN48" s="27" t="s">
        <v>629</v>
      </c>
      <c r="AO48" s="27" t="s">
        <v>834</v>
      </c>
      <c r="AP48" s="27" t="s">
        <v>1866</v>
      </c>
      <c r="AQ48" s="27" t="s">
        <v>837</v>
      </c>
      <c r="AR48" s="27" t="s">
        <v>628</v>
      </c>
      <c r="AS48" s="27" t="s">
        <v>792</v>
      </c>
      <c r="AT48" s="27" t="s">
        <v>629</v>
      </c>
      <c r="AU48" s="27" t="s">
        <v>628</v>
      </c>
      <c r="AV48" s="27" t="s">
        <v>631</v>
      </c>
      <c r="AW48" s="27" t="s">
        <v>632</v>
      </c>
      <c r="AX48" s="27" t="s">
        <v>7414</v>
      </c>
      <c r="AY48" s="27" t="s">
        <v>7418</v>
      </c>
      <c r="AZ48" s="27" t="s">
        <v>7419</v>
      </c>
      <c r="BA48" s="27" t="s">
        <v>628</v>
      </c>
      <c r="BB48" s="27" t="s">
        <v>717</v>
      </c>
      <c r="BC48" s="27" t="s">
        <v>629</v>
      </c>
      <c r="BD48" s="27" t="s">
        <v>628</v>
      </c>
      <c r="BE48" s="27" t="s">
        <v>633</v>
      </c>
      <c r="BF48" s="27" t="s">
        <v>629</v>
      </c>
      <c r="BG48" s="27" t="s">
        <v>628</v>
      </c>
      <c r="BH48" s="27" t="s">
        <v>727</v>
      </c>
      <c r="BI48" s="27" t="s">
        <v>629</v>
      </c>
      <c r="BJ48" s="27" t="s">
        <v>834</v>
      </c>
      <c r="BK48" s="27" t="s">
        <v>1424</v>
      </c>
      <c r="BL48" s="27" t="s">
        <v>837</v>
      </c>
      <c r="BM48" s="27" t="s">
        <v>628</v>
      </c>
      <c r="BN48" s="27" t="s">
        <v>730</v>
      </c>
      <c r="BO48" s="27" t="s">
        <v>731</v>
      </c>
      <c r="BP48" s="27" t="s">
        <v>7414</v>
      </c>
      <c r="BQ48" s="27" t="s">
        <v>7415</v>
      </c>
      <c r="BR48" s="27" t="s">
        <v>7416</v>
      </c>
      <c r="BS48" s="27" t="s">
        <v>834</v>
      </c>
      <c r="BT48" s="27" t="s">
        <v>3395</v>
      </c>
      <c r="BU48" s="27" t="s">
        <v>837</v>
      </c>
      <c r="BV48" s="5" t="s">
        <v>1596</v>
      </c>
      <c r="BW48" s="5" t="s">
        <v>1401</v>
      </c>
      <c r="BX48" s="27">
        <v>6676</v>
      </c>
      <c r="BY48" s="27" t="s">
        <v>5127</v>
      </c>
      <c r="BZ48" s="27" t="s">
        <v>1401</v>
      </c>
      <c r="CA48" s="27">
        <v>1685</v>
      </c>
      <c r="CB48" s="27" t="s">
        <v>4949</v>
      </c>
      <c r="CC48" s="27" t="s">
        <v>1401</v>
      </c>
      <c r="CD48" s="27">
        <v>74</v>
      </c>
      <c r="CE48" s="27" t="s">
        <v>4950</v>
      </c>
      <c r="CF48" s="27" t="s">
        <v>1401</v>
      </c>
      <c r="CG48" s="27">
        <v>50</v>
      </c>
      <c r="CH48" s="27" t="s">
        <v>4951</v>
      </c>
      <c r="CI48" s="27" t="s">
        <v>1401</v>
      </c>
      <c r="CJ48" s="27">
        <v>46</v>
      </c>
      <c r="CK48" s="27" t="s">
        <v>4952</v>
      </c>
      <c r="CL48" s="27" t="s">
        <v>1401</v>
      </c>
      <c r="CM48" s="27">
        <v>8</v>
      </c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</row>
    <row r="49" spans="1:145">
      <c r="A49" s="4">
        <v>48</v>
      </c>
      <c r="B49" s="56">
        <v>39496</v>
      </c>
      <c r="C49" s="5" t="s">
        <v>1597</v>
      </c>
      <c r="D49" s="27">
        <v>78279</v>
      </c>
      <c r="E49" s="5">
        <v>32430</v>
      </c>
      <c r="F49" s="66">
        <f t="shared" si="17"/>
        <v>0.41428735676235007</v>
      </c>
      <c r="G49" s="35">
        <f t="shared" si="8"/>
        <v>0.6230033919210608</v>
      </c>
      <c r="H49" s="35" t="str">
        <f t="shared" si="9"/>
        <v>BNP (Awami)</v>
      </c>
      <c r="I49" s="35">
        <f t="shared" si="10"/>
        <v>0.76481652790625965</v>
      </c>
      <c r="J49" s="35" t="str">
        <f t="shared" si="11"/>
        <v>IND</v>
      </c>
      <c r="K49" s="35">
        <f t="shared" si="12"/>
        <v>0.1418131359851989</v>
      </c>
      <c r="L49" s="35" t="str">
        <f t="shared" si="18"/>
        <v>PPPP</v>
      </c>
      <c r="M49" s="66">
        <f t="shared" si="19"/>
        <v>5.4239901325932781E-2</v>
      </c>
      <c r="N49" s="27" t="s">
        <v>723</v>
      </c>
      <c r="O49" s="27" t="s">
        <v>724</v>
      </c>
      <c r="P49" s="27" t="s">
        <v>629</v>
      </c>
      <c r="Q49" s="27" t="s">
        <v>628</v>
      </c>
      <c r="R49" s="27" t="s">
        <v>720</v>
      </c>
      <c r="S49" s="27" t="s">
        <v>721</v>
      </c>
      <c r="T49" s="27" t="s">
        <v>4760</v>
      </c>
      <c r="U49" s="27" t="s">
        <v>1185</v>
      </c>
      <c r="V49" s="27">
        <v>457</v>
      </c>
      <c r="W49" s="27" t="s">
        <v>628</v>
      </c>
      <c r="X49" s="27" t="s">
        <v>725</v>
      </c>
      <c r="Y49" s="27" t="s">
        <v>629</v>
      </c>
      <c r="Z49" s="5" t="s">
        <v>628</v>
      </c>
      <c r="AA49" s="5" t="s">
        <v>718</v>
      </c>
      <c r="AB49" s="5" t="s">
        <v>629</v>
      </c>
      <c r="AC49" s="27" t="s">
        <v>4759</v>
      </c>
      <c r="AD49" s="27" t="s">
        <v>1003</v>
      </c>
      <c r="AE49" s="27">
        <v>1759</v>
      </c>
      <c r="AF49" s="27" t="s">
        <v>628</v>
      </c>
      <c r="AG49" s="27" t="s">
        <v>640</v>
      </c>
      <c r="AH49" s="27" t="s">
        <v>726</v>
      </c>
      <c r="AI49" s="5" t="s">
        <v>1598</v>
      </c>
      <c r="AJ49" s="27" t="s">
        <v>4726</v>
      </c>
      <c r="AK49" s="27">
        <v>24803</v>
      </c>
      <c r="AL49" s="27" t="s">
        <v>628</v>
      </c>
      <c r="AM49" s="27" t="s">
        <v>722</v>
      </c>
      <c r="AN49" s="27" t="s">
        <v>629</v>
      </c>
      <c r="AO49" s="27" t="s">
        <v>834</v>
      </c>
      <c r="AP49" s="27" t="s">
        <v>1866</v>
      </c>
      <c r="AQ49" s="27" t="s">
        <v>837</v>
      </c>
      <c r="AR49" s="27" t="s">
        <v>628</v>
      </c>
      <c r="AS49" s="27" t="s">
        <v>792</v>
      </c>
      <c r="AT49" s="27" t="s">
        <v>629</v>
      </c>
      <c r="AU49" s="27" t="s">
        <v>628</v>
      </c>
      <c r="AV49" s="27" t="s">
        <v>631</v>
      </c>
      <c r="AW49" s="27" t="s">
        <v>632</v>
      </c>
      <c r="AX49" s="27" t="s">
        <v>7414</v>
      </c>
      <c r="AY49" s="27" t="s">
        <v>7418</v>
      </c>
      <c r="AZ49" s="27" t="s">
        <v>7419</v>
      </c>
      <c r="BA49" s="27" t="s">
        <v>628</v>
      </c>
      <c r="BB49" s="27" t="s">
        <v>717</v>
      </c>
      <c r="BC49" s="27" t="s">
        <v>629</v>
      </c>
      <c r="BD49" s="27" t="s">
        <v>628</v>
      </c>
      <c r="BE49" s="27" t="s">
        <v>633</v>
      </c>
      <c r="BF49" s="27" t="s">
        <v>629</v>
      </c>
      <c r="BG49" s="27" t="s">
        <v>628</v>
      </c>
      <c r="BH49" s="27" t="s">
        <v>727</v>
      </c>
      <c r="BI49" s="27" t="s">
        <v>629</v>
      </c>
      <c r="BJ49" s="27" t="s">
        <v>834</v>
      </c>
      <c r="BK49" s="27" t="s">
        <v>1424</v>
      </c>
      <c r="BL49" s="27" t="s">
        <v>837</v>
      </c>
      <c r="BM49" s="27" t="s">
        <v>628</v>
      </c>
      <c r="BN49" s="27" t="s">
        <v>730</v>
      </c>
      <c r="BO49" s="27" t="s">
        <v>731</v>
      </c>
      <c r="BP49" s="27" t="s">
        <v>7414</v>
      </c>
      <c r="BQ49" s="27" t="s">
        <v>7415</v>
      </c>
      <c r="BR49" s="27" t="s">
        <v>7416</v>
      </c>
      <c r="BS49" s="27" t="s">
        <v>834</v>
      </c>
      <c r="BT49" s="27" t="s">
        <v>3395</v>
      </c>
      <c r="BU49" s="27" t="s">
        <v>837</v>
      </c>
      <c r="BV49" s="5" t="s">
        <v>1599</v>
      </c>
      <c r="BW49" s="5" t="s">
        <v>1401</v>
      </c>
      <c r="BX49" s="27">
        <v>4599</v>
      </c>
      <c r="BY49" s="27" t="s">
        <v>4742</v>
      </c>
      <c r="BZ49" s="27" t="s">
        <v>1401</v>
      </c>
      <c r="CA49" s="27">
        <v>111</v>
      </c>
      <c r="CB49" s="27" t="s">
        <v>4761</v>
      </c>
      <c r="CC49" s="27" t="s">
        <v>1401</v>
      </c>
      <c r="CD49" s="27">
        <v>54</v>
      </c>
      <c r="CE49" s="27" t="s">
        <v>4531</v>
      </c>
      <c r="CF49" s="27" t="s">
        <v>1401</v>
      </c>
      <c r="CG49" s="27">
        <v>32</v>
      </c>
      <c r="CH49" s="27" t="s">
        <v>4762</v>
      </c>
      <c r="CI49" s="27" t="s">
        <v>1401</v>
      </c>
      <c r="CJ49" s="27">
        <v>26</v>
      </c>
      <c r="CK49" s="27" t="s">
        <v>4738</v>
      </c>
      <c r="CL49" s="27" t="s">
        <v>1401</v>
      </c>
      <c r="CM49" s="27">
        <v>26</v>
      </c>
      <c r="CN49" s="27" t="s">
        <v>4739</v>
      </c>
      <c r="CO49" s="27" t="s">
        <v>1401</v>
      </c>
      <c r="CP49" s="27">
        <v>18</v>
      </c>
      <c r="CQ49" s="27" t="s">
        <v>4740</v>
      </c>
      <c r="CR49" s="27" t="s">
        <v>1401</v>
      </c>
      <c r="CS49" s="27">
        <v>10</v>
      </c>
      <c r="CT49" s="27" t="s">
        <v>4741</v>
      </c>
      <c r="CU49" s="27" t="s">
        <v>1401</v>
      </c>
      <c r="CV49" s="27">
        <v>8</v>
      </c>
      <c r="CW49" s="27" t="s">
        <v>4743</v>
      </c>
      <c r="CX49" s="27" t="s">
        <v>1401</v>
      </c>
      <c r="CY49" s="27">
        <v>2</v>
      </c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</row>
    <row r="50" spans="1:145">
      <c r="A50" s="4">
        <v>49</v>
      </c>
      <c r="B50" s="56">
        <v>39496</v>
      </c>
      <c r="C50" s="5" t="s">
        <v>1600</v>
      </c>
      <c r="D50" s="27">
        <v>68612</v>
      </c>
      <c r="E50" s="5">
        <v>16147</v>
      </c>
      <c r="F50" s="66">
        <f t="shared" si="17"/>
        <v>0.23533784177694864</v>
      </c>
      <c r="G50" s="35">
        <f t="shared" si="8"/>
        <v>0.32978262215891496</v>
      </c>
      <c r="H50" s="35" t="str">
        <f t="shared" si="9"/>
        <v>IND</v>
      </c>
      <c r="I50" s="35">
        <f t="shared" si="10"/>
        <v>0.52455564501145724</v>
      </c>
      <c r="J50" s="35" t="str">
        <f t="shared" si="11"/>
        <v>PML</v>
      </c>
      <c r="K50" s="35">
        <f t="shared" si="12"/>
        <v>0.19477302285254228</v>
      </c>
      <c r="L50" s="35" t="str">
        <f t="shared" si="18"/>
        <v>MMA</v>
      </c>
      <c r="M50" s="66">
        <f t="shared" si="19"/>
        <v>0.13414256518238682</v>
      </c>
      <c r="N50" s="27" t="s">
        <v>723</v>
      </c>
      <c r="O50" s="27" t="s">
        <v>724</v>
      </c>
      <c r="P50" s="27" t="s">
        <v>629</v>
      </c>
      <c r="Q50" s="27" t="s">
        <v>628</v>
      </c>
      <c r="R50" s="27" t="s">
        <v>720</v>
      </c>
      <c r="S50" s="27" t="s">
        <v>721</v>
      </c>
      <c r="T50" s="27" t="s">
        <v>4744</v>
      </c>
      <c r="U50" s="27" t="s">
        <v>1185</v>
      </c>
      <c r="V50" s="27">
        <v>2166</v>
      </c>
      <c r="W50" s="27" t="s">
        <v>628</v>
      </c>
      <c r="X50" s="27" t="s">
        <v>725</v>
      </c>
      <c r="Y50" s="27" t="s">
        <v>629</v>
      </c>
      <c r="Z50" s="5" t="s">
        <v>1803</v>
      </c>
      <c r="AA50" s="5" t="s">
        <v>909</v>
      </c>
      <c r="AB50" s="27">
        <v>3145</v>
      </c>
      <c r="AC50" s="27" t="s">
        <v>4745</v>
      </c>
      <c r="AD50" s="27" t="s">
        <v>1003</v>
      </c>
      <c r="AE50" s="27">
        <v>1354</v>
      </c>
      <c r="AF50" s="27" t="s">
        <v>628</v>
      </c>
      <c r="AG50" s="27" t="s">
        <v>640</v>
      </c>
      <c r="AH50" s="27" t="s">
        <v>726</v>
      </c>
      <c r="AI50" s="27" t="s">
        <v>628</v>
      </c>
      <c r="AJ50" s="27" t="s">
        <v>4726</v>
      </c>
      <c r="AK50" s="27" t="s">
        <v>629</v>
      </c>
      <c r="AL50" s="27" t="s">
        <v>628</v>
      </c>
      <c r="AM50" s="27" t="s">
        <v>722</v>
      </c>
      <c r="AN50" s="27" t="s">
        <v>629</v>
      </c>
      <c r="AO50" s="27" t="s">
        <v>834</v>
      </c>
      <c r="AP50" s="27" t="s">
        <v>1866</v>
      </c>
      <c r="AQ50" s="27" t="s">
        <v>837</v>
      </c>
      <c r="AR50" s="27" t="s">
        <v>628</v>
      </c>
      <c r="AS50" s="27" t="s">
        <v>792</v>
      </c>
      <c r="AT50" s="27" t="s">
        <v>629</v>
      </c>
      <c r="AU50" s="27" t="s">
        <v>628</v>
      </c>
      <c r="AV50" s="27" t="s">
        <v>631</v>
      </c>
      <c r="AW50" s="27" t="s">
        <v>632</v>
      </c>
      <c r="AX50" s="27" t="s">
        <v>7414</v>
      </c>
      <c r="AY50" s="27" t="s">
        <v>7418</v>
      </c>
      <c r="AZ50" s="27" t="s">
        <v>7419</v>
      </c>
      <c r="BA50" s="27" t="s">
        <v>628</v>
      </c>
      <c r="BB50" s="27" t="s">
        <v>717</v>
      </c>
      <c r="BC50" s="27" t="s">
        <v>629</v>
      </c>
      <c r="BD50" s="27" t="s">
        <v>628</v>
      </c>
      <c r="BE50" s="27" t="s">
        <v>633</v>
      </c>
      <c r="BF50" s="27" t="s">
        <v>629</v>
      </c>
      <c r="BG50" s="27" t="s">
        <v>628</v>
      </c>
      <c r="BH50" s="27" t="s">
        <v>727</v>
      </c>
      <c r="BI50" s="27" t="s">
        <v>629</v>
      </c>
      <c r="BJ50" s="27" t="s">
        <v>834</v>
      </c>
      <c r="BK50" s="27" t="s">
        <v>1424</v>
      </c>
      <c r="BL50" s="27" t="s">
        <v>837</v>
      </c>
      <c r="BM50" s="27" t="s">
        <v>628</v>
      </c>
      <c r="BN50" s="27" t="s">
        <v>730</v>
      </c>
      <c r="BO50" s="27" t="s">
        <v>731</v>
      </c>
      <c r="BP50" s="27" t="s">
        <v>7414</v>
      </c>
      <c r="BQ50" s="27" t="s">
        <v>7415</v>
      </c>
      <c r="BR50" s="27" t="s">
        <v>7416</v>
      </c>
      <c r="BS50" s="27" t="s">
        <v>834</v>
      </c>
      <c r="BT50" s="27" t="s">
        <v>3395</v>
      </c>
      <c r="BU50" s="27" t="s">
        <v>837</v>
      </c>
      <c r="BV50" s="58" t="s">
        <v>1601</v>
      </c>
      <c r="BW50" s="58" t="s">
        <v>1401</v>
      </c>
      <c r="BX50" s="58">
        <v>8470</v>
      </c>
      <c r="BY50" s="27" t="s">
        <v>4770</v>
      </c>
      <c r="BZ50" s="27" t="s">
        <v>1401</v>
      </c>
      <c r="CA50" s="27">
        <v>203</v>
      </c>
      <c r="CB50" s="27" t="s">
        <v>4771</v>
      </c>
      <c r="CC50" s="27" t="s">
        <v>1401</v>
      </c>
      <c r="CD50" s="27">
        <v>81</v>
      </c>
      <c r="CE50" s="27" t="s">
        <v>4772</v>
      </c>
      <c r="CF50" s="27" t="s">
        <v>1401</v>
      </c>
      <c r="CG50" s="27">
        <v>66</v>
      </c>
      <c r="CH50" s="27" t="s">
        <v>4773</v>
      </c>
      <c r="CI50" s="27" t="s">
        <v>1401</v>
      </c>
      <c r="CJ50" s="27">
        <v>65</v>
      </c>
      <c r="CK50" s="27" t="s">
        <v>4774</v>
      </c>
      <c r="CL50" s="27" t="s">
        <v>1401</v>
      </c>
      <c r="CM50" s="27">
        <v>39</v>
      </c>
      <c r="CN50" s="27" t="s">
        <v>4775</v>
      </c>
      <c r="CO50" s="27" t="s">
        <v>1401</v>
      </c>
      <c r="CP50" s="27">
        <v>33</v>
      </c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</row>
    <row r="51" spans="1:145">
      <c r="A51" s="4">
        <v>50</v>
      </c>
      <c r="B51" s="56">
        <v>39496</v>
      </c>
      <c r="C51" s="5" t="s">
        <v>1602</v>
      </c>
      <c r="D51" s="27">
        <v>85962</v>
      </c>
      <c r="E51" s="5">
        <v>26183</v>
      </c>
      <c r="F51" s="66">
        <f t="shared" si="17"/>
        <v>0.30458807380005121</v>
      </c>
      <c r="G51" s="35">
        <f t="shared" si="8"/>
        <v>0.38292021540694343</v>
      </c>
      <c r="H51" s="35" t="str">
        <f t="shared" si="9"/>
        <v>BNP (Awami)</v>
      </c>
      <c r="I51" s="35">
        <f t="shared" si="10"/>
        <v>0.59382041782836192</v>
      </c>
      <c r="J51" s="35" t="str">
        <f t="shared" si="11"/>
        <v>PPPP</v>
      </c>
      <c r="K51" s="35">
        <f t="shared" si="12"/>
        <v>0.21090020242141846</v>
      </c>
      <c r="L51" s="35" t="str">
        <f t="shared" si="18"/>
        <v>IND</v>
      </c>
      <c r="M51" s="66">
        <f t="shared" si="19"/>
        <v>0.12729633731810716</v>
      </c>
      <c r="N51" s="27" t="s">
        <v>723</v>
      </c>
      <c r="O51" s="27" t="s">
        <v>724</v>
      </c>
      <c r="P51" s="27" t="s">
        <v>629</v>
      </c>
      <c r="Q51" s="27" t="s">
        <v>628</v>
      </c>
      <c r="R51" s="27" t="s">
        <v>720</v>
      </c>
      <c r="S51" s="27" t="s">
        <v>721</v>
      </c>
      <c r="T51" s="27" t="s">
        <v>4780</v>
      </c>
      <c r="U51" s="27" t="s">
        <v>1185</v>
      </c>
      <c r="V51" s="27">
        <v>24</v>
      </c>
      <c r="W51" s="27" t="s">
        <v>628</v>
      </c>
      <c r="X51" s="27" t="s">
        <v>725</v>
      </c>
      <c r="Y51" s="27" t="s">
        <v>629</v>
      </c>
      <c r="Z51" s="5" t="s">
        <v>628</v>
      </c>
      <c r="AA51" s="5" t="s">
        <v>718</v>
      </c>
      <c r="AB51" s="5" t="s">
        <v>629</v>
      </c>
      <c r="AC51" s="5" t="s">
        <v>1604</v>
      </c>
      <c r="AD51" s="5" t="s">
        <v>1003</v>
      </c>
      <c r="AE51" s="27">
        <v>5522</v>
      </c>
      <c r="AF51" s="27" t="s">
        <v>628</v>
      </c>
      <c r="AG51" s="27" t="s">
        <v>640</v>
      </c>
      <c r="AH51" s="27" t="s">
        <v>726</v>
      </c>
      <c r="AI51" s="5" t="s">
        <v>1603</v>
      </c>
      <c r="AJ51" s="27" t="s">
        <v>4726</v>
      </c>
      <c r="AK51" s="27">
        <v>15548</v>
      </c>
      <c r="AL51" s="27" t="s">
        <v>628</v>
      </c>
      <c r="AM51" s="27" t="s">
        <v>722</v>
      </c>
      <c r="AN51" s="27" t="s">
        <v>629</v>
      </c>
      <c r="AO51" s="27" t="s">
        <v>834</v>
      </c>
      <c r="AP51" s="27" t="s">
        <v>1866</v>
      </c>
      <c r="AQ51" s="27" t="s">
        <v>837</v>
      </c>
      <c r="AR51" s="27" t="s">
        <v>628</v>
      </c>
      <c r="AS51" s="27" t="s">
        <v>792</v>
      </c>
      <c r="AT51" s="27" t="s">
        <v>629</v>
      </c>
      <c r="AU51" s="27" t="s">
        <v>628</v>
      </c>
      <c r="AV51" s="27" t="s">
        <v>631</v>
      </c>
      <c r="AW51" s="27" t="s">
        <v>632</v>
      </c>
      <c r="AX51" s="27" t="s">
        <v>7414</v>
      </c>
      <c r="AY51" s="27" t="s">
        <v>7418</v>
      </c>
      <c r="AZ51" s="27" t="s">
        <v>7419</v>
      </c>
      <c r="BA51" s="27" t="s">
        <v>628</v>
      </c>
      <c r="BB51" s="27" t="s">
        <v>717</v>
      </c>
      <c r="BC51" s="27" t="s">
        <v>629</v>
      </c>
      <c r="BD51" s="27" t="s">
        <v>628</v>
      </c>
      <c r="BE51" s="27" t="s">
        <v>633</v>
      </c>
      <c r="BF51" s="27" t="s">
        <v>629</v>
      </c>
      <c r="BG51" s="27" t="s">
        <v>628</v>
      </c>
      <c r="BH51" s="27" t="s">
        <v>727</v>
      </c>
      <c r="BI51" s="27" t="s">
        <v>629</v>
      </c>
      <c r="BJ51" s="27" t="s">
        <v>834</v>
      </c>
      <c r="BK51" s="27" t="s">
        <v>1424</v>
      </c>
      <c r="BL51" s="27" t="s">
        <v>837</v>
      </c>
      <c r="BM51" s="27" t="s">
        <v>628</v>
      </c>
      <c r="BN51" s="27" t="s">
        <v>730</v>
      </c>
      <c r="BO51" s="27" t="s">
        <v>731</v>
      </c>
      <c r="BP51" s="27" t="s">
        <v>7414</v>
      </c>
      <c r="BQ51" s="27" t="s">
        <v>7415</v>
      </c>
      <c r="BR51" s="27" t="s">
        <v>7416</v>
      </c>
      <c r="BS51" s="27" t="s">
        <v>834</v>
      </c>
      <c r="BT51" s="27" t="s">
        <v>3395</v>
      </c>
      <c r="BU51" s="27" t="s">
        <v>837</v>
      </c>
      <c r="BV51" s="27" t="s">
        <v>4776</v>
      </c>
      <c r="BW51" s="27" t="s">
        <v>1401</v>
      </c>
      <c r="BX51" s="27">
        <v>3333</v>
      </c>
      <c r="BY51" s="27" t="s">
        <v>4777</v>
      </c>
      <c r="BZ51" s="27" t="s">
        <v>1401</v>
      </c>
      <c r="CA51" s="27">
        <v>1674</v>
      </c>
      <c r="CB51" s="27" t="s">
        <v>4778</v>
      </c>
      <c r="CC51" s="27" t="s">
        <v>1401</v>
      </c>
      <c r="CD51" s="27">
        <v>52</v>
      </c>
      <c r="CE51" s="27" t="s">
        <v>4779</v>
      </c>
      <c r="CF51" s="27" t="s">
        <v>1401</v>
      </c>
      <c r="CG51" s="27">
        <v>30</v>
      </c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</row>
    <row r="52" spans="1:145">
      <c r="A52" s="4">
        <v>51</v>
      </c>
      <c r="B52" s="56">
        <v>39496</v>
      </c>
      <c r="C52" s="5" t="s">
        <v>1605</v>
      </c>
      <c r="D52" s="27">
        <v>83913</v>
      </c>
      <c r="E52" s="5">
        <v>32806</v>
      </c>
      <c r="F52" s="66">
        <f t="shared" si="17"/>
        <v>0.39095253417229747</v>
      </c>
      <c r="G52" s="35">
        <f t="shared" si="8"/>
        <v>0.21633237822349571</v>
      </c>
      <c r="H52" s="35" t="str">
        <f t="shared" si="9"/>
        <v>PML</v>
      </c>
      <c r="I52" s="35">
        <f t="shared" si="10"/>
        <v>0.46768883740779127</v>
      </c>
      <c r="J52" s="35" t="str">
        <f t="shared" si="11"/>
        <v>IND</v>
      </c>
      <c r="K52" s="35">
        <f t="shared" si="12"/>
        <v>0.25135645918429556</v>
      </c>
      <c r="L52" s="35" t="str">
        <f t="shared" si="18"/>
        <v>IND</v>
      </c>
      <c r="M52" s="66">
        <f t="shared" si="19"/>
        <v>0.21194293726757302</v>
      </c>
      <c r="N52" s="27" t="s">
        <v>723</v>
      </c>
      <c r="O52" s="27" t="s">
        <v>724</v>
      </c>
      <c r="P52" s="27" t="s">
        <v>629</v>
      </c>
      <c r="Q52" s="27" t="s">
        <v>628</v>
      </c>
      <c r="R52" s="27" t="s">
        <v>720</v>
      </c>
      <c r="S52" s="27" t="s">
        <v>721</v>
      </c>
      <c r="T52" s="27" t="s">
        <v>628</v>
      </c>
      <c r="U52" s="27" t="s">
        <v>719</v>
      </c>
      <c r="V52" s="27" t="s">
        <v>629</v>
      </c>
      <c r="W52" s="27" t="s">
        <v>628</v>
      </c>
      <c r="X52" s="27" t="s">
        <v>725</v>
      </c>
      <c r="Y52" s="27" t="s">
        <v>629</v>
      </c>
      <c r="Z52" s="5" t="s">
        <v>1606</v>
      </c>
      <c r="AA52" s="5" t="s">
        <v>909</v>
      </c>
      <c r="AB52" s="27">
        <v>15343</v>
      </c>
      <c r="AC52" s="27" t="s">
        <v>4782</v>
      </c>
      <c r="AD52" s="27" t="s">
        <v>1003</v>
      </c>
      <c r="AE52" s="27">
        <v>1959</v>
      </c>
      <c r="AF52" s="27" t="s">
        <v>628</v>
      </c>
      <c r="AG52" s="27" t="s">
        <v>640</v>
      </c>
      <c r="AH52" s="27" t="s">
        <v>726</v>
      </c>
      <c r="AI52" s="27" t="s">
        <v>628</v>
      </c>
      <c r="AJ52" s="27" t="s">
        <v>4726</v>
      </c>
      <c r="AK52" s="27" t="s">
        <v>629</v>
      </c>
      <c r="AL52" s="27" t="s">
        <v>628</v>
      </c>
      <c r="AM52" s="27" t="s">
        <v>722</v>
      </c>
      <c r="AN52" s="27" t="s">
        <v>629</v>
      </c>
      <c r="AO52" s="27" t="s">
        <v>834</v>
      </c>
      <c r="AP52" s="27" t="s">
        <v>1866</v>
      </c>
      <c r="AQ52" s="27" t="s">
        <v>837</v>
      </c>
      <c r="AR52" s="27" t="s">
        <v>628</v>
      </c>
      <c r="AS52" s="27" t="s">
        <v>792</v>
      </c>
      <c r="AT52" s="27" t="s">
        <v>629</v>
      </c>
      <c r="AU52" s="27" t="s">
        <v>628</v>
      </c>
      <c r="AV52" s="27" t="s">
        <v>631</v>
      </c>
      <c r="AW52" s="27" t="s">
        <v>632</v>
      </c>
      <c r="AX52" s="27" t="s">
        <v>7414</v>
      </c>
      <c r="AY52" s="27" t="s">
        <v>7418</v>
      </c>
      <c r="AZ52" s="27" t="s">
        <v>7419</v>
      </c>
      <c r="BA52" s="27" t="s">
        <v>628</v>
      </c>
      <c r="BB52" s="27" t="s">
        <v>717</v>
      </c>
      <c r="BC52" s="27" t="s">
        <v>629</v>
      </c>
      <c r="BD52" s="27" t="s">
        <v>628</v>
      </c>
      <c r="BE52" s="27" t="s">
        <v>633</v>
      </c>
      <c r="BF52" s="27" t="s">
        <v>629</v>
      </c>
      <c r="BG52" s="27" t="s">
        <v>628</v>
      </c>
      <c r="BH52" s="27" t="s">
        <v>727</v>
      </c>
      <c r="BI52" s="27" t="s">
        <v>629</v>
      </c>
      <c r="BJ52" s="27" t="s">
        <v>834</v>
      </c>
      <c r="BK52" s="27" t="s">
        <v>1424</v>
      </c>
      <c r="BL52" s="27" t="s">
        <v>837</v>
      </c>
      <c r="BM52" s="27" t="s">
        <v>628</v>
      </c>
      <c r="BN52" s="27" t="s">
        <v>730</v>
      </c>
      <c r="BO52" s="27" t="s">
        <v>731</v>
      </c>
      <c r="BP52" s="27" t="s">
        <v>7414</v>
      </c>
      <c r="BQ52" s="27" t="s">
        <v>7415</v>
      </c>
      <c r="BR52" s="27" t="s">
        <v>7416</v>
      </c>
      <c r="BS52" s="27" t="s">
        <v>834</v>
      </c>
      <c r="BT52" s="27" t="s">
        <v>3395</v>
      </c>
      <c r="BU52" s="27" t="s">
        <v>837</v>
      </c>
      <c r="BV52" s="5" t="s">
        <v>1607</v>
      </c>
      <c r="BW52" s="5" t="s">
        <v>1401</v>
      </c>
      <c r="BX52" s="27">
        <v>8246</v>
      </c>
      <c r="BY52" s="27" t="s">
        <v>4781</v>
      </c>
      <c r="BZ52" s="27" t="s">
        <v>1401</v>
      </c>
      <c r="CA52" s="27">
        <v>6953</v>
      </c>
      <c r="CB52" s="27" t="s">
        <v>4783</v>
      </c>
      <c r="CC52" s="27" t="s">
        <v>1401</v>
      </c>
      <c r="CD52" s="27">
        <v>195</v>
      </c>
      <c r="CE52" s="27" t="s">
        <v>4784</v>
      </c>
      <c r="CF52" s="27" t="s">
        <v>1401</v>
      </c>
      <c r="CG52" s="27">
        <v>110</v>
      </c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</row>
    <row r="54" spans="1:145">
      <c r="A54" t="s">
        <v>7492</v>
      </c>
    </row>
    <row r="55" spans="1:145">
      <c r="A55" t="s">
        <v>7491</v>
      </c>
    </row>
    <row r="56" spans="1:145">
      <c r="A56" t="s">
        <v>7490</v>
      </c>
    </row>
    <row r="57" spans="1:145">
      <c r="A57"/>
    </row>
    <row r="58" spans="1:145">
      <c r="A58" s="1" t="s">
        <v>7487</v>
      </c>
    </row>
    <row r="59" spans="1:145">
      <c r="A59" s="1" t="s">
        <v>7488</v>
      </c>
    </row>
    <row r="60" spans="1:145">
      <c r="A60" t="s">
        <v>7489</v>
      </c>
    </row>
    <row r="61" spans="1:145">
      <c r="A61"/>
    </row>
    <row r="62" spans="1:145">
      <c r="A62" t="s">
        <v>7493</v>
      </c>
    </row>
  </sheetData>
  <phoneticPr fontId="2" type="noConversion"/>
  <conditionalFormatting sqref="G2:G52">
    <cfRule type="cellIs" dxfId="11" priority="2" operator="greaterThan">
      <formula>0.15</formula>
    </cfRule>
    <cfRule type="cellIs" dxfId="10" priority="3" operator="between">
      <formula>0.05</formula>
      <formula>0.15</formula>
    </cfRule>
    <cfRule type="cellIs" dxfId="9" priority="4" operator="lessThan">
      <formula>0.05</formula>
    </cfRule>
  </conditionalFormatting>
  <conditionalFormatting sqref="G2:G131">
    <cfRule type="cellIs" priority="1" operator="greaterThan">
      <formula>0.2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0"/>
  <sheetViews>
    <sheetView zoomScale="50" zoomScaleNormal="50" zoomScalePageLayoutView="50" workbookViewId="0">
      <pane xSplit="3" ySplit="1" topLeftCell="AS2" activePane="bottomRight" state="frozen"/>
      <selection pane="topRight" activeCell="D1" sqref="D1"/>
      <selection pane="bottomLeft" activeCell="A2" sqref="A2"/>
      <selection pane="bottomRight" activeCell="BE3" sqref="BE3"/>
    </sheetView>
  </sheetViews>
  <sheetFormatPr baseColWidth="10" defaultColWidth="8.83203125" defaultRowHeight="14" x14ac:dyDescent="0"/>
  <cols>
    <col min="1" max="1" width="6.83203125" style="1" customWidth="1"/>
    <col min="2" max="2" width="13.1640625" style="1" customWidth="1"/>
    <col min="3" max="3" width="12.33203125" style="1" customWidth="1"/>
    <col min="4" max="4" width="9.6640625" style="1" customWidth="1"/>
    <col min="5" max="5" width="9.33203125" style="1" customWidth="1"/>
    <col min="6" max="6" width="10.6640625" style="21" customWidth="1"/>
    <col min="7" max="7" width="14.33203125" style="21" customWidth="1"/>
    <col min="8" max="8" width="10.1640625" style="21" customWidth="1"/>
    <col min="9" max="9" width="9.33203125" style="21" customWidth="1"/>
    <col min="10" max="13" width="9.1640625" style="21" customWidth="1"/>
    <col min="14" max="15" width="30" style="1" customWidth="1"/>
    <col min="16" max="16" width="30" style="7" customWidth="1"/>
    <col min="17" max="18" width="30" style="1" customWidth="1"/>
    <col min="19" max="19" width="30" style="7" customWidth="1"/>
    <col min="20" max="21" width="30" style="1" customWidth="1"/>
    <col min="22" max="22" width="30" style="7" customWidth="1"/>
    <col min="23" max="24" width="30" style="1" customWidth="1"/>
    <col min="25" max="25" width="30" style="7" customWidth="1"/>
    <col min="26" max="27" width="30" style="1" customWidth="1"/>
    <col min="28" max="28" width="30" style="7" customWidth="1"/>
    <col min="29" max="30" width="30" style="1" customWidth="1"/>
    <col min="31" max="31" width="30" style="7" customWidth="1"/>
    <col min="32" max="33" width="30" style="1" customWidth="1"/>
    <col min="34" max="34" width="30" style="7" customWidth="1"/>
    <col min="35" max="36" width="30" style="1" customWidth="1"/>
    <col min="37" max="37" width="30" style="7" customWidth="1"/>
    <col min="38" max="39" width="30" style="1" customWidth="1"/>
    <col min="40" max="40" width="30" style="7" customWidth="1"/>
    <col min="41" max="42" width="30" style="1" customWidth="1"/>
    <col min="43" max="43" width="30" style="7" customWidth="1"/>
    <col min="44" max="45" width="30" style="1" customWidth="1"/>
    <col min="46" max="46" width="30" style="7" customWidth="1"/>
    <col min="47" max="48" width="30" style="1" customWidth="1"/>
    <col min="49" max="49" width="30" style="7" customWidth="1"/>
    <col min="50" max="51" width="30" style="1" customWidth="1"/>
    <col min="52" max="52" width="30" style="7" customWidth="1"/>
    <col min="53" max="54" width="30" style="1" customWidth="1"/>
    <col min="55" max="55" width="30" style="7" customWidth="1"/>
    <col min="56" max="57" width="30" style="1" customWidth="1"/>
    <col min="58" max="58" width="30" style="7" customWidth="1"/>
    <col min="59" max="60" width="30" style="1" customWidth="1"/>
    <col min="61" max="61" width="30" style="7" customWidth="1"/>
    <col min="62" max="85" width="30" style="1" customWidth="1"/>
    <col min="86" max="101" width="6.6640625" style="1" customWidth="1"/>
    <col min="102" max="16384" width="8.83203125" style="1"/>
  </cols>
  <sheetData>
    <row r="1" spans="1:101">
      <c r="A1" s="3" t="s">
        <v>998</v>
      </c>
      <c r="B1" s="3" t="s">
        <v>4785</v>
      </c>
      <c r="C1" s="3" t="s">
        <v>999</v>
      </c>
      <c r="D1" s="13" t="s">
        <v>913</v>
      </c>
      <c r="E1" s="3" t="s">
        <v>914</v>
      </c>
      <c r="F1" s="16" t="s">
        <v>26</v>
      </c>
      <c r="G1" s="28" t="s">
        <v>962</v>
      </c>
      <c r="H1" s="16" t="s">
        <v>963</v>
      </c>
      <c r="I1" s="16" t="s">
        <v>743</v>
      </c>
      <c r="J1" s="16" t="s">
        <v>7394</v>
      </c>
      <c r="K1" s="16" t="s">
        <v>7395</v>
      </c>
      <c r="L1" s="16" t="s">
        <v>736</v>
      </c>
      <c r="M1" s="16" t="s">
        <v>737</v>
      </c>
      <c r="N1" s="13" t="s">
        <v>788</v>
      </c>
      <c r="O1" s="13" t="s">
        <v>940</v>
      </c>
      <c r="P1" s="12" t="s">
        <v>789</v>
      </c>
      <c r="Q1" s="10" t="s">
        <v>942</v>
      </c>
      <c r="R1" s="10" t="s">
        <v>943</v>
      </c>
      <c r="S1" s="34" t="s">
        <v>944</v>
      </c>
      <c r="T1" s="13" t="s">
        <v>960</v>
      </c>
      <c r="U1" s="13" t="s">
        <v>799</v>
      </c>
      <c r="V1" s="12" t="s">
        <v>961</v>
      </c>
      <c r="W1" s="13" t="s">
        <v>945</v>
      </c>
      <c r="X1" s="13" t="s">
        <v>833</v>
      </c>
      <c r="Y1" s="12" t="s">
        <v>946</v>
      </c>
      <c r="Z1" s="10" t="s">
        <v>952</v>
      </c>
      <c r="AA1" s="10" t="s">
        <v>953</v>
      </c>
      <c r="AB1" s="34" t="s">
        <v>710</v>
      </c>
      <c r="AC1" s="13" t="s">
        <v>938</v>
      </c>
      <c r="AD1" s="13" t="s">
        <v>939</v>
      </c>
      <c r="AE1" s="34" t="s">
        <v>941</v>
      </c>
      <c r="AF1" s="13" t="s">
        <v>891</v>
      </c>
      <c r="AG1" s="13" t="s">
        <v>892</v>
      </c>
      <c r="AH1" s="12" t="s">
        <v>893</v>
      </c>
      <c r="AI1" s="13" t="s">
        <v>7496</v>
      </c>
      <c r="AJ1" s="13" t="s">
        <v>894</v>
      </c>
      <c r="AK1" s="12" t="s">
        <v>693</v>
      </c>
      <c r="AL1" s="13" t="s">
        <v>600</v>
      </c>
      <c r="AM1" s="13" t="s">
        <v>892</v>
      </c>
      <c r="AN1" s="12" t="s">
        <v>531</v>
      </c>
      <c r="AO1" s="13" t="s">
        <v>872</v>
      </c>
      <c r="AP1" s="13" t="s">
        <v>873</v>
      </c>
      <c r="AQ1" s="12" t="s">
        <v>733</v>
      </c>
      <c r="AR1" s="13" t="s">
        <v>7378</v>
      </c>
      <c r="AS1" s="13" t="s">
        <v>7379</v>
      </c>
      <c r="AT1" s="12" t="s">
        <v>7380</v>
      </c>
      <c r="AU1" s="13" t="s">
        <v>839</v>
      </c>
      <c r="AV1" s="13" t="s">
        <v>833</v>
      </c>
      <c r="AW1" s="12" t="s">
        <v>798</v>
      </c>
      <c r="AX1" s="13" t="s">
        <v>598</v>
      </c>
      <c r="AY1" s="13" t="s">
        <v>799</v>
      </c>
      <c r="AZ1" s="12" t="s">
        <v>884</v>
      </c>
      <c r="BA1" s="13" t="s">
        <v>699</v>
      </c>
      <c r="BB1" s="13" t="s">
        <v>799</v>
      </c>
      <c r="BC1" s="12" t="s">
        <v>951</v>
      </c>
      <c r="BD1" s="13" t="s">
        <v>699</v>
      </c>
      <c r="BE1" s="13" t="s">
        <v>799</v>
      </c>
      <c r="BF1" s="12" t="s">
        <v>951</v>
      </c>
      <c r="BG1" s="13" t="s">
        <v>699</v>
      </c>
      <c r="BH1" s="13" t="s">
        <v>799</v>
      </c>
      <c r="BI1" s="12" t="s">
        <v>951</v>
      </c>
      <c r="BJ1" s="13" t="s">
        <v>699</v>
      </c>
      <c r="BK1" s="13" t="s">
        <v>799</v>
      </c>
      <c r="BL1" s="13" t="s">
        <v>951</v>
      </c>
      <c r="BM1" s="13" t="s">
        <v>699</v>
      </c>
      <c r="BN1" s="13" t="s">
        <v>799</v>
      </c>
      <c r="BO1" s="13" t="s">
        <v>951</v>
      </c>
      <c r="BP1" s="13" t="s">
        <v>699</v>
      </c>
      <c r="BQ1" s="13" t="s">
        <v>799</v>
      </c>
      <c r="BR1" s="13" t="s">
        <v>951</v>
      </c>
      <c r="BS1" s="13" t="s">
        <v>699</v>
      </c>
      <c r="BT1" s="13" t="s">
        <v>799</v>
      </c>
      <c r="BU1" s="13" t="s">
        <v>951</v>
      </c>
      <c r="BV1" s="13" t="s">
        <v>699</v>
      </c>
      <c r="BW1" s="13" t="s">
        <v>799</v>
      </c>
      <c r="BX1" s="13" t="s">
        <v>951</v>
      </c>
      <c r="BY1" s="13" t="s">
        <v>699</v>
      </c>
      <c r="BZ1" s="13" t="s">
        <v>799</v>
      </c>
      <c r="CA1" s="13" t="s">
        <v>951</v>
      </c>
      <c r="CB1" s="13" t="s">
        <v>699</v>
      </c>
      <c r="CC1" s="13" t="s">
        <v>799</v>
      </c>
      <c r="CD1" s="13" t="s">
        <v>951</v>
      </c>
      <c r="CE1" s="13" t="s">
        <v>699</v>
      </c>
      <c r="CF1" s="13" t="s">
        <v>799</v>
      </c>
      <c r="CG1" s="13" t="s">
        <v>951</v>
      </c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</row>
    <row r="2" spans="1:101">
      <c r="A2" s="1">
        <v>1</v>
      </c>
      <c r="B2" s="69">
        <v>39496</v>
      </c>
      <c r="C2" s="1" t="s">
        <v>1000</v>
      </c>
      <c r="D2" s="27">
        <v>125752</v>
      </c>
      <c r="E2" s="27">
        <v>25977</v>
      </c>
      <c r="F2" s="29">
        <f>E2/D2</f>
        <v>0.20657325529613843</v>
      </c>
      <c r="G2" s="21">
        <f>((LARGE(N2:CV2,1)-(LARGE(N2:CV2,2)))/E2)</f>
        <v>2.1095584555568387E-2</v>
      </c>
      <c r="H2" s="21" t="str">
        <f>INDEX(N2:CV2,MATCH(MAX(N2:CV2),N2:CV2,0)-1)</f>
        <v>ANP</v>
      </c>
      <c r="I2" s="21">
        <f>LARGE(N2:CV2,1)/(E2)</f>
        <v>0.31550987411941334</v>
      </c>
      <c r="J2" s="21" t="str">
        <f>INDEX(N2:CV2,MATCH(LARGE(N2:CV2,2),N2:CV2,0)-1)</f>
        <v>PPPP</v>
      </c>
      <c r="K2" s="21">
        <f>LARGE(N2:CV2,2)/(E2)</f>
        <v>0.29441428956384497</v>
      </c>
      <c r="L2" s="21" t="str">
        <f>INDEX(N2:CV2,MATCH(LARGE(N2:CV2,3),N2:CV2,0)-1)</f>
        <v>MMA</v>
      </c>
      <c r="M2" s="21">
        <f>LARGE(N2:CV2,3)/(E2)</f>
        <v>0.16052661970204413</v>
      </c>
      <c r="N2" s="27" t="s">
        <v>226</v>
      </c>
      <c r="O2" s="27" t="s">
        <v>1002</v>
      </c>
      <c r="P2" s="33">
        <v>8196</v>
      </c>
      <c r="Q2" s="27" t="s">
        <v>227</v>
      </c>
      <c r="R2" s="27" t="s">
        <v>1185</v>
      </c>
      <c r="S2" s="33">
        <v>4170</v>
      </c>
      <c r="T2" s="27" t="s">
        <v>228</v>
      </c>
      <c r="U2" s="27" t="s">
        <v>885</v>
      </c>
      <c r="V2" s="33">
        <v>33</v>
      </c>
      <c r="W2" s="58" t="s">
        <v>4788</v>
      </c>
      <c r="X2" s="58" t="s">
        <v>4786</v>
      </c>
      <c r="Y2" s="68">
        <v>334</v>
      </c>
      <c r="Z2" s="27" t="s">
        <v>229</v>
      </c>
      <c r="AA2" s="27" t="s">
        <v>1194</v>
      </c>
      <c r="AB2" s="33">
        <v>738</v>
      </c>
      <c r="AC2" s="27" t="s">
        <v>230</v>
      </c>
      <c r="AD2" s="27" t="s">
        <v>887</v>
      </c>
      <c r="AE2" s="33">
        <v>7648</v>
      </c>
      <c r="AF2" s="27" t="s">
        <v>711</v>
      </c>
      <c r="AG2" s="27" t="s">
        <v>2873</v>
      </c>
      <c r="AH2" s="33" t="s">
        <v>838</v>
      </c>
      <c r="AI2" s="27" t="s">
        <v>711</v>
      </c>
      <c r="AJ2" s="27" t="s">
        <v>895</v>
      </c>
      <c r="AK2" s="33" t="s">
        <v>838</v>
      </c>
      <c r="AL2" s="27" t="s">
        <v>711</v>
      </c>
      <c r="AM2" s="27" t="s">
        <v>3130</v>
      </c>
      <c r="AN2" s="33" t="s">
        <v>838</v>
      </c>
      <c r="AO2" s="27" t="s">
        <v>869</v>
      </c>
      <c r="AP2" s="27" t="s">
        <v>871</v>
      </c>
      <c r="AQ2" s="33" t="s">
        <v>870</v>
      </c>
      <c r="AR2" s="27" t="s">
        <v>7375</v>
      </c>
      <c r="AS2" s="27" t="s">
        <v>7376</v>
      </c>
      <c r="AT2" s="33" t="s">
        <v>7377</v>
      </c>
      <c r="AU2" s="27" t="s">
        <v>231</v>
      </c>
      <c r="AV2" s="27" t="s">
        <v>712</v>
      </c>
      <c r="AW2" s="33">
        <v>3916</v>
      </c>
      <c r="AX2" s="27" t="s">
        <v>711</v>
      </c>
      <c r="AY2" s="27" t="s">
        <v>886</v>
      </c>
      <c r="AZ2" s="33" t="s">
        <v>838</v>
      </c>
      <c r="BA2" s="27" t="s">
        <v>232</v>
      </c>
      <c r="BB2" s="27" t="s">
        <v>1401</v>
      </c>
      <c r="BC2" s="33">
        <v>808</v>
      </c>
      <c r="BD2" s="27" t="s">
        <v>3800</v>
      </c>
      <c r="BE2" s="27" t="s">
        <v>1401</v>
      </c>
      <c r="BF2" s="33">
        <v>79</v>
      </c>
      <c r="BG2" s="27" t="s">
        <v>233</v>
      </c>
      <c r="BH2" s="27" t="s">
        <v>1401</v>
      </c>
      <c r="BI2" s="33">
        <v>55</v>
      </c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>
        <v>13</v>
      </c>
      <c r="BV2" s="27" t="s">
        <v>4982</v>
      </c>
      <c r="BW2" s="27" t="s">
        <v>1401</v>
      </c>
      <c r="BX2" s="27">
        <v>2</v>
      </c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</row>
    <row r="3" spans="1:101">
      <c r="A3" s="1">
        <v>2</v>
      </c>
      <c r="B3" s="69">
        <v>39496</v>
      </c>
      <c r="C3" s="1" t="s">
        <v>1004</v>
      </c>
      <c r="D3" s="27">
        <v>153836</v>
      </c>
      <c r="E3" s="27">
        <v>38850</v>
      </c>
      <c r="F3" s="29">
        <f t="shared" ref="F3:F33" si="0">E3/D3</f>
        <v>0.25254166775007153</v>
      </c>
      <c r="G3" s="21">
        <f>((LARGE(N3:CV3,1)-(LARGE(N3:CV3,2)))/E3)</f>
        <v>8.6512226512226509E-2</v>
      </c>
      <c r="H3" s="21" t="str">
        <f>INDEX(N3:CV3,MATCH(MAX(N3:CV3),N3:CV3,0)-1)</f>
        <v>PPPP</v>
      </c>
      <c r="I3" s="21">
        <f>LARGE(N3:CV3,1)/(E3)</f>
        <v>0.51001287001286999</v>
      </c>
      <c r="J3" s="21" t="str">
        <f>INDEX(N3:CV3,MATCH(LARGE(N3:CV3,2),N3:CV3,0)-1)</f>
        <v>ANP</v>
      </c>
      <c r="K3" s="21">
        <f>LARGE(N3:CV3,2)/(E3)</f>
        <v>0.42350064350064348</v>
      </c>
      <c r="L3" s="21" t="str">
        <f>INDEX(N3:CV3,MATCH(LARGE(N3:CV3,3),N3:CV3,0)-1)</f>
        <v>IND</v>
      </c>
      <c r="M3" s="21">
        <f>LARGE(N3:CV3,3)/(E3)</f>
        <v>2.1621621621621623E-2</v>
      </c>
      <c r="N3" s="27" t="s">
        <v>2313</v>
      </c>
      <c r="O3" s="27" t="s">
        <v>1002</v>
      </c>
      <c r="P3" s="33">
        <v>16453</v>
      </c>
      <c r="Q3" s="27" t="s">
        <v>234</v>
      </c>
      <c r="R3" s="27" t="s">
        <v>713</v>
      </c>
      <c r="S3" s="33">
        <v>303</v>
      </c>
      <c r="T3" s="27" t="s">
        <v>835</v>
      </c>
      <c r="U3" s="27" t="s">
        <v>885</v>
      </c>
      <c r="V3" s="33" t="s">
        <v>838</v>
      </c>
      <c r="W3" s="27" t="s">
        <v>4794</v>
      </c>
      <c r="X3" s="27" t="s">
        <v>909</v>
      </c>
      <c r="Y3" s="33">
        <v>250</v>
      </c>
      <c r="Z3" s="27" t="s">
        <v>835</v>
      </c>
      <c r="AA3" s="27" t="s">
        <v>829</v>
      </c>
      <c r="AB3" s="33" t="s">
        <v>714</v>
      </c>
      <c r="AC3" s="27" t="s">
        <v>2312</v>
      </c>
      <c r="AD3" s="27" t="s">
        <v>1003</v>
      </c>
      <c r="AE3" s="33">
        <v>19814</v>
      </c>
      <c r="AF3" s="27" t="s">
        <v>711</v>
      </c>
      <c r="AG3" s="27" t="s">
        <v>2873</v>
      </c>
      <c r="AH3" s="33" t="s">
        <v>838</v>
      </c>
      <c r="AI3" s="27" t="s">
        <v>711</v>
      </c>
      <c r="AJ3" s="27" t="s">
        <v>895</v>
      </c>
      <c r="AK3" s="33" t="s">
        <v>838</v>
      </c>
      <c r="AL3" s="27" t="s">
        <v>711</v>
      </c>
      <c r="AM3" s="27" t="s">
        <v>3130</v>
      </c>
      <c r="AN3" s="33" t="s">
        <v>838</v>
      </c>
      <c r="AO3" s="27" t="s">
        <v>869</v>
      </c>
      <c r="AP3" s="27" t="s">
        <v>3813</v>
      </c>
      <c r="AQ3" s="33" t="s">
        <v>870</v>
      </c>
      <c r="AR3" s="27" t="s">
        <v>7375</v>
      </c>
      <c r="AS3" s="27" t="s">
        <v>7376</v>
      </c>
      <c r="AT3" s="33" t="s">
        <v>7377</v>
      </c>
      <c r="AU3" s="27" t="s">
        <v>4985</v>
      </c>
      <c r="AV3" s="27" t="s">
        <v>4793</v>
      </c>
      <c r="AW3" s="33">
        <v>426</v>
      </c>
      <c r="AX3" s="27" t="s">
        <v>711</v>
      </c>
      <c r="AY3" s="27" t="s">
        <v>886</v>
      </c>
      <c r="AZ3" s="33" t="s">
        <v>838</v>
      </c>
      <c r="BA3" s="27" t="s">
        <v>4983</v>
      </c>
      <c r="BB3" s="27" t="s">
        <v>1401</v>
      </c>
      <c r="BC3" s="33">
        <v>840</v>
      </c>
      <c r="BD3" s="27" t="s">
        <v>4984</v>
      </c>
      <c r="BE3" s="27" t="s">
        <v>1401</v>
      </c>
      <c r="BF3" s="33">
        <v>549</v>
      </c>
      <c r="BG3" s="27" t="s">
        <v>4795</v>
      </c>
      <c r="BH3" s="27" t="s">
        <v>1401</v>
      </c>
      <c r="BI3" s="33">
        <v>99</v>
      </c>
      <c r="BJ3" s="27" t="s">
        <v>4796</v>
      </c>
      <c r="BK3" s="27" t="s">
        <v>1401</v>
      </c>
      <c r="BL3" s="27">
        <v>99</v>
      </c>
      <c r="BM3" s="27" t="s">
        <v>4797</v>
      </c>
      <c r="BN3" s="27" t="s">
        <v>1401</v>
      </c>
      <c r="BO3" s="27">
        <v>17</v>
      </c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</row>
    <row r="4" spans="1:101">
      <c r="A4" s="1">
        <v>3</v>
      </c>
      <c r="B4" s="69">
        <v>39496</v>
      </c>
      <c r="C4" s="1" t="s">
        <v>1007</v>
      </c>
      <c r="D4" s="27">
        <v>168809</v>
      </c>
      <c r="E4" s="27">
        <v>34385</v>
      </c>
      <c r="F4" s="29">
        <f t="shared" si="0"/>
        <v>0.20369174629314787</v>
      </c>
      <c r="G4" s="21">
        <f>((LARGE(N4:CV4,1)-(LARGE(N4:CV4,2)))/E4)</f>
        <v>0.12045950269012651</v>
      </c>
      <c r="H4" s="21" t="str">
        <f>INDEX(N4:CV4,MATCH(MAX(N4:CV4),N4:CV4,0)-1)</f>
        <v>ANP</v>
      </c>
      <c r="I4" s="21">
        <f>LARGE(N4:CV4,1)/(E4)</f>
        <v>0.48416460665988076</v>
      </c>
      <c r="J4" s="21" t="str">
        <f>INDEX(N4:CV4,MATCH(LARGE(N4:CV4,2),N4:CV4,0)-1)</f>
        <v>PPPP</v>
      </c>
      <c r="K4" s="21">
        <f>LARGE(N4:CV4,2)/(E4)</f>
        <v>0.36370510396975425</v>
      </c>
      <c r="L4" s="21" t="str">
        <f>INDEX(N4:CV4,MATCH(LARGE(N4:CV4,3),N4:CV4,0)-1)</f>
        <v>IND</v>
      </c>
      <c r="M4" s="21">
        <f>LARGE(N4:CV4,3)/(E4)</f>
        <v>7.5992438563327033E-2</v>
      </c>
      <c r="N4" s="27" t="s">
        <v>2314</v>
      </c>
      <c r="O4" s="27" t="s">
        <v>1002</v>
      </c>
      <c r="P4" s="33">
        <v>16648</v>
      </c>
      <c r="Q4" s="27" t="s">
        <v>4799</v>
      </c>
      <c r="R4" s="27" t="s">
        <v>1185</v>
      </c>
      <c r="S4" s="33">
        <v>1072</v>
      </c>
      <c r="T4" s="27" t="s">
        <v>835</v>
      </c>
      <c r="U4" s="27" t="s">
        <v>885</v>
      </c>
      <c r="V4" s="33" t="s">
        <v>838</v>
      </c>
      <c r="W4" s="27" t="s">
        <v>5021</v>
      </c>
      <c r="X4" s="27" t="s">
        <v>909</v>
      </c>
      <c r="Y4" s="33">
        <v>68</v>
      </c>
      <c r="Z4" s="27" t="s">
        <v>4829</v>
      </c>
      <c r="AA4" s="27" t="s">
        <v>1194</v>
      </c>
      <c r="AB4" s="33">
        <v>796</v>
      </c>
      <c r="AC4" s="27" t="s">
        <v>2315</v>
      </c>
      <c r="AD4" s="27" t="s">
        <v>1003</v>
      </c>
      <c r="AE4" s="33">
        <v>12506</v>
      </c>
      <c r="AF4" s="27" t="s">
        <v>711</v>
      </c>
      <c r="AG4" s="27" t="s">
        <v>2873</v>
      </c>
      <c r="AH4" s="33" t="s">
        <v>838</v>
      </c>
      <c r="AI4" s="27" t="s">
        <v>711</v>
      </c>
      <c r="AJ4" s="27" t="s">
        <v>895</v>
      </c>
      <c r="AK4" s="33" t="s">
        <v>838</v>
      </c>
      <c r="AL4" s="27" t="s">
        <v>711</v>
      </c>
      <c r="AM4" s="27" t="s">
        <v>3130</v>
      </c>
      <c r="AN4" s="33" t="s">
        <v>838</v>
      </c>
      <c r="AO4" s="27" t="s">
        <v>869</v>
      </c>
      <c r="AP4" s="27" t="s">
        <v>3813</v>
      </c>
      <c r="AQ4" s="33" t="s">
        <v>870</v>
      </c>
      <c r="AR4" s="27" t="s">
        <v>7375</v>
      </c>
      <c r="AS4" s="27" t="s">
        <v>7376</v>
      </c>
      <c r="AT4" s="33" t="s">
        <v>7377</v>
      </c>
      <c r="AU4" s="27" t="s">
        <v>5019</v>
      </c>
      <c r="AV4" s="27" t="s">
        <v>3118</v>
      </c>
      <c r="AW4" s="33">
        <v>504</v>
      </c>
      <c r="AX4" s="27" t="s">
        <v>711</v>
      </c>
      <c r="AY4" s="27" t="s">
        <v>886</v>
      </c>
      <c r="AZ4" s="33" t="s">
        <v>838</v>
      </c>
      <c r="BA4" s="27" t="s">
        <v>4798</v>
      </c>
      <c r="BB4" s="27" t="s">
        <v>1401</v>
      </c>
      <c r="BC4" s="33">
        <v>2613</v>
      </c>
      <c r="BD4" s="27" t="s">
        <v>5020</v>
      </c>
      <c r="BE4" s="27" t="s">
        <v>1401</v>
      </c>
      <c r="BF4" s="33">
        <v>74</v>
      </c>
      <c r="BG4" s="27" t="s">
        <v>5022</v>
      </c>
      <c r="BH4" s="27" t="s">
        <v>1401</v>
      </c>
      <c r="BI4" s="33">
        <v>37</v>
      </c>
      <c r="BJ4" s="27" t="s">
        <v>5023</v>
      </c>
      <c r="BK4" s="27" t="s">
        <v>1401</v>
      </c>
      <c r="BL4" s="27">
        <v>32</v>
      </c>
      <c r="BM4" s="27" t="s">
        <v>4787</v>
      </c>
      <c r="BN4" s="27" t="s">
        <v>1401</v>
      </c>
      <c r="BO4" s="27">
        <v>25</v>
      </c>
      <c r="BP4" s="27" t="s">
        <v>5024</v>
      </c>
      <c r="BQ4" s="27" t="s">
        <v>1401</v>
      </c>
      <c r="BR4" s="27">
        <v>10</v>
      </c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>
      <c r="A5" s="1">
        <v>4</v>
      </c>
      <c r="B5" s="69">
        <v>39496</v>
      </c>
      <c r="C5" s="1" t="s">
        <v>844</v>
      </c>
      <c r="D5" s="27">
        <v>114600</v>
      </c>
      <c r="E5" s="27">
        <v>25190</v>
      </c>
      <c r="F5" s="29">
        <f t="shared" si="0"/>
        <v>0.21980802792321116</v>
      </c>
      <c r="G5" s="21">
        <f>((LARGE(N5:CY5,1)-(LARGE(N5:CY5,2)))/E5)</f>
        <v>8.6145295752282653E-3</v>
      </c>
      <c r="H5" s="21" t="str">
        <f>INDEX(N5:CY5,MATCH(MAX(N5:CY5),N5:CY5,0)-1)</f>
        <v>ANP</v>
      </c>
      <c r="I5" s="21">
        <f>LARGE(N5:CY5,1)/(E5)</f>
        <v>0.25089321159190153</v>
      </c>
      <c r="J5" s="21" t="str">
        <f>INDEX(N5:CY5,MATCH(LARGE(N5:CY5,2),N5:CY5,0)-1)</f>
        <v>IND</v>
      </c>
      <c r="K5" s="21">
        <f>LARGE(N5:CY5,2)/(E5)</f>
        <v>0.2422786820166733</v>
      </c>
      <c r="L5" s="21" t="str">
        <f>INDEX(N5:CY5,MATCH(LARGE(N5:CY5,3),N5:CY5,0)-1)</f>
        <v>PPPP</v>
      </c>
      <c r="M5" s="21">
        <f>LARGE(N5:CY5,3)/(E5)</f>
        <v>0.23128225486304088</v>
      </c>
      <c r="N5" s="27" t="s">
        <v>2316</v>
      </c>
      <c r="O5" s="27" t="s">
        <v>1002</v>
      </c>
      <c r="P5" s="33">
        <v>6320</v>
      </c>
      <c r="Q5" s="27" t="s">
        <v>4844</v>
      </c>
      <c r="R5" s="27" t="s">
        <v>1185</v>
      </c>
      <c r="S5" s="33">
        <v>189</v>
      </c>
      <c r="T5" s="27" t="s">
        <v>5036</v>
      </c>
      <c r="U5" s="27" t="s">
        <v>1765</v>
      </c>
      <c r="V5" s="33">
        <v>31</v>
      </c>
      <c r="W5" s="27" t="s">
        <v>4843</v>
      </c>
      <c r="X5" s="27" t="s">
        <v>909</v>
      </c>
      <c r="Y5" s="33">
        <v>207</v>
      </c>
      <c r="Z5" s="27" t="s">
        <v>5026</v>
      </c>
      <c r="AA5" s="27" t="s">
        <v>1194</v>
      </c>
      <c r="AB5" s="33">
        <v>3335</v>
      </c>
      <c r="AC5" s="27" t="s">
        <v>5025</v>
      </c>
      <c r="AD5" s="27" t="s">
        <v>1003</v>
      </c>
      <c r="AE5" s="33">
        <v>5826</v>
      </c>
      <c r="AF5" s="27" t="s">
        <v>711</v>
      </c>
      <c r="AG5" s="27" t="s">
        <v>2873</v>
      </c>
      <c r="AH5" s="33" t="s">
        <v>838</v>
      </c>
      <c r="AI5" s="27" t="s">
        <v>711</v>
      </c>
      <c r="AJ5" s="27" t="s">
        <v>895</v>
      </c>
      <c r="AK5" s="33" t="s">
        <v>838</v>
      </c>
      <c r="AL5" s="27" t="s">
        <v>711</v>
      </c>
      <c r="AM5" s="27" t="s">
        <v>3130</v>
      </c>
      <c r="AN5" s="33" t="s">
        <v>838</v>
      </c>
      <c r="AO5" s="27" t="s">
        <v>869</v>
      </c>
      <c r="AP5" s="27" t="s">
        <v>3813</v>
      </c>
      <c r="AQ5" s="33" t="s">
        <v>870</v>
      </c>
      <c r="AR5" s="27" t="s">
        <v>7375</v>
      </c>
      <c r="AS5" s="27" t="s">
        <v>7376</v>
      </c>
      <c r="AT5" s="33" t="s">
        <v>7377</v>
      </c>
      <c r="AU5" s="27" t="s">
        <v>835</v>
      </c>
      <c r="AV5" s="27" t="s">
        <v>831</v>
      </c>
      <c r="AW5" s="33" t="s">
        <v>838</v>
      </c>
      <c r="AX5" s="27" t="s">
        <v>5034</v>
      </c>
      <c r="AY5" s="27" t="s">
        <v>883</v>
      </c>
      <c r="AZ5" s="33">
        <v>34</v>
      </c>
      <c r="BA5" s="27" t="s">
        <v>2317</v>
      </c>
      <c r="BB5" s="27" t="s">
        <v>1401</v>
      </c>
      <c r="BC5" s="33">
        <v>6103</v>
      </c>
      <c r="BD5" s="27" t="s">
        <v>4841</v>
      </c>
      <c r="BE5" s="27" t="s">
        <v>1401</v>
      </c>
      <c r="BF5" s="33">
        <v>1726</v>
      </c>
      <c r="BG5" s="27" t="s">
        <v>4842</v>
      </c>
      <c r="BH5" s="27" t="s">
        <v>1401</v>
      </c>
      <c r="BI5" s="33">
        <v>1037</v>
      </c>
      <c r="BJ5" s="27" t="s">
        <v>4845</v>
      </c>
      <c r="BK5" s="27" t="s">
        <v>1401</v>
      </c>
      <c r="BL5" s="27">
        <v>139</v>
      </c>
      <c r="BM5" s="27" t="s">
        <v>4846</v>
      </c>
      <c r="BN5" s="27" t="s">
        <v>1401</v>
      </c>
      <c r="BO5" s="27">
        <v>93</v>
      </c>
      <c r="BP5" s="27" t="s">
        <v>4847</v>
      </c>
      <c r="BQ5" s="27" t="s">
        <v>1401</v>
      </c>
      <c r="BR5" s="27">
        <v>58</v>
      </c>
      <c r="BS5" s="27" t="s">
        <v>4848</v>
      </c>
      <c r="BT5" s="27" t="s">
        <v>1401</v>
      </c>
      <c r="BU5" s="27">
        <v>44</v>
      </c>
      <c r="BV5" s="27" t="s">
        <v>235</v>
      </c>
      <c r="BW5" s="27" t="s">
        <v>1401</v>
      </c>
      <c r="BX5" s="27">
        <v>37</v>
      </c>
      <c r="BY5" s="27" t="s">
        <v>5037</v>
      </c>
      <c r="BZ5" s="27" t="s">
        <v>1401</v>
      </c>
      <c r="CA5" s="27">
        <v>7</v>
      </c>
      <c r="CB5" s="27" t="s">
        <v>5038</v>
      </c>
      <c r="CC5" s="27" t="s">
        <v>1401</v>
      </c>
      <c r="CD5" s="27">
        <v>4</v>
      </c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</row>
    <row r="6" spans="1:101">
      <c r="A6" s="1">
        <v>5</v>
      </c>
      <c r="B6" s="69">
        <v>39496</v>
      </c>
      <c r="C6" s="1" t="s">
        <v>2318</v>
      </c>
      <c r="D6" s="27">
        <v>137198</v>
      </c>
      <c r="E6" s="27">
        <v>31240</v>
      </c>
      <c r="F6" s="29">
        <f t="shared" si="0"/>
        <v>0.22770011224653422</v>
      </c>
      <c r="G6" s="21">
        <f t="shared" ref="G6:G45" si="1">((LARGE(N6:CV6,1)-(LARGE(N6:CV6,2)))/E6)</f>
        <v>7.3367477592829702E-2</v>
      </c>
      <c r="H6" s="21" t="str">
        <f t="shared" ref="H6:H45" si="2">INDEX(N6:CV6,MATCH(MAX(N6:CV6),N6:CV6,0)-1)</f>
        <v>ANP</v>
      </c>
      <c r="I6" s="21">
        <f t="shared" ref="I6:I45" si="3">LARGE(N6:CV6,1)/(E6)</f>
        <v>0.29398207426376438</v>
      </c>
      <c r="J6" s="21" t="str">
        <f t="shared" ref="J6:J45" si="4">INDEX(N6:CV6,MATCH(LARGE(N6:CV6,2),N6:CV6,0)-1)</f>
        <v>PPPP</v>
      </c>
      <c r="K6" s="21">
        <f t="shared" ref="K6:K45" si="5">LARGE(N6:CV6,2)/(E6)</f>
        <v>0.22061459667093469</v>
      </c>
      <c r="L6" s="21" t="str">
        <f t="shared" ref="L6:L45" si="6">INDEX(N6:CV6,MATCH(LARGE(N6:CV6,3),N6:CV6,0)-1)</f>
        <v>MMA</v>
      </c>
      <c r="M6" s="21">
        <f t="shared" ref="M6:M45" si="7">LARGE(N6:CV6,3)/(E6)</f>
        <v>0.1793854033290653</v>
      </c>
      <c r="N6" s="27" t="s">
        <v>2320</v>
      </c>
      <c r="O6" s="27" t="s">
        <v>1002</v>
      </c>
      <c r="P6" s="33">
        <v>9184</v>
      </c>
      <c r="Q6" s="27" t="s">
        <v>5198</v>
      </c>
      <c r="R6" s="27" t="s">
        <v>1185</v>
      </c>
      <c r="S6" s="33">
        <v>5604</v>
      </c>
      <c r="T6" s="27" t="s">
        <v>835</v>
      </c>
      <c r="U6" s="27" t="s">
        <v>885</v>
      </c>
      <c r="V6" s="33" t="s">
        <v>838</v>
      </c>
      <c r="W6" s="27" t="s">
        <v>5041</v>
      </c>
      <c r="X6" s="27" t="s">
        <v>909</v>
      </c>
      <c r="Y6" s="33">
        <v>215</v>
      </c>
      <c r="Z6" s="27" t="s">
        <v>5200</v>
      </c>
      <c r="AA6" s="27" t="s">
        <v>1194</v>
      </c>
      <c r="AB6" s="33">
        <v>2374</v>
      </c>
      <c r="AC6" s="27" t="s">
        <v>2321</v>
      </c>
      <c r="AD6" s="27" t="s">
        <v>1003</v>
      </c>
      <c r="AE6" s="33">
        <v>6892</v>
      </c>
      <c r="AF6" s="27" t="s">
        <v>711</v>
      </c>
      <c r="AG6" s="27" t="s">
        <v>2873</v>
      </c>
      <c r="AH6" s="33" t="s">
        <v>838</v>
      </c>
      <c r="AI6" s="27" t="s">
        <v>711</v>
      </c>
      <c r="AJ6" s="27" t="s">
        <v>895</v>
      </c>
      <c r="AK6" s="33" t="s">
        <v>838</v>
      </c>
      <c r="AL6" s="27" t="s">
        <v>711</v>
      </c>
      <c r="AM6" s="27" t="s">
        <v>3130</v>
      </c>
      <c r="AN6" s="33" t="s">
        <v>838</v>
      </c>
      <c r="AO6" s="27" t="s">
        <v>869</v>
      </c>
      <c r="AP6" s="27" t="s">
        <v>3813</v>
      </c>
      <c r="AQ6" s="33" t="s">
        <v>870</v>
      </c>
      <c r="AR6" s="27" t="s">
        <v>7375</v>
      </c>
      <c r="AS6" s="27" t="s">
        <v>7376</v>
      </c>
      <c r="AT6" s="33" t="s">
        <v>7377</v>
      </c>
      <c r="AU6" s="27" t="s">
        <v>5043</v>
      </c>
      <c r="AV6" s="27" t="s">
        <v>3118</v>
      </c>
      <c r="AW6" s="33">
        <v>216</v>
      </c>
      <c r="AX6" s="27" t="s">
        <v>711</v>
      </c>
      <c r="AY6" s="27" t="s">
        <v>886</v>
      </c>
      <c r="AZ6" s="33" t="s">
        <v>838</v>
      </c>
      <c r="BA6" s="27" t="s">
        <v>5199</v>
      </c>
      <c r="BB6" s="27" t="s">
        <v>1401</v>
      </c>
      <c r="BC6" s="33">
        <v>5292</v>
      </c>
      <c r="BD6" s="27" t="s">
        <v>5039</v>
      </c>
      <c r="BE6" s="27" t="s">
        <v>1401</v>
      </c>
      <c r="BF6" s="33">
        <v>795</v>
      </c>
      <c r="BG6" s="27" t="s">
        <v>5040</v>
      </c>
      <c r="BH6" s="27" t="s">
        <v>1401</v>
      </c>
      <c r="BI6" s="33">
        <v>312</v>
      </c>
      <c r="BJ6" s="27" t="s">
        <v>5042</v>
      </c>
      <c r="BK6" s="27" t="s">
        <v>1401</v>
      </c>
      <c r="BL6" s="27">
        <v>155</v>
      </c>
      <c r="BM6" s="27" t="s">
        <v>5044</v>
      </c>
      <c r="BN6" s="27" t="s">
        <v>1401</v>
      </c>
      <c r="BO6" s="27">
        <v>59</v>
      </c>
      <c r="BP6" s="27" t="s">
        <v>5021</v>
      </c>
      <c r="BQ6" s="27" t="s">
        <v>1401</v>
      </c>
      <c r="BR6" s="27">
        <v>52</v>
      </c>
      <c r="BS6" s="27" t="s">
        <v>4862</v>
      </c>
      <c r="BT6" s="27" t="s">
        <v>1401</v>
      </c>
      <c r="BU6" s="27">
        <v>51</v>
      </c>
      <c r="BV6" s="27" t="s">
        <v>3074</v>
      </c>
      <c r="BW6" s="27" t="s">
        <v>1401</v>
      </c>
      <c r="BX6" s="27">
        <v>17</v>
      </c>
      <c r="BY6" s="27" t="s">
        <v>4863</v>
      </c>
      <c r="BZ6" s="27" t="s">
        <v>1401</v>
      </c>
      <c r="CA6" s="27">
        <v>11</v>
      </c>
      <c r="CB6" s="27" t="s">
        <v>4864</v>
      </c>
      <c r="CC6" s="27" t="s">
        <v>1401</v>
      </c>
      <c r="CD6" s="27">
        <v>11</v>
      </c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</row>
    <row r="7" spans="1:101">
      <c r="A7" s="1">
        <v>6</v>
      </c>
      <c r="B7" s="69">
        <v>39496</v>
      </c>
      <c r="C7" s="1" t="s">
        <v>2319</v>
      </c>
      <c r="D7" s="27">
        <v>96372</v>
      </c>
      <c r="E7" s="27">
        <v>29648</v>
      </c>
      <c r="F7" s="29">
        <f t="shared" si="0"/>
        <v>0.30764122359191465</v>
      </c>
      <c r="G7" s="21">
        <f t="shared" si="1"/>
        <v>2.1552887209929844E-2</v>
      </c>
      <c r="H7" s="21" t="str">
        <f t="shared" si="2"/>
        <v>ANP</v>
      </c>
      <c r="I7" s="21">
        <f t="shared" si="3"/>
        <v>0.3285887749595251</v>
      </c>
      <c r="J7" s="21" t="str">
        <f t="shared" si="4"/>
        <v>PPPP</v>
      </c>
      <c r="K7" s="21">
        <f t="shared" si="5"/>
        <v>0.30703588774959523</v>
      </c>
      <c r="L7" s="21" t="str">
        <f t="shared" si="6"/>
        <v>PML</v>
      </c>
      <c r="M7" s="21">
        <f t="shared" si="7"/>
        <v>0.12891257420399352</v>
      </c>
      <c r="N7" s="27" t="s">
        <v>2322</v>
      </c>
      <c r="O7" s="27" t="s">
        <v>1002</v>
      </c>
      <c r="P7" s="33">
        <v>9742</v>
      </c>
      <c r="Q7" s="27" t="s">
        <v>4673</v>
      </c>
      <c r="R7" s="27" t="s">
        <v>1185</v>
      </c>
      <c r="S7" s="33">
        <v>1464</v>
      </c>
      <c r="T7" s="27" t="s">
        <v>835</v>
      </c>
      <c r="U7" s="27" t="s">
        <v>885</v>
      </c>
      <c r="V7" s="33" t="s">
        <v>838</v>
      </c>
      <c r="W7" s="52" t="s">
        <v>4865</v>
      </c>
      <c r="X7" s="52" t="s">
        <v>888</v>
      </c>
      <c r="Y7" s="67">
        <v>3822</v>
      </c>
      <c r="Z7" s="52" t="s">
        <v>4672</v>
      </c>
      <c r="AA7" s="52" t="s">
        <v>1194</v>
      </c>
      <c r="AB7" s="67">
        <v>1752</v>
      </c>
      <c r="AC7" s="27" t="s">
        <v>2500</v>
      </c>
      <c r="AD7" s="27" t="s">
        <v>1003</v>
      </c>
      <c r="AE7" s="33">
        <v>9103</v>
      </c>
      <c r="AF7" s="27" t="s">
        <v>711</v>
      </c>
      <c r="AG7" s="27" t="s">
        <v>2873</v>
      </c>
      <c r="AH7" s="33" t="s">
        <v>838</v>
      </c>
      <c r="AI7" s="27" t="s">
        <v>711</v>
      </c>
      <c r="AJ7" s="27" t="s">
        <v>895</v>
      </c>
      <c r="AK7" s="33" t="s">
        <v>838</v>
      </c>
      <c r="AL7" s="27" t="s">
        <v>711</v>
      </c>
      <c r="AM7" s="27" t="s">
        <v>3130</v>
      </c>
      <c r="AN7" s="33" t="s">
        <v>838</v>
      </c>
      <c r="AO7" s="27" t="s">
        <v>869</v>
      </c>
      <c r="AP7" s="27" t="s">
        <v>3813</v>
      </c>
      <c r="AQ7" s="33" t="s">
        <v>870</v>
      </c>
      <c r="AR7" s="27" t="s">
        <v>7375</v>
      </c>
      <c r="AS7" s="27" t="s">
        <v>7376</v>
      </c>
      <c r="AT7" s="33" t="s">
        <v>7377</v>
      </c>
      <c r="AU7" s="27" t="s">
        <v>835</v>
      </c>
      <c r="AV7" s="27" t="s">
        <v>712</v>
      </c>
      <c r="AW7" s="33" t="s">
        <v>838</v>
      </c>
      <c r="AX7" s="27" t="s">
        <v>711</v>
      </c>
      <c r="AY7" s="27" t="s">
        <v>886</v>
      </c>
      <c r="AZ7" s="33" t="s">
        <v>838</v>
      </c>
      <c r="BA7" s="27" t="s">
        <v>4671</v>
      </c>
      <c r="BB7" s="27" t="s">
        <v>1401</v>
      </c>
      <c r="BC7" s="33">
        <v>2441</v>
      </c>
      <c r="BD7" s="27" t="s">
        <v>4674</v>
      </c>
      <c r="BE7" s="27" t="s">
        <v>1401</v>
      </c>
      <c r="BF7" s="33">
        <v>500</v>
      </c>
      <c r="BG7" s="27" t="s">
        <v>4675</v>
      </c>
      <c r="BH7" s="27" t="s">
        <v>1401</v>
      </c>
      <c r="BI7" s="33">
        <v>474</v>
      </c>
      <c r="BJ7" s="27" t="s">
        <v>4676</v>
      </c>
      <c r="BK7" s="27" t="s">
        <v>1401</v>
      </c>
      <c r="BL7" s="27">
        <v>194</v>
      </c>
      <c r="BM7" s="27" t="s">
        <v>4677</v>
      </c>
      <c r="BN7" s="27" t="s">
        <v>1401</v>
      </c>
      <c r="BO7" s="27">
        <v>103</v>
      </c>
      <c r="BP7" s="27" t="s">
        <v>4872</v>
      </c>
      <c r="BQ7" s="27" t="s">
        <v>1401</v>
      </c>
      <c r="BR7" s="27">
        <v>53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</row>
    <row r="8" spans="1:101">
      <c r="A8" s="1">
        <v>7</v>
      </c>
      <c r="B8" s="69">
        <v>39496</v>
      </c>
      <c r="C8" s="1" t="s">
        <v>2511</v>
      </c>
      <c r="D8" s="27">
        <v>78613</v>
      </c>
      <c r="E8" s="27">
        <v>29569</v>
      </c>
      <c r="F8" s="29">
        <f t="shared" si="0"/>
        <v>0.37613371834175008</v>
      </c>
      <c r="G8" s="21">
        <f t="shared" si="1"/>
        <v>7.3725861544184784E-2</v>
      </c>
      <c r="H8" s="21" t="str">
        <f t="shared" si="2"/>
        <v>PPPP</v>
      </c>
      <c r="I8" s="21">
        <f t="shared" si="3"/>
        <v>0.27085799316852111</v>
      </c>
      <c r="J8" s="21" t="str">
        <f t="shared" si="4"/>
        <v>MMA</v>
      </c>
      <c r="K8" s="21">
        <f t="shared" si="5"/>
        <v>0.19713213162433629</v>
      </c>
      <c r="L8" s="21" t="str">
        <f t="shared" si="6"/>
        <v>ANP</v>
      </c>
      <c r="M8" s="21">
        <f t="shared" si="7"/>
        <v>0.17684061009841387</v>
      </c>
      <c r="N8" s="27" t="s">
        <v>4873</v>
      </c>
      <c r="O8" s="27" t="s">
        <v>1002</v>
      </c>
      <c r="P8" s="33">
        <v>5229</v>
      </c>
      <c r="Q8" s="27" t="s">
        <v>2502</v>
      </c>
      <c r="R8" s="27" t="s">
        <v>1185</v>
      </c>
      <c r="S8" s="33">
        <v>5829</v>
      </c>
      <c r="T8" s="27" t="s">
        <v>835</v>
      </c>
      <c r="U8" s="27" t="s">
        <v>885</v>
      </c>
      <c r="V8" s="33" t="s">
        <v>838</v>
      </c>
      <c r="W8" s="27" t="s">
        <v>4874</v>
      </c>
      <c r="X8" s="27" t="s">
        <v>836</v>
      </c>
      <c r="Y8" s="33">
        <v>3203</v>
      </c>
      <c r="Z8" s="27" t="s">
        <v>834</v>
      </c>
      <c r="AA8" s="27" t="s">
        <v>1194</v>
      </c>
      <c r="AB8" s="33" t="s">
        <v>837</v>
      </c>
      <c r="AC8" s="58" t="s">
        <v>2501</v>
      </c>
      <c r="AD8" s="58" t="s">
        <v>1003</v>
      </c>
      <c r="AE8" s="68">
        <v>8009</v>
      </c>
      <c r="AF8" s="27" t="s">
        <v>711</v>
      </c>
      <c r="AG8" s="27" t="s">
        <v>2873</v>
      </c>
      <c r="AH8" s="33" t="s">
        <v>838</v>
      </c>
      <c r="AI8" s="27" t="s">
        <v>711</v>
      </c>
      <c r="AJ8" s="27" t="s">
        <v>895</v>
      </c>
      <c r="AK8" s="33" t="s">
        <v>838</v>
      </c>
      <c r="AL8" s="27" t="s">
        <v>711</v>
      </c>
      <c r="AM8" s="27" t="s">
        <v>3130</v>
      </c>
      <c r="AN8" s="33" t="s">
        <v>838</v>
      </c>
      <c r="AO8" s="27" t="s">
        <v>869</v>
      </c>
      <c r="AP8" s="27" t="s">
        <v>3813</v>
      </c>
      <c r="AQ8" s="33" t="s">
        <v>870</v>
      </c>
      <c r="AR8" s="27" t="s">
        <v>7375</v>
      </c>
      <c r="AS8" s="27" t="s">
        <v>7376</v>
      </c>
      <c r="AT8" s="33" t="s">
        <v>7377</v>
      </c>
      <c r="AU8" s="27" t="s">
        <v>4876</v>
      </c>
      <c r="AV8" s="27" t="s">
        <v>3118</v>
      </c>
      <c r="AW8" s="33">
        <v>1844</v>
      </c>
      <c r="AX8" s="27" t="s">
        <v>711</v>
      </c>
      <c r="AY8" s="27" t="s">
        <v>886</v>
      </c>
      <c r="AZ8" s="33" t="s">
        <v>838</v>
      </c>
      <c r="BA8" s="27" t="s">
        <v>3080</v>
      </c>
      <c r="BB8" s="27" t="s">
        <v>1401</v>
      </c>
      <c r="BC8" s="33">
        <v>2515</v>
      </c>
      <c r="BD8" s="27" t="s">
        <v>4875</v>
      </c>
      <c r="BE8" s="27" t="s">
        <v>1401</v>
      </c>
      <c r="BF8" s="33">
        <v>2038</v>
      </c>
      <c r="BG8" s="27" t="s">
        <v>4877</v>
      </c>
      <c r="BH8" s="27" t="s">
        <v>1401</v>
      </c>
      <c r="BI8" s="33">
        <v>902</v>
      </c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</row>
    <row r="9" spans="1:101">
      <c r="A9" s="1">
        <v>8</v>
      </c>
      <c r="B9" s="69">
        <v>39496</v>
      </c>
      <c r="C9" s="1" t="s">
        <v>2512</v>
      </c>
      <c r="D9" s="27">
        <v>88622</v>
      </c>
      <c r="E9" s="27">
        <v>28142</v>
      </c>
      <c r="F9" s="29">
        <f t="shared" si="0"/>
        <v>0.31755094671751938</v>
      </c>
      <c r="G9" s="21">
        <f t="shared" si="1"/>
        <v>2.9742022599673085E-2</v>
      </c>
      <c r="H9" s="21" t="str">
        <f t="shared" si="2"/>
        <v>PPPP</v>
      </c>
      <c r="I9" s="21">
        <f t="shared" si="3"/>
        <v>0.24408357614952739</v>
      </c>
      <c r="J9" s="21" t="str">
        <f t="shared" si="4"/>
        <v>PML</v>
      </c>
      <c r="K9" s="21">
        <f t="shared" si="5"/>
        <v>0.21434155354985432</v>
      </c>
      <c r="L9" s="21" t="str">
        <f t="shared" si="6"/>
        <v>MMA</v>
      </c>
      <c r="M9" s="21">
        <f t="shared" si="7"/>
        <v>0.20027005898656811</v>
      </c>
      <c r="N9" s="27" t="s">
        <v>4879</v>
      </c>
      <c r="O9" s="27" t="s">
        <v>1002</v>
      </c>
      <c r="P9" s="33">
        <v>3914</v>
      </c>
      <c r="Q9" s="27" t="s">
        <v>4878</v>
      </c>
      <c r="R9" s="27" t="s">
        <v>1185</v>
      </c>
      <c r="S9" s="33">
        <v>5636</v>
      </c>
      <c r="T9" s="27" t="s">
        <v>835</v>
      </c>
      <c r="U9" s="27" t="s">
        <v>885</v>
      </c>
      <c r="V9" s="33" t="s">
        <v>838</v>
      </c>
      <c r="W9" s="27" t="s">
        <v>2504</v>
      </c>
      <c r="X9" s="27" t="s">
        <v>909</v>
      </c>
      <c r="Y9" s="33">
        <v>6032</v>
      </c>
      <c r="Z9" s="27" t="s">
        <v>4880</v>
      </c>
      <c r="AA9" s="27" t="s">
        <v>1194</v>
      </c>
      <c r="AB9" s="33">
        <v>1754</v>
      </c>
      <c r="AC9" s="27" t="s">
        <v>2503</v>
      </c>
      <c r="AD9" s="27" t="s">
        <v>1003</v>
      </c>
      <c r="AE9" s="33">
        <v>6869</v>
      </c>
      <c r="AF9" s="27" t="s">
        <v>711</v>
      </c>
      <c r="AG9" s="27" t="s">
        <v>2873</v>
      </c>
      <c r="AH9" s="33" t="s">
        <v>838</v>
      </c>
      <c r="AI9" s="27" t="s">
        <v>711</v>
      </c>
      <c r="AJ9" s="27" t="s">
        <v>895</v>
      </c>
      <c r="AK9" s="33" t="s">
        <v>838</v>
      </c>
      <c r="AL9" s="27" t="s">
        <v>711</v>
      </c>
      <c r="AM9" s="27" t="s">
        <v>3130</v>
      </c>
      <c r="AN9" s="33" t="s">
        <v>838</v>
      </c>
      <c r="AO9" s="27" t="s">
        <v>869</v>
      </c>
      <c r="AP9" s="27" t="s">
        <v>3813</v>
      </c>
      <c r="AQ9" s="33" t="s">
        <v>870</v>
      </c>
      <c r="AR9" s="27" t="s">
        <v>7375</v>
      </c>
      <c r="AS9" s="27" t="s">
        <v>7376</v>
      </c>
      <c r="AT9" s="33" t="s">
        <v>7377</v>
      </c>
      <c r="AU9" s="27" t="s">
        <v>4883</v>
      </c>
      <c r="AV9" s="27" t="s">
        <v>868</v>
      </c>
      <c r="AW9" s="33">
        <v>72</v>
      </c>
      <c r="AX9" s="27" t="s">
        <v>711</v>
      </c>
      <c r="AY9" s="27" t="s">
        <v>886</v>
      </c>
      <c r="AZ9" s="33" t="s">
        <v>838</v>
      </c>
      <c r="BA9" s="27" t="s">
        <v>3181</v>
      </c>
      <c r="BB9" s="27" t="s">
        <v>1401</v>
      </c>
      <c r="BC9" s="33">
        <v>1975</v>
      </c>
      <c r="BD9" s="27" t="s">
        <v>4881</v>
      </c>
      <c r="BE9" s="27" t="s">
        <v>1401</v>
      </c>
      <c r="BF9" s="33">
        <v>1593</v>
      </c>
      <c r="BG9" s="27" t="s">
        <v>4882</v>
      </c>
      <c r="BH9" s="27" t="s">
        <v>1401</v>
      </c>
      <c r="BI9" s="33">
        <v>197</v>
      </c>
      <c r="BJ9" s="27" t="s">
        <v>2867</v>
      </c>
      <c r="BK9" s="27" t="s">
        <v>1401</v>
      </c>
      <c r="BL9" s="27">
        <v>81</v>
      </c>
      <c r="BM9" s="27" t="s">
        <v>4884</v>
      </c>
      <c r="BN9" s="27" t="s">
        <v>1401</v>
      </c>
      <c r="BO9" s="27">
        <v>19</v>
      </c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</row>
    <row r="10" spans="1:101">
      <c r="A10" s="1">
        <v>9</v>
      </c>
      <c r="B10" s="69">
        <v>39496</v>
      </c>
      <c r="C10" s="1" t="s">
        <v>2513</v>
      </c>
      <c r="D10" s="27">
        <v>70313</v>
      </c>
      <c r="E10" s="27">
        <v>33226</v>
      </c>
      <c r="F10" s="29">
        <f t="shared" si="0"/>
        <v>0.47254419524127828</v>
      </c>
      <c r="G10" s="21">
        <f t="shared" si="1"/>
        <v>2.1308613736230664E-2</v>
      </c>
      <c r="H10" s="21" t="str">
        <f t="shared" si="2"/>
        <v>ANP</v>
      </c>
      <c r="I10" s="21">
        <f t="shared" si="3"/>
        <v>0.44705953169204837</v>
      </c>
      <c r="J10" s="21" t="str">
        <f t="shared" si="4"/>
        <v>PPPP</v>
      </c>
      <c r="K10" s="21">
        <f t="shared" si="5"/>
        <v>0.42575091795581771</v>
      </c>
      <c r="L10" s="21" t="str">
        <f t="shared" si="6"/>
        <v>MMA</v>
      </c>
      <c r="M10" s="21">
        <f t="shared" si="7"/>
        <v>4.4874495876723049E-2</v>
      </c>
      <c r="N10" s="27" t="s">
        <v>2505</v>
      </c>
      <c r="O10" s="27" t="s">
        <v>1002</v>
      </c>
      <c r="P10" s="33">
        <v>14854</v>
      </c>
      <c r="Q10" s="27" t="s">
        <v>4885</v>
      </c>
      <c r="R10" s="27" t="s">
        <v>1185</v>
      </c>
      <c r="S10" s="33">
        <v>1491</v>
      </c>
      <c r="T10" s="27" t="s">
        <v>835</v>
      </c>
      <c r="U10" s="27" t="s">
        <v>885</v>
      </c>
      <c r="V10" s="33" t="s">
        <v>838</v>
      </c>
      <c r="W10" s="27" t="s">
        <v>236</v>
      </c>
      <c r="X10" s="27" t="s">
        <v>836</v>
      </c>
      <c r="Y10" s="33">
        <v>469</v>
      </c>
      <c r="Z10" s="27"/>
      <c r="AA10" s="27" t="s">
        <v>1194</v>
      </c>
      <c r="AB10" s="33"/>
      <c r="AC10" s="27" t="s">
        <v>2506</v>
      </c>
      <c r="AD10" s="27" t="s">
        <v>1003</v>
      </c>
      <c r="AE10" s="33">
        <v>14146</v>
      </c>
      <c r="AF10" s="27" t="s">
        <v>711</v>
      </c>
      <c r="AG10" s="27" t="s">
        <v>2873</v>
      </c>
      <c r="AH10" s="33" t="s">
        <v>838</v>
      </c>
      <c r="AI10" s="27" t="s">
        <v>711</v>
      </c>
      <c r="AJ10" s="27" t="s">
        <v>895</v>
      </c>
      <c r="AK10" s="33" t="s">
        <v>838</v>
      </c>
      <c r="AL10" s="27" t="s">
        <v>711</v>
      </c>
      <c r="AM10" s="27" t="s">
        <v>3130</v>
      </c>
      <c r="AN10" s="33" t="s">
        <v>838</v>
      </c>
      <c r="AO10" s="27" t="s">
        <v>869</v>
      </c>
      <c r="AP10" s="27" t="s">
        <v>3813</v>
      </c>
      <c r="AQ10" s="33" t="s">
        <v>870</v>
      </c>
      <c r="AR10" s="27" t="s">
        <v>7375</v>
      </c>
      <c r="AS10" s="27" t="s">
        <v>7376</v>
      </c>
      <c r="AT10" s="33" t="s">
        <v>7377</v>
      </c>
      <c r="AU10" s="27" t="s">
        <v>835</v>
      </c>
      <c r="AV10" s="27" t="s">
        <v>868</v>
      </c>
      <c r="AW10" s="33" t="s">
        <v>838</v>
      </c>
      <c r="AX10" s="27" t="s">
        <v>711</v>
      </c>
      <c r="AY10" s="27" t="s">
        <v>886</v>
      </c>
      <c r="AZ10" s="33" t="s">
        <v>838</v>
      </c>
      <c r="BA10" s="27" t="s">
        <v>4886</v>
      </c>
      <c r="BB10" s="27" t="s">
        <v>1401</v>
      </c>
      <c r="BC10" s="33">
        <v>802</v>
      </c>
      <c r="BD10" s="27" t="s">
        <v>4887</v>
      </c>
      <c r="BE10" s="27" t="s">
        <v>1401</v>
      </c>
      <c r="BF10" s="33">
        <v>137</v>
      </c>
      <c r="BG10" s="27"/>
      <c r="BH10" s="27"/>
      <c r="BI10" s="33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</row>
    <row r="11" spans="1:101">
      <c r="A11" s="1">
        <v>10</v>
      </c>
      <c r="B11" s="69">
        <v>39496</v>
      </c>
      <c r="C11" s="1" t="s">
        <v>2353</v>
      </c>
      <c r="D11" s="27">
        <v>93106</v>
      </c>
      <c r="E11" s="27">
        <v>26537</v>
      </c>
      <c r="F11" s="29">
        <f t="shared" si="0"/>
        <v>0.28501922539900759</v>
      </c>
      <c r="G11" s="21">
        <f t="shared" si="1"/>
        <v>0.1425556769793119</v>
      </c>
      <c r="H11" s="21" t="str">
        <f t="shared" si="2"/>
        <v>ANP</v>
      </c>
      <c r="I11" s="21">
        <f t="shared" si="3"/>
        <v>0.38636620567509516</v>
      </c>
      <c r="J11" s="21" t="str">
        <f t="shared" si="4"/>
        <v>PML</v>
      </c>
      <c r="K11" s="21">
        <f t="shared" si="5"/>
        <v>0.24381052869578324</v>
      </c>
      <c r="L11" s="21" t="str">
        <f t="shared" si="6"/>
        <v>PPPP</v>
      </c>
      <c r="M11" s="21">
        <f t="shared" si="7"/>
        <v>0.12416625843162377</v>
      </c>
      <c r="N11" s="27" t="s">
        <v>2328</v>
      </c>
      <c r="O11" s="27" t="s">
        <v>1002</v>
      </c>
      <c r="P11" s="33">
        <v>10253</v>
      </c>
      <c r="Q11" s="27" t="s">
        <v>4889</v>
      </c>
      <c r="R11" s="27" t="s">
        <v>1185</v>
      </c>
      <c r="S11" s="33">
        <v>2602</v>
      </c>
      <c r="T11" s="27" t="s">
        <v>835</v>
      </c>
      <c r="U11" s="27" t="s">
        <v>885</v>
      </c>
      <c r="V11" s="33" t="s">
        <v>838</v>
      </c>
      <c r="W11" s="27" t="s">
        <v>2329</v>
      </c>
      <c r="X11" s="27" t="s">
        <v>909</v>
      </c>
      <c r="Y11" s="33">
        <v>6470</v>
      </c>
      <c r="Z11" s="27" t="s">
        <v>4888</v>
      </c>
      <c r="AA11" s="27" t="s">
        <v>1194</v>
      </c>
      <c r="AB11" s="33">
        <v>3195</v>
      </c>
      <c r="AC11" s="27" t="s">
        <v>4693</v>
      </c>
      <c r="AD11" s="27" t="s">
        <v>1003</v>
      </c>
      <c r="AE11" s="33">
        <v>3295</v>
      </c>
      <c r="AF11" s="27" t="s">
        <v>711</v>
      </c>
      <c r="AG11" s="27" t="s">
        <v>2873</v>
      </c>
      <c r="AH11" s="33" t="s">
        <v>838</v>
      </c>
      <c r="AI11" s="27" t="s">
        <v>711</v>
      </c>
      <c r="AJ11" s="27" t="s">
        <v>895</v>
      </c>
      <c r="AK11" s="33" t="s">
        <v>838</v>
      </c>
      <c r="AL11" s="27" t="s">
        <v>711</v>
      </c>
      <c r="AM11" s="27" t="s">
        <v>3130</v>
      </c>
      <c r="AN11" s="33" t="s">
        <v>838</v>
      </c>
      <c r="AO11" s="27" t="s">
        <v>869</v>
      </c>
      <c r="AP11" s="27" t="s">
        <v>3813</v>
      </c>
      <c r="AQ11" s="33" t="s">
        <v>870</v>
      </c>
      <c r="AR11" s="27" t="s">
        <v>7375</v>
      </c>
      <c r="AS11" s="27" t="s">
        <v>7376</v>
      </c>
      <c r="AT11" s="33" t="s">
        <v>7377</v>
      </c>
      <c r="AU11" s="27" t="s">
        <v>835</v>
      </c>
      <c r="AV11" s="27" t="s">
        <v>868</v>
      </c>
      <c r="AW11" s="33" t="s">
        <v>838</v>
      </c>
      <c r="AX11" s="27" t="s">
        <v>711</v>
      </c>
      <c r="AY11" s="27" t="s">
        <v>886</v>
      </c>
      <c r="AZ11" s="33" t="s">
        <v>838</v>
      </c>
      <c r="BA11" s="27" t="s">
        <v>4890</v>
      </c>
      <c r="BB11" s="27" t="s">
        <v>1401</v>
      </c>
      <c r="BC11" s="33">
        <v>722</v>
      </c>
      <c r="BD11" s="27"/>
      <c r="BE11" s="27"/>
      <c r="BF11" s="33"/>
      <c r="BG11" s="27"/>
      <c r="BH11" s="27"/>
      <c r="BI11" s="33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</row>
    <row r="12" spans="1:101">
      <c r="A12" s="1">
        <v>11</v>
      </c>
      <c r="B12" s="69">
        <v>39496</v>
      </c>
      <c r="C12" s="1" t="s">
        <v>2354</v>
      </c>
      <c r="D12" s="27">
        <v>100055</v>
      </c>
      <c r="E12" s="27">
        <v>34074</v>
      </c>
      <c r="F12" s="29">
        <f t="shared" si="0"/>
        <v>0.34055269601719057</v>
      </c>
      <c r="G12" s="21">
        <f t="shared" si="1"/>
        <v>8.4228443974878206E-2</v>
      </c>
      <c r="H12" s="21" t="str">
        <f t="shared" si="2"/>
        <v>ANP</v>
      </c>
      <c r="I12" s="21">
        <f t="shared" si="3"/>
        <v>0.35549099019780478</v>
      </c>
      <c r="J12" s="21" t="str">
        <f t="shared" si="4"/>
        <v>MMA</v>
      </c>
      <c r="K12" s="21">
        <f t="shared" si="5"/>
        <v>0.27126254622292656</v>
      </c>
      <c r="L12" s="21" t="str">
        <f t="shared" si="6"/>
        <v>PML</v>
      </c>
      <c r="M12" s="21">
        <f t="shared" si="7"/>
        <v>0.15155250337500734</v>
      </c>
      <c r="N12" s="27" t="s">
        <v>2330</v>
      </c>
      <c r="O12" s="27" t="s">
        <v>1002</v>
      </c>
      <c r="P12" s="33">
        <v>12113</v>
      </c>
      <c r="Q12" s="27" t="s">
        <v>2510</v>
      </c>
      <c r="R12" s="27" t="s">
        <v>1185</v>
      </c>
      <c r="S12" s="33">
        <v>9243</v>
      </c>
      <c r="T12" s="27" t="s">
        <v>835</v>
      </c>
      <c r="U12" s="27" t="s">
        <v>885</v>
      </c>
      <c r="V12" s="33" t="s">
        <v>838</v>
      </c>
      <c r="W12" s="58" t="s">
        <v>4891</v>
      </c>
      <c r="X12" s="58" t="s">
        <v>909</v>
      </c>
      <c r="Y12" s="68">
        <v>5164</v>
      </c>
      <c r="Z12" s="27" t="s">
        <v>4893</v>
      </c>
      <c r="AA12" s="27" t="s">
        <v>1194</v>
      </c>
      <c r="AB12" s="33">
        <v>2824</v>
      </c>
      <c r="AC12" s="27" t="s">
        <v>4892</v>
      </c>
      <c r="AD12" s="27" t="s">
        <v>1003</v>
      </c>
      <c r="AE12" s="33">
        <v>3719</v>
      </c>
      <c r="AF12" s="27" t="s">
        <v>711</v>
      </c>
      <c r="AG12" s="27" t="s">
        <v>2873</v>
      </c>
      <c r="AH12" s="33" t="s">
        <v>838</v>
      </c>
      <c r="AI12" s="27" t="s">
        <v>711</v>
      </c>
      <c r="AJ12" s="27" t="s">
        <v>895</v>
      </c>
      <c r="AK12" s="33" t="s">
        <v>838</v>
      </c>
      <c r="AL12" s="27" t="s">
        <v>711</v>
      </c>
      <c r="AM12" s="27" t="s">
        <v>3130</v>
      </c>
      <c r="AN12" s="33" t="s">
        <v>838</v>
      </c>
      <c r="AO12" s="27" t="s">
        <v>869</v>
      </c>
      <c r="AP12" s="27" t="s">
        <v>3813</v>
      </c>
      <c r="AQ12" s="33" t="s">
        <v>870</v>
      </c>
      <c r="AR12" s="27" t="s">
        <v>7375</v>
      </c>
      <c r="AS12" s="27" t="s">
        <v>7376</v>
      </c>
      <c r="AT12" s="33" t="s">
        <v>7377</v>
      </c>
      <c r="AU12" s="27" t="s">
        <v>835</v>
      </c>
      <c r="AV12" s="27" t="s">
        <v>868</v>
      </c>
      <c r="AW12" s="33" t="s">
        <v>838</v>
      </c>
      <c r="AX12" s="27" t="s">
        <v>711</v>
      </c>
      <c r="AY12" s="27" t="s">
        <v>886</v>
      </c>
      <c r="AZ12" s="33" t="s">
        <v>838</v>
      </c>
      <c r="BA12" s="27" t="s">
        <v>4894</v>
      </c>
      <c r="BB12" s="27" t="s">
        <v>1401</v>
      </c>
      <c r="BC12" s="33">
        <v>659</v>
      </c>
      <c r="BD12" s="27" t="s">
        <v>4895</v>
      </c>
      <c r="BE12" s="27" t="s">
        <v>1401</v>
      </c>
      <c r="BF12" s="33">
        <v>268</v>
      </c>
      <c r="BG12" s="27" t="s">
        <v>4746</v>
      </c>
      <c r="BH12" s="27" t="s">
        <v>1401</v>
      </c>
      <c r="BI12" s="33">
        <v>84</v>
      </c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>
      <c r="A13" s="1">
        <v>12</v>
      </c>
      <c r="B13" s="69">
        <v>39496</v>
      </c>
      <c r="C13" s="1" t="s">
        <v>701</v>
      </c>
      <c r="D13" s="27">
        <v>109352</v>
      </c>
      <c r="E13" s="27">
        <v>41493</v>
      </c>
      <c r="F13" s="29">
        <f t="shared" si="0"/>
        <v>0.37944436315750968</v>
      </c>
      <c r="G13" s="21">
        <f t="shared" si="1"/>
        <v>1.0049887932904344E-2</v>
      </c>
      <c r="H13" s="21" t="str">
        <f t="shared" si="2"/>
        <v>ANP</v>
      </c>
      <c r="I13" s="21">
        <f t="shared" si="3"/>
        <v>0.31504109126840674</v>
      </c>
      <c r="J13" s="21" t="str">
        <f t="shared" si="4"/>
        <v>PML</v>
      </c>
      <c r="K13" s="21">
        <f t="shared" si="5"/>
        <v>0.30499120333550239</v>
      </c>
      <c r="L13" s="21" t="str">
        <f t="shared" si="6"/>
        <v>PPPP</v>
      </c>
      <c r="M13" s="21">
        <f t="shared" si="7"/>
        <v>0.2129274817439086</v>
      </c>
      <c r="N13" s="27" t="s">
        <v>2355</v>
      </c>
      <c r="O13" s="27" t="s">
        <v>1002</v>
      </c>
      <c r="P13" s="33">
        <v>13072</v>
      </c>
      <c r="Q13" s="27" t="s">
        <v>711</v>
      </c>
      <c r="R13" s="27" t="s">
        <v>713</v>
      </c>
      <c r="S13" s="33" t="s">
        <v>838</v>
      </c>
      <c r="T13" s="27" t="s">
        <v>835</v>
      </c>
      <c r="U13" s="27" t="s">
        <v>885</v>
      </c>
      <c r="V13" s="33" t="s">
        <v>838</v>
      </c>
      <c r="W13" s="27" t="s">
        <v>2356</v>
      </c>
      <c r="X13" s="27" t="s">
        <v>909</v>
      </c>
      <c r="Y13" s="33">
        <v>12655</v>
      </c>
      <c r="Z13" s="27" t="s">
        <v>4897</v>
      </c>
      <c r="AA13" s="27" t="s">
        <v>1194</v>
      </c>
      <c r="AB13" s="33">
        <v>6614</v>
      </c>
      <c r="AC13" s="27" t="s">
        <v>4896</v>
      </c>
      <c r="AD13" s="27" t="s">
        <v>1003</v>
      </c>
      <c r="AE13" s="33">
        <v>8835</v>
      </c>
      <c r="AF13" s="27" t="s">
        <v>711</v>
      </c>
      <c r="AG13" s="27" t="s">
        <v>2873</v>
      </c>
      <c r="AH13" s="33" t="s">
        <v>838</v>
      </c>
      <c r="AI13" s="27" t="s">
        <v>711</v>
      </c>
      <c r="AJ13" s="27" t="s">
        <v>895</v>
      </c>
      <c r="AK13" s="33" t="s">
        <v>838</v>
      </c>
      <c r="AL13" s="27" t="s">
        <v>711</v>
      </c>
      <c r="AM13" s="27" t="s">
        <v>3130</v>
      </c>
      <c r="AN13" s="33" t="s">
        <v>838</v>
      </c>
      <c r="AO13" s="27" t="s">
        <v>869</v>
      </c>
      <c r="AP13" s="27" t="s">
        <v>3813</v>
      </c>
      <c r="AQ13" s="33" t="s">
        <v>870</v>
      </c>
      <c r="AR13" s="27" t="s">
        <v>7375</v>
      </c>
      <c r="AS13" s="27" t="s">
        <v>7376</v>
      </c>
      <c r="AT13" s="33" t="s">
        <v>7377</v>
      </c>
      <c r="AU13" s="27" t="s">
        <v>835</v>
      </c>
      <c r="AV13" s="27" t="s">
        <v>868</v>
      </c>
      <c r="AW13" s="33" t="s">
        <v>838</v>
      </c>
      <c r="AX13" s="27" t="s">
        <v>711</v>
      </c>
      <c r="AY13" s="27" t="s">
        <v>886</v>
      </c>
      <c r="AZ13" s="33" t="s">
        <v>838</v>
      </c>
      <c r="BA13" s="27" t="s">
        <v>4900</v>
      </c>
      <c r="BB13" s="27" t="s">
        <v>1401</v>
      </c>
      <c r="BC13" s="33">
        <v>296</v>
      </c>
      <c r="BD13" s="27" t="s">
        <v>4901</v>
      </c>
      <c r="BE13" s="27" t="s">
        <v>1401</v>
      </c>
      <c r="BF13" s="33">
        <v>21</v>
      </c>
      <c r="BG13" s="27"/>
      <c r="BH13" s="27"/>
      <c r="BI13" s="33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>
      <c r="A14" s="1">
        <v>13</v>
      </c>
      <c r="B14" s="69">
        <v>39496</v>
      </c>
      <c r="C14" s="1" t="s">
        <v>704</v>
      </c>
      <c r="D14" s="27">
        <v>121432</v>
      </c>
      <c r="E14" s="27">
        <v>43209</v>
      </c>
      <c r="F14" s="29">
        <f t="shared" si="0"/>
        <v>0.35582877659924894</v>
      </c>
      <c r="G14" s="21">
        <f t="shared" si="1"/>
        <v>0.11967414196116549</v>
      </c>
      <c r="H14" s="21" t="str">
        <f t="shared" si="2"/>
        <v>PPP (Sherpao)</v>
      </c>
      <c r="I14" s="21">
        <f t="shared" si="3"/>
        <v>0.3510379781989863</v>
      </c>
      <c r="J14" s="21" t="str">
        <f t="shared" si="4"/>
        <v>PML</v>
      </c>
      <c r="K14" s="21">
        <f t="shared" si="5"/>
        <v>0.23136383623782084</v>
      </c>
      <c r="L14" s="21" t="str">
        <f t="shared" si="6"/>
        <v>ANP</v>
      </c>
      <c r="M14" s="21">
        <f t="shared" si="7"/>
        <v>0.21912101645490523</v>
      </c>
      <c r="N14" s="27" t="s">
        <v>4902</v>
      </c>
      <c r="O14" s="27" t="s">
        <v>1002</v>
      </c>
      <c r="P14" s="33">
        <v>9468</v>
      </c>
      <c r="Q14" s="27" t="s">
        <v>4904</v>
      </c>
      <c r="R14" s="27" t="s">
        <v>1185</v>
      </c>
      <c r="S14" s="33">
        <v>2918</v>
      </c>
      <c r="T14" s="27" t="s">
        <v>835</v>
      </c>
      <c r="U14" s="27" t="s">
        <v>885</v>
      </c>
      <c r="V14" s="33" t="s">
        <v>838</v>
      </c>
      <c r="W14" s="27" t="s">
        <v>2358</v>
      </c>
      <c r="X14" s="27" t="s">
        <v>909</v>
      </c>
      <c r="Y14" s="33">
        <v>9997</v>
      </c>
      <c r="Z14" s="27" t="s">
        <v>4905</v>
      </c>
      <c r="AA14" s="27" t="s">
        <v>1194</v>
      </c>
      <c r="AB14" s="33">
        <v>348</v>
      </c>
      <c r="AC14" s="27" t="s">
        <v>4903</v>
      </c>
      <c r="AD14" s="27" t="s">
        <v>1003</v>
      </c>
      <c r="AE14" s="33">
        <v>5310</v>
      </c>
      <c r="AF14" s="27" t="s">
        <v>711</v>
      </c>
      <c r="AG14" s="27" t="s">
        <v>2873</v>
      </c>
      <c r="AH14" s="33" t="s">
        <v>838</v>
      </c>
      <c r="AI14" s="27" t="s">
        <v>711</v>
      </c>
      <c r="AJ14" s="27" t="s">
        <v>895</v>
      </c>
      <c r="AK14" s="33" t="s">
        <v>838</v>
      </c>
      <c r="AL14" s="27" t="s">
        <v>711</v>
      </c>
      <c r="AM14" s="27" t="s">
        <v>3130</v>
      </c>
      <c r="AN14" s="33" t="s">
        <v>838</v>
      </c>
      <c r="AO14" s="27" t="s">
        <v>869</v>
      </c>
      <c r="AP14" s="27" t="s">
        <v>3813</v>
      </c>
      <c r="AQ14" s="33" t="s">
        <v>870</v>
      </c>
      <c r="AR14" s="27" t="s">
        <v>7375</v>
      </c>
      <c r="AS14" s="27" t="s">
        <v>7376</v>
      </c>
      <c r="AT14" s="33" t="s">
        <v>7377</v>
      </c>
      <c r="AU14" s="27" t="s">
        <v>2357</v>
      </c>
      <c r="AV14" s="27" t="s">
        <v>868</v>
      </c>
      <c r="AW14" s="33">
        <v>15168</v>
      </c>
      <c r="AX14" s="27" t="s">
        <v>711</v>
      </c>
      <c r="AY14" s="27" t="s">
        <v>886</v>
      </c>
      <c r="AZ14" s="33" t="s">
        <v>838</v>
      </c>
      <c r="BA14" s="27"/>
      <c r="BB14" s="27"/>
      <c r="BC14" s="33"/>
      <c r="BD14" s="27"/>
      <c r="BE14" s="27"/>
      <c r="BF14" s="33"/>
      <c r="BG14" s="27"/>
      <c r="BH14" s="27"/>
      <c r="BI14" s="33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>
      <c r="A15" s="1">
        <v>14</v>
      </c>
      <c r="B15" s="69">
        <v>39496</v>
      </c>
      <c r="C15" s="1" t="s">
        <v>2536</v>
      </c>
      <c r="D15" s="27">
        <v>91009</v>
      </c>
      <c r="E15" s="27">
        <v>27123</v>
      </c>
      <c r="F15" s="29">
        <f t="shared" si="0"/>
        <v>0.29802547000846069</v>
      </c>
      <c r="G15" s="21">
        <f t="shared" si="1"/>
        <v>1.1540021384065185E-2</v>
      </c>
      <c r="H15" s="21" t="str">
        <f t="shared" si="2"/>
        <v>PPPP</v>
      </c>
      <c r="I15" s="21">
        <f t="shared" si="3"/>
        <v>0.41271245806142387</v>
      </c>
      <c r="J15" s="21" t="str">
        <f t="shared" si="4"/>
        <v>ANP</v>
      </c>
      <c r="K15" s="21">
        <f t="shared" si="5"/>
        <v>0.40117243667735869</v>
      </c>
      <c r="L15" s="21" t="str">
        <f t="shared" si="6"/>
        <v>MMA</v>
      </c>
      <c r="M15" s="21">
        <f t="shared" si="7"/>
        <v>9.4053017734026467E-2</v>
      </c>
      <c r="N15" s="58" t="s">
        <v>2360</v>
      </c>
      <c r="O15" s="58" t="s">
        <v>1002</v>
      </c>
      <c r="P15" s="68">
        <v>10881</v>
      </c>
      <c r="Q15" s="27" t="s">
        <v>4906</v>
      </c>
      <c r="R15" s="27" t="s">
        <v>1185</v>
      </c>
      <c r="S15" s="33">
        <v>2551</v>
      </c>
      <c r="T15" s="27" t="s">
        <v>835</v>
      </c>
      <c r="U15" s="27" t="s">
        <v>885</v>
      </c>
      <c r="V15" s="33" t="s">
        <v>838</v>
      </c>
      <c r="W15" s="27" t="s">
        <v>4907</v>
      </c>
      <c r="X15" s="27" t="s">
        <v>888</v>
      </c>
      <c r="Y15" s="33">
        <v>2182</v>
      </c>
      <c r="Z15" s="27" t="s">
        <v>4908</v>
      </c>
      <c r="AA15" s="27" t="s">
        <v>1194</v>
      </c>
      <c r="AB15" s="33">
        <v>253</v>
      </c>
      <c r="AC15" s="27" t="s">
        <v>2359</v>
      </c>
      <c r="AD15" s="27" t="s">
        <v>1003</v>
      </c>
      <c r="AE15" s="33">
        <v>11194</v>
      </c>
      <c r="AF15" s="27" t="s">
        <v>711</v>
      </c>
      <c r="AG15" s="27" t="s">
        <v>2873</v>
      </c>
      <c r="AH15" s="33" t="s">
        <v>838</v>
      </c>
      <c r="AI15" s="27" t="s">
        <v>711</v>
      </c>
      <c r="AJ15" s="27" t="s">
        <v>895</v>
      </c>
      <c r="AK15" s="33" t="s">
        <v>838</v>
      </c>
      <c r="AL15" s="27" t="s">
        <v>711</v>
      </c>
      <c r="AM15" s="27" t="s">
        <v>3130</v>
      </c>
      <c r="AN15" s="33" t="s">
        <v>838</v>
      </c>
      <c r="AO15" s="27" t="s">
        <v>869</v>
      </c>
      <c r="AP15" s="27" t="s">
        <v>3813</v>
      </c>
      <c r="AQ15" s="33" t="s">
        <v>870</v>
      </c>
      <c r="AR15" s="27" t="s">
        <v>7375</v>
      </c>
      <c r="AS15" s="27" t="s">
        <v>7376</v>
      </c>
      <c r="AT15" s="33" t="s">
        <v>7377</v>
      </c>
      <c r="AU15" s="27" t="s">
        <v>835</v>
      </c>
      <c r="AV15" s="27" t="s">
        <v>868</v>
      </c>
      <c r="AW15" s="33" t="s">
        <v>837</v>
      </c>
      <c r="AX15" s="27" t="s">
        <v>711</v>
      </c>
      <c r="AY15" s="27" t="s">
        <v>886</v>
      </c>
      <c r="AZ15" s="33" t="s">
        <v>838</v>
      </c>
      <c r="BA15" s="27" t="s">
        <v>4929</v>
      </c>
      <c r="BB15" s="27" t="s">
        <v>1401</v>
      </c>
      <c r="BC15" s="33">
        <v>62</v>
      </c>
      <c r="BD15" s="27"/>
      <c r="BE15" s="27"/>
      <c r="BF15" s="33"/>
      <c r="BG15" s="27"/>
      <c r="BH15" s="27"/>
      <c r="BI15" s="33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>
      <c r="A16" s="1">
        <v>15</v>
      </c>
      <c r="B16" s="69">
        <v>39496</v>
      </c>
      <c r="C16" s="1" t="s">
        <v>2537</v>
      </c>
      <c r="D16" s="27">
        <v>107451</v>
      </c>
      <c r="E16" s="27">
        <v>43582</v>
      </c>
      <c r="F16" s="29">
        <f t="shared" si="0"/>
        <v>0.40559883109510381</v>
      </c>
      <c r="G16" s="21">
        <f t="shared" si="1"/>
        <v>7.9275847827084578E-2</v>
      </c>
      <c r="H16" s="21" t="str">
        <f t="shared" si="2"/>
        <v>IND</v>
      </c>
      <c r="I16" s="21">
        <f t="shared" si="3"/>
        <v>0.35941443715295307</v>
      </c>
      <c r="J16" s="21" t="str">
        <f t="shared" si="4"/>
        <v>ANP</v>
      </c>
      <c r="K16" s="21">
        <f t="shared" si="5"/>
        <v>0.28013858932586849</v>
      </c>
      <c r="L16" s="21" t="str">
        <f t="shared" si="6"/>
        <v>PPP (Sherpao)</v>
      </c>
      <c r="M16" s="21">
        <f t="shared" si="7"/>
        <v>0.21804873571658023</v>
      </c>
      <c r="N16" s="27" t="s">
        <v>2362</v>
      </c>
      <c r="O16" s="27" t="s">
        <v>1002</v>
      </c>
      <c r="P16" s="33">
        <v>12209</v>
      </c>
      <c r="Q16" s="27" t="s">
        <v>711</v>
      </c>
      <c r="R16" s="27" t="s">
        <v>713</v>
      </c>
      <c r="S16" s="33" t="s">
        <v>838</v>
      </c>
      <c r="T16" s="27" t="s">
        <v>835</v>
      </c>
      <c r="U16" s="27" t="s">
        <v>885</v>
      </c>
      <c r="V16" s="33" t="s">
        <v>838</v>
      </c>
      <c r="W16" s="27" t="s">
        <v>835</v>
      </c>
      <c r="X16" s="27" t="s">
        <v>836</v>
      </c>
      <c r="Y16" s="33" t="s">
        <v>838</v>
      </c>
      <c r="Z16" s="27" t="s">
        <v>5106</v>
      </c>
      <c r="AA16" s="27" t="s">
        <v>829</v>
      </c>
      <c r="AB16" s="33">
        <v>91</v>
      </c>
      <c r="AC16" s="27" t="s">
        <v>4930</v>
      </c>
      <c r="AD16" s="27" t="s">
        <v>1003</v>
      </c>
      <c r="AE16" s="33">
        <v>6013</v>
      </c>
      <c r="AF16" s="27" t="s">
        <v>711</v>
      </c>
      <c r="AG16" s="27" t="s">
        <v>2873</v>
      </c>
      <c r="AH16" s="33" t="s">
        <v>838</v>
      </c>
      <c r="AI16" s="27" t="s">
        <v>711</v>
      </c>
      <c r="AJ16" s="27" t="s">
        <v>895</v>
      </c>
      <c r="AK16" s="33" t="s">
        <v>838</v>
      </c>
      <c r="AL16" s="27" t="s">
        <v>711</v>
      </c>
      <c r="AM16" s="27" t="s">
        <v>3130</v>
      </c>
      <c r="AN16" s="33" t="s">
        <v>838</v>
      </c>
      <c r="AO16" s="27" t="s">
        <v>869</v>
      </c>
      <c r="AP16" s="27" t="s">
        <v>3813</v>
      </c>
      <c r="AQ16" s="33" t="s">
        <v>870</v>
      </c>
      <c r="AR16" s="27" t="s">
        <v>7375</v>
      </c>
      <c r="AS16" s="27" t="s">
        <v>7376</v>
      </c>
      <c r="AT16" s="33" t="s">
        <v>7377</v>
      </c>
      <c r="AU16" s="27" t="s">
        <v>3002</v>
      </c>
      <c r="AV16" s="27" t="s">
        <v>868</v>
      </c>
      <c r="AW16" s="33">
        <v>9503</v>
      </c>
      <c r="AX16" s="27" t="s">
        <v>711</v>
      </c>
      <c r="AY16" s="27" t="s">
        <v>886</v>
      </c>
      <c r="AZ16" s="33" t="s">
        <v>838</v>
      </c>
      <c r="BA16" s="58" t="s">
        <v>2361</v>
      </c>
      <c r="BB16" s="58" t="s">
        <v>1401</v>
      </c>
      <c r="BC16" s="68">
        <v>15664</v>
      </c>
      <c r="BD16" s="27" t="s">
        <v>4931</v>
      </c>
      <c r="BE16" s="27" t="s">
        <v>1401</v>
      </c>
      <c r="BF16" s="33">
        <v>102</v>
      </c>
      <c r="BG16" s="27"/>
      <c r="BH16" s="27"/>
      <c r="BI16" s="33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01">
      <c r="A17" s="1">
        <v>16</v>
      </c>
      <c r="B17" s="69">
        <v>39496</v>
      </c>
      <c r="C17" s="1" t="s">
        <v>2538</v>
      </c>
      <c r="D17" s="27">
        <v>72204</v>
      </c>
      <c r="E17" s="27">
        <v>24621</v>
      </c>
      <c r="F17" s="29">
        <f t="shared" si="0"/>
        <v>0.34099218879840454</v>
      </c>
      <c r="G17" s="21">
        <f t="shared" si="1"/>
        <v>7.2214776004224032E-2</v>
      </c>
      <c r="H17" s="21" t="str">
        <f t="shared" si="2"/>
        <v>ANP</v>
      </c>
      <c r="I17" s="21">
        <f t="shared" si="3"/>
        <v>0.38710856585841352</v>
      </c>
      <c r="J17" s="21" t="str">
        <f t="shared" si="4"/>
        <v>PPPP</v>
      </c>
      <c r="K17" s="21">
        <f t="shared" si="5"/>
        <v>0.31489378985418953</v>
      </c>
      <c r="L17" s="21" t="str">
        <f t="shared" si="6"/>
        <v>PML</v>
      </c>
      <c r="M17" s="21">
        <f t="shared" si="7"/>
        <v>0.12111612038503716</v>
      </c>
      <c r="N17" s="27" t="s">
        <v>2534</v>
      </c>
      <c r="O17" s="27" t="s">
        <v>1002</v>
      </c>
      <c r="P17" s="33">
        <v>9531</v>
      </c>
      <c r="Q17" s="27" t="s">
        <v>5108</v>
      </c>
      <c r="R17" s="27" t="s">
        <v>1185</v>
      </c>
      <c r="S17" s="33">
        <v>1981</v>
      </c>
      <c r="T17" s="27" t="s">
        <v>835</v>
      </c>
      <c r="U17" s="27" t="s">
        <v>885</v>
      </c>
      <c r="V17" s="33" t="s">
        <v>838</v>
      </c>
      <c r="W17" s="27" t="s">
        <v>5107</v>
      </c>
      <c r="X17" s="27" t="s">
        <v>909</v>
      </c>
      <c r="Y17" s="33">
        <v>2982</v>
      </c>
      <c r="Z17" s="27" t="s">
        <v>4174</v>
      </c>
      <c r="AA17" s="27" t="s">
        <v>1194</v>
      </c>
      <c r="AB17" s="33">
        <v>2263</v>
      </c>
      <c r="AC17" s="27" t="s">
        <v>2535</v>
      </c>
      <c r="AD17" s="27" t="s">
        <v>1003</v>
      </c>
      <c r="AE17" s="33">
        <v>7753</v>
      </c>
      <c r="AF17" s="27" t="s">
        <v>711</v>
      </c>
      <c r="AG17" s="27" t="s">
        <v>2873</v>
      </c>
      <c r="AH17" s="33" t="s">
        <v>838</v>
      </c>
      <c r="AI17" s="27" t="s">
        <v>711</v>
      </c>
      <c r="AJ17" s="27" t="s">
        <v>895</v>
      </c>
      <c r="AK17" s="33" t="s">
        <v>838</v>
      </c>
      <c r="AL17" s="27" t="s">
        <v>711</v>
      </c>
      <c r="AM17" s="27" t="s">
        <v>3130</v>
      </c>
      <c r="AN17" s="33" t="s">
        <v>838</v>
      </c>
      <c r="AO17" s="27" t="s">
        <v>869</v>
      </c>
      <c r="AP17" s="27" t="s">
        <v>3813</v>
      </c>
      <c r="AQ17" s="33" t="s">
        <v>870</v>
      </c>
      <c r="AR17" s="27" t="s">
        <v>7375</v>
      </c>
      <c r="AS17" s="27" t="s">
        <v>7376</v>
      </c>
      <c r="AT17" s="33" t="s">
        <v>7377</v>
      </c>
      <c r="AU17" s="27" t="s">
        <v>835</v>
      </c>
      <c r="AV17" s="27" t="s">
        <v>868</v>
      </c>
      <c r="AW17" s="33" t="s">
        <v>838</v>
      </c>
      <c r="AX17" s="27" t="s">
        <v>711</v>
      </c>
      <c r="AY17" s="27" t="s">
        <v>886</v>
      </c>
      <c r="AZ17" s="33" t="s">
        <v>838</v>
      </c>
      <c r="BA17" s="27" t="s">
        <v>5109</v>
      </c>
      <c r="BB17" s="27" t="s">
        <v>1401</v>
      </c>
      <c r="BC17" s="33">
        <v>111</v>
      </c>
      <c r="BD17" s="27"/>
      <c r="BE17" s="27"/>
      <c r="BF17" s="33"/>
      <c r="BG17" s="27"/>
      <c r="BH17" s="27"/>
      <c r="BI17" s="33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</row>
    <row r="18" spans="1:101">
      <c r="A18" s="1">
        <v>17</v>
      </c>
      <c r="B18" s="69">
        <v>39496</v>
      </c>
      <c r="C18" s="1" t="s">
        <v>954</v>
      </c>
      <c r="D18" s="27">
        <v>97752</v>
      </c>
      <c r="E18" s="27">
        <v>29073</v>
      </c>
      <c r="F18" s="29">
        <f t="shared" si="0"/>
        <v>0.29741590964890746</v>
      </c>
      <c r="G18" s="21">
        <f t="shared" si="1"/>
        <v>0.29470642864513469</v>
      </c>
      <c r="H18" s="21" t="str">
        <f t="shared" si="2"/>
        <v>ANP</v>
      </c>
      <c r="I18" s="21">
        <f t="shared" si="3"/>
        <v>0.63932170742613426</v>
      </c>
      <c r="J18" s="21" t="str">
        <f t="shared" si="4"/>
        <v>MMA</v>
      </c>
      <c r="K18" s="21">
        <f t="shared" si="5"/>
        <v>0.34461527878099957</v>
      </c>
      <c r="L18" s="21" t="str">
        <f t="shared" si="6"/>
        <v>PML-N</v>
      </c>
      <c r="M18" s="21">
        <f t="shared" si="7"/>
        <v>1.6063013792866232E-2</v>
      </c>
      <c r="N18" s="27" t="s">
        <v>2539</v>
      </c>
      <c r="O18" s="27" t="s">
        <v>1002</v>
      </c>
      <c r="P18" s="33">
        <v>18587</v>
      </c>
      <c r="Q18" s="27" t="s">
        <v>2364</v>
      </c>
      <c r="R18" s="27" t="s">
        <v>1185</v>
      </c>
      <c r="S18" s="33">
        <v>10019</v>
      </c>
      <c r="T18" s="27" t="s">
        <v>835</v>
      </c>
      <c r="U18" s="27" t="s">
        <v>885</v>
      </c>
      <c r="V18" s="33" t="s">
        <v>838</v>
      </c>
      <c r="W18" s="27" t="s">
        <v>835</v>
      </c>
      <c r="X18" s="27" t="s">
        <v>836</v>
      </c>
      <c r="Y18" s="33" t="s">
        <v>838</v>
      </c>
      <c r="Z18" s="27" t="s">
        <v>5110</v>
      </c>
      <c r="AA18" s="27" t="s">
        <v>1194</v>
      </c>
      <c r="AB18" s="33">
        <v>467</v>
      </c>
      <c r="AC18" s="27" t="s">
        <v>711</v>
      </c>
      <c r="AD18" s="27" t="s">
        <v>887</v>
      </c>
      <c r="AE18" s="33" t="s">
        <v>838</v>
      </c>
      <c r="AF18" s="27" t="s">
        <v>711</v>
      </c>
      <c r="AG18" s="27" t="s">
        <v>2873</v>
      </c>
      <c r="AH18" s="33" t="s">
        <v>838</v>
      </c>
      <c r="AI18" s="27" t="s">
        <v>711</v>
      </c>
      <c r="AJ18" s="27" t="s">
        <v>895</v>
      </c>
      <c r="AK18" s="33" t="s">
        <v>838</v>
      </c>
      <c r="AL18" s="27" t="s">
        <v>711</v>
      </c>
      <c r="AM18" s="27" t="s">
        <v>3130</v>
      </c>
      <c r="AN18" s="33" t="s">
        <v>838</v>
      </c>
      <c r="AO18" s="27" t="s">
        <v>869</v>
      </c>
      <c r="AP18" s="27" t="s">
        <v>3813</v>
      </c>
      <c r="AQ18" s="33" t="s">
        <v>870</v>
      </c>
      <c r="AR18" s="27" t="s">
        <v>7375</v>
      </c>
      <c r="AS18" s="27" t="s">
        <v>7376</v>
      </c>
      <c r="AT18" s="33" t="s">
        <v>7377</v>
      </c>
      <c r="AU18" s="27" t="s">
        <v>835</v>
      </c>
      <c r="AV18" s="27" t="s">
        <v>868</v>
      </c>
      <c r="AW18" s="33" t="s">
        <v>838</v>
      </c>
      <c r="AX18" s="27" t="s">
        <v>711</v>
      </c>
      <c r="AY18" s="27" t="s">
        <v>886</v>
      </c>
      <c r="AZ18" s="33" t="s">
        <v>838</v>
      </c>
      <c r="BA18" s="27"/>
      <c r="BB18" s="27"/>
      <c r="BC18" s="33"/>
      <c r="BD18" s="27"/>
      <c r="BE18" s="27"/>
      <c r="BF18" s="33"/>
      <c r="BG18" s="27"/>
      <c r="BH18" s="27"/>
      <c r="BI18" s="33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</row>
    <row r="19" spans="1:101">
      <c r="A19" s="1">
        <v>18</v>
      </c>
      <c r="B19" s="69">
        <v>39496</v>
      </c>
      <c r="C19" s="1" t="s">
        <v>956</v>
      </c>
      <c r="D19" s="27">
        <v>87286</v>
      </c>
      <c r="E19" s="27">
        <v>29454</v>
      </c>
      <c r="F19" s="29">
        <f t="shared" si="0"/>
        <v>0.33744243063034163</v>
      </c>
      <c r="G19" s="21">
        <f t="shared" si="1"/>
        <v>0.1826237522917091</v>
      </c>
      <c r="H19" s="21" t="str">
        <f t="shared" si="2"/>
        <v>ANP</v>
      </c>
      <c r="I19" s="21">
        <f t="shared" si="3"/>
        <v>0.41291505398248118</v>
      </c>
      <c r="J19" s="21" t="str">
        <f t="shared" si="4"/>
        <v>PPP (Sherpao)</v>
      </c>
      <c r="K19" s="21">
        <f t="shared" si="5"/>
        <v>0.23029130169077205</v>
      </c>
      <c r="L19" s="21" t="str">
        <f t="shared" si="6"/>
        <v>PML</v>
      </c>
      <c r="M19" s="21">
        <f t="shared" si="7"/>
        <v>0.17091057241800775</v>
      </c>
      <c r="N19" s="27" t="s">
        <v>2365</v>
      </c>
      <c r="O19" s="27" t="s">
        <v>1002</v>
      </c>
      <c r="P19" s="33">
        <v>12162</v>
      </c>
      <c r="Q19" s="27" t="s">
        <v>711</v>
      </c>
      <c r="R19" s="27" t="s">
        <v>713</v>
      </c>
      <c r="S19" s="33" t="s">
        <v>838</v>
      </c>
      <c r="T19" s="27" t="s">
        <v>835</v>
      </c>
      <c r="U19" s="27" t="s">
        <v>885</v>
      </c>
      <c r="V19" s="33" t="s">
        <v>838</v>
      </c>
      <c r="W19" s="27" t="s">
        <v>5111</v>
      </c>
      <c r="X19" s="27" t="s">
        <v>909</v>
      </c>
      <c r="Y19" s="33">
        <v>5034</v>
      </c>
      <c r="Z19" s="27" t="s">
        <v>4936</v>
      </c>
      <c r="AA19" s="27" t="s">
        <v>1194</v>
      </c>
      <c r="AB19" s="33">
        <v>596</v>
      </c>
      <c r="AC19" s="27" t="s">
        <v>5113</v>
      </c>
      <c r="AD19" s="27" t="s">
        <v>1003</v>
      </c>
      <c r="AE19" s="33">
        <v>1923</v>
      </c>
      <c r="AF19" s="27" t="s">
        <v>711</v>
      </c>
      <c r="AG19" s="27" t="s">
        <v>2873</v>
      </c>
      <c r="AH19" s="33" t="s">
        <v>838</v>
      </c>
      <c r="AI19" s="27" t="s">
        <v>711</v>
      </c>
      <c r="AJ19" s="27" t="s">
        <v>895</v>
      </c>
      <c r="AK19" s="33" t="s">
        <v>838</v>
      </c>
      <c r="AL19" s="27" t="s">
        <v>711</v>
      </c>
      <c r="AM19" s="27" t="s">
        <v>3130</v>
      </c>
      <c r="AN19" s="33" t="s">
        <v>838</v>
      </c>
      <c r="AO19" s="27" t="s">
        <v>869</v>
      </c>
      <c r="AP19" s="27" t="s">
        <v>3813</v>
      </c>
      <c r="AQ19" s="33" t="s">
        <v>870</v>
      </c>
      <c r="AR19" s="27" t="s">
        <v>7375</v>
      </c>
      <c r="AS19" s="27" t="s">
        <v>7376</v>
      </c>
      <c r="AT19" s="33" t="s">
        <v>7377</v>
      </c>
      <c r="AU19" s="27" t="s">
        <v>2366</v>
      </c>
      <c r="AV19" s="27" t="s">
        <v>868</v>
      </c>
      <c r="AW19" s="33">
        <v>6783</v>
      </c>
      <c r="AX19" s="27" t="s">
        <v>711</v>
      </c>
      <c r="AY19" s="27" t="s">
        <v>886</v>
      </c>
      <c r="AZ19" s="33" t="s">
        <v>838</v>
      </c>
      <c r="BA19" s="27" t="s">
        <v>5112</v>
      </c>
      <c r="BB19" s="27" t="s">
        <v>1401</v>
      </c>
      <c r="BC19" s="33">
        <v>2891</v>
      </c>
      <c r="BD19" s="27" t="s">
        <v>4937</v>
      </c>
      <c r="BE19" s="27" t="s">
        <v>1401</v>
      </c>
      <c r="BF19" s="33">
        <v>65</v>
      </c>
      <c r="BG19" s="27"/>
      <c r="BH19" s="27"/>
      <c r="BI19" s="33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</row>
    <row r="20" spans="1:101">
      <c r="A20" s="1">
        <v>19</v>
      </c>
      <c r="B20" s="69">
        <v>39496</v>
      </c>
      <c r="C20" s="1" t="s">
        <v>2728</v>
      </c>
      <c r="D20" s="27">
        <v>88709</v>
      </c>
      <c r="E20" s="27">
        <v>29651</v>
      </c>
      <c r="F20" s="29">
        <f t="shared" si="0"/>
        <v>0.33425018881962371</v>
      </c>
      <c r="G20" s="21">
        <f t="shared" si="1"/>
        <v>1.6727934976897913E-2</v>
      </c>
      <c r="H20" s="21" t="str">
        <f t="shared" si="2"/>
        <v>ANP</v>
      </c>
      <c r="I20" s="21">
        <f t="shared" si="3"/>
        <v>0.43418434454149946</v>
      </c>
      <c r="J20" s="21" t="str">
        <f t="shared" si="4"/>
        <v>PPP (Sherpao)</v>
      </c>
      <c r="K20" s="21">
        <f t="shared" si="5"/>
        <v>0.4174564095646015</v>
      </c>
      <c r="L20" s="21" t="str">
        <f t="shared" si="6"/>
        <v>PPPP</v>
      </c>
      <c r="M20" s="21">
        <f t="shared" si="7"/>
        <v>7.595022090317359E-2</v>
      </c>
      <c r="N20" s="27" t="s">
        <v>2367</v>
      </c>
      <c r="O20" s="27" t="s">
        <v>1002</v>
      </c>
      <c r="P20" s="33">
        <v>12874</v>
      </c>
      <c r="Q20" s="27" t="s">
        <v>4939</v>
      </c>
      <c r="R20" s="27" t="s">
        <v>1185</v>
      </c>
      <c r="S20" s="33">
        <v>1050</v>
      </c>
      <c r="T20" s="27" t="s">
        <v>835</v>
      </c>
      <c r="U20" s="27" t="s">
        <v>885</v>
      </c>
      <c r="V20" s="33" t="s">
        <v>838</v>
      </c>
      <c r="W20" s="27" t="s">
        <v>835</v>
      </c>
      <c r="X20" s="27" t="s">
        <v>836</v>
      </c>
      <c r="Y20" s="33" t="s">
        <v>838</v>
      </c>
      <c r="Z20" s="27" t="s">
        <v>2665</v>
      </c>
      <c r="AA20" s="27" t="s">
        <v>1194</v>
      </c>
      <c r="AB20" s="33">
        <v>1097</v>
      </c>
      <c r="AC20" s="27" t="s">
        <v>4938</v>
      </c>
      <c r="AD20" s="27" t="s">
        <v>1003</v>
      </c>
      <c r="AE20" s="33">
        <v>2252</v>
      </c>
      <c r="AF20" s="27" t="s">
        <v>711</v>
      </c>
      <c r="AG20" s="27" t="s">
        <v>2873</v>
      </c>
      <c r="AH20" s="33" t="s">
        <v>838</v>
      </c>
      <c r="AI20" s="27" t="s">
        <v>711</v>
      </c>
      <c r="AJ20" s="27" t="s">
        <v>895</v>
      </c>
      <c r="AK20" s="33" t="s">
        <v>838</v>
      </c>
      <c r="AL20" s="27" t="s">
        <v>711</v>
      </c>
      <c r="AM20" s="27" t="s">
        <v>3130</v>
      </c>
      <c r="AN20" s="33" t="s">
        <v>838</v>
      </c>
      <c r="AO20" s="27" t="s">
        <v>869</v>
      </c>
      <c r="AP20" s="27" t="s">
        <v>3813</v>
      </c>
      <c r="AQ20" s="33" t="s">
        <v>870</v>
      </c>
      <c r="AR20" s="27" t="s">
        <v>7375</v>
      </c>
      <c r="AS20" s="27" t="s">
        <v>7376</v>
      </c>
      <c r="AT20" s="33" t="s">
        <v>7377</v>
      </c>
      <c r="AU20" s="27" t="s">
        <v>2545</v>
      </c>
      <c r="AV20" s="27" t="s">
        <v>868</v>
      </c>
      <c r="AW20" s="33">
        <v>12378</v>
      </c>
      <c r="AX20" s="27" t="s">
        <v>834</v>
      </c>
      <c r="AY20" s="27" t="s">
        <v>886</v>
      </c>
      <c r="AZ20" s="33" t="s">
        <v>838</v>
      </c>
      <c r="BA20" s="27"/>
      <c r="BB20" s="27"/>
      <c r="BC20" s="33"/>
      <c r="BD20" s="27"/>
      <c r="BE20" s="27"/>
      <c r="BF20" s="33"/>
      <c r="BG20" s="27"/>
      <c r="BH20" s="27"/>
      <c r="BI20" s="33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</row>
    <row r="21" spans="1:101">
      <c r="A21" s="1">
        <v>20</v>
      </c>
      <c r="B21" s="69">
        <v>39496</v>
      </c>
      <c r="C21" s="1" t="s">
        <v>2729</v>
      </c>
      <c r="D21" s="27">
        <v>85902</v>
      </c>
      <c r="E21" s="27">
        <v>26310</v>
      </c>
      <c r="F21" s="29">
        <f t="shared" si="0"/>
        <v>0.30627924844590348</v>
      </c>
      <c r="G21" s="21">
        <f t="shared" si="1"/>
        <v>3.1927023945267957E-3</v>
      </c>
      <c r="H21" s="21" t="str">
        <f t="shared" si="2"/>
        <v>PPP (Sherpao)</v>
      </c>
      <c r="I21" s="21">
        <f t="shared" si="3"/>
        <v>0.2031927023945268</v>
      </c>
      <c r="J21" s="21" t="str">
        <f t="shared" si="4"/>
        <v>ANP</v>
      </c>
      <c r="K21" s="21">
        <f t="shared" si="5"/>
        <v>0.2</v>
      </c>
      <c r="L21" s="21" t="str">
        <f t="shared" si="6"/>
        <v>MMA</v>
      </c>
      <c r="M21" s="21">
        <f t="shared" si="7"/>
        <v>0.1847206385404789</v>
      </c>
      <c r="N21" s="27" t="s">
        <v>2546</v>
      </c>
      <c r="O21" s="27" t="s">
        <v>1002</v>
      </c>
      <c r="P21" s="33">
        <v>5262</v>
      </c>
      <c r="Q21" s="27" t="s">
        <v>4941</v>
      </c>
      <c r="R21" s="27" t="s">
        <v>1185</v>
      </c>
      <c r="S21" s="33">
        <v>4860</v>
      </c>
      <c r="T21" s="27" t="s">
        <v>835</v>
      </c>
      <c r="U21" s="27" t="s">
        <v>885</v>
      </c>
      <c r="V21" s="33" t="s">
        <v>838</v>
      </c>
      <c r="W21" s="27" t="s">
        <v>835</v>
      </c>
      <c r="X21" s="27" t="s">
        <v>836</v>
      </c>
      <c r="Y21" s="33" t="s">
        <v>838</v>
      </c>
      <c r="Z21" s="27" t="s">
        <v>834</v>
      </c>
      <c r="AA21" s="27" t="s">
        <v>1194</v>
      </c>
      <c r="AB21" s="33" t="s">
        <v>837</v>
      </c>
      <c r="AC21" s="27" t="s">
        <v>237</v>
      </c>
      <c r="AD21" s="27" t="s">
        <v>887</v>
      </c>
      <c r="AE21" s="33">
        <v>4231</v>
      </c>
      <c r="AF21" s="27" t="s">
        <v>711</v>
      </c>
      <c r="AG21" s="27" t="s">
        <v>2873</v>
      </c>
      <c r="AH21" s="33" t="s">
        <v>838</v>
      </c>
      <c r="AI21" s="27" t="s">
        <v>711</v>
      </c>
      <c r="AJ21" s="27" t="s">
        <v>895</v>
      </c>
      <c r="AK21" s="33" t="s">
        <v>838</v>
      </c>
      <c r="AL21" s="27" t="s">
        <v>711</v>
      </c>
      <c r="AM21" s="27" t="s">
        <v>3130</v>
      </c>
      <c r="AN21" s="33" t="s">
        <v>838</v>
      </c>
      <c r="AO21" s="27" t="s">
        <v>869</v>
      </c>
      <c r="AP21" s="27" t="s">
        <v>3813</v>
      </c>
      <c r="AQ21" s="33" t="s">
        <v>870</v>
      </c>
      <c r="AR21" s="27" t="s">
        <v>7375</v>
      </c>
      <c r="AS21" s="27" t="s">
        <v>7376</v>
      </c>
      <c r="AT21" s="33" t="s">
        <v>7377</v>
      </c>
      <c r="AU21" s="27" t="s">
        <v>957</v>
      </c>
      <c r="AV21" s="27" t="s">
        <v>868</v>
      </c>
      <c r="AW21" s="33">
        <v>5346</v>
      </c>
      <c r="AX21" s="27" t="s">
        <v>711</v>
      </c>
      <c r="AY21" s="27" t="s">
        <v>886</v>
      </c>
      <c r="AZ21" s="33" t="s">
        <v>838</v>
      </c>
      <c r="BA21" s="27" t="s">
        <v>4940</v>
      </c>
      <c r="BB21" s="27" t="s">
        <v>1401</v>
      </c>
      <c r="BC21" s="33">
        <v>4015</v>
      </c>
      <c r="BD21" s="27" t="s">
        <v>238</v>
      </c>
      <c r="BE21" s="27" t="s">
        <v>1401</v>
      </c>
      <c r="BF21" s="33">
        <v>2007</v>
      </c>
      <c r="BG21" s="27" t="s">
        <v>5121</v>
      </c>
      <c r="BH21" s="27" t="s">
        <v>1401</v>
      </c>
      <c r="BI21" s="33">
        <v>340</v>
      </c>
      <c r="BJ21" s="27" t="s">
        <v>239</v>
      </c>
      <c r="BK21" s="27" t="s">
        <v>1401</v>
      </c>
      <c r="BL21" s="27">
        <v>237</v>
      </c>
      <c r="BM21" s="27" t="s">
        <v>240</v>
      </c>
      <c r="BN21" s="27" t="s">
        <v>1401</v>
      </c>
      <c r="BO21" s="27">
        <v>12</v>
      </c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</row>
    <row r="22" spans="1:101">
      <c r="A22" s="1">
        <v>21</v>
      </c>
      <c r="B22" s="69">
        <v>39496</v>
      </c>
      <c r="C22" s="1" t="s">
        <v>2730</v>
      </c>
      <c r="D22" s="27">
        <v>78149</v>
      </c>
      <c r="E22" s="27">
        <v>24813</v>
      </c>
      <c r="F22" s="29">
        <f t="shared" si="0"/>
        <v>0.31750886127781547</v>
      </c>
      <c r="G22" s="21">
        <f t="shared" si="1"/>
        <v>0.17361866763390157</v>
      </c>
      <c r="H22" s="21" t="str">
        <f t="shared" si="2"/>
        <v>PPP (Sherpao)</v>
      </c>
      <c r="I22" s="21">
        <f t="shared" si="3"/>
        <v>0.49582879941965907</v>
      </c>
      <c r="J22" s="21" t="str">
        <f t="shared" si="4"/>
        <v>ANP</v>
      </c>
      <c r="K22" s="21">
        <f t="shared" si="5"/>
        <v>0.32221013178575747</v>
      </c>
      <c r="L22" s="21" t="str">
        <f t="shared" si="6"/>
        <v>PPPP</v>
      </c>
      <c r="M22" s="21">
        <f t="shared" si="7"/>
        <v>8.4512150888647081E-2</v>
      </c>
      <c r="N22" s="27" t="s">
        <v>2548</v>
      </c>
      <c r="O22" s="27" t="s">
        <v>1002</v>
      </c>
      <c r="P22" s="33">
        <v>7995</v>
      </c>
      <c r="Q22" s="27" t="s">
        <v>5123</v>
      </c>
      <c r="R22" s="27" t="s">
        <v>1185</v>
      </c>
      <c r="S22" s="33">
        <v>2071</v>
      </c>
      <c r="T22" s="27" t="s">
        <v>835</v>
      </c>
      <c r="U22" s="27" t="s">
        <v>885</v>
      </c>
      <c r="V22" s="33" t="s">
        <v>838</v>
      </c>
      <c r="W22" s="27" t="s">
        <v>835</v>
      </c>
      <c r="X22" s="27" t="s">
        <v>836</v>
      </c>
      <c r="Y22" s="33" t="s">
        <v>838</v>
      </c>
      <c r="Z22" s="27" t="s">
        <v>835</v>
      </c>
      <c r="AA22" s="27" t="s">
        <v>829</v>
      </c>
      <c r="AB22" s="33" t="s">
        <v>714</v>
      </c>
      <c r="AC22" s="27" t="s">
        <v>5122</v>
      </c>
      <c r="AD22" s="27" t="s">
        <v>1003</v>
      </c>
      <c r="AE22" s="33">
        <v>2097</v>
      </c>
      <c r="AF22" s="27" t="s">
        <v>711</v>
      </c>
      <c r="AG22" s="27" t="s">
        <v>2873</v>
      </c>
      <c r="AH22" s="33" t="s">
        <v>838</v>
      </c>
      <c r="AI22" s="27" t="s">
        <v>711</v>
      </c>
      <c r="AJ22" s="27" t="s">
        <v>895</v>
      </c>
      <c r="AK22" s="33" t="s">
        <v>838</v>
      </c>
      <c r="AL22" s="27" t="s">
        <v>711</v>
      </c>
      <c r="AM22" s="27" t="s">
        <v>3130</v>
      </c>
      <c r="AN22" s="33" t="s">
        <v>838</v>
      </c>
      <c r="AO22" s="27" t="s">
        <v>869</v>
      </c>
      <c r="AP22" s="27" t="s">
        <v>3813</v>
      </c>
      <c r="AQ22" s="33" t="s">
        <v>870</v>
      </c>
      <c r="AR22" s="27" t="s">
        <v>7375</v>
      </c>
      <c r="AS22" s="27" t="s">
        <v>7376</v>
      </c>
      <c r="AT22" s="33" t="s">
        <v>7377</v>
      </c>
      <c r="AU22" s="27" t="s">
        <v>2547</v>
      </c>
      <c r="AV22" s="27" t="s">
        <v>868</v>
      </c>
      <c r="AW22" s="33">
        <v>12303</v>
      </c>
      <c r="AX22" s="27" t="s">
        <v>711</v>
      </c>
      <c r="AY22" s="27" t="s">
        <v>886</v>
      </c>
      <c r="AZ22" s="33" t="s">
        <v>838</v>
      </c>
      <c r="BA22" s="27" t="s">
        <v>3097</v>
      </c>
      <c r="BB22" s="27" t="s">
        <v>1401</v>
      </c>
      <c r="BC22" s="33">
        <v>347</v>
      </c>
      <c r="BD22" s="27"/>
      <c r="BE22" s="27"/>
      <c r="BF22" s="33"/>
      <c r="BG22" s="27"/>
      <c r="BH22" s="27"/>
      <c r="BI22" s="33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</row>
    <row r="23" spans="1:101">
      <c r="A23" s="1">
        <v>22</v>
      </c>
      <c r="B23" s="69">
        <v>39496</v>
      </c>
      <c r="C23" s="1" t="s">
        <v>2731</v>
      </c>
      <c r="D23" s="27">
        <v>83210</v>
      </c>
      <c r="E23" s="27">
        <v>26148</v>
      </c>
      <c r="F23" s="29">
        <f t="shared" si="0"/>
        <v>0.31424107679365459</v>
      </c>
      <c r="G23" s="21">
        <f t="shared" si="1"/>
        <v>1.8127581459385041E-2</v>
      </c>
      <c r="H23" s="21" t="str">
        <f t="shared" si="2"/>
        <v>PPP (Sherpao)</v>
      </c>
      <c r="I23" s="21">
        <f t="shared" si="3"/>
        <v>0.24946458620162154</v>
      </c>
      <c r="J23" s="21" t="str">
        <f t="shared" si="4"/>
        <v>ANP</v>
      </c>
      <c r="K23" s="21">
        <f t="shared" si="5"/>
        <v>0.23133700474223651</v>
      </c>
      <c r="L23" s="21" t="str">
        <f t="shared" si="6"/>
        <v>IND</v>
      </c>
      <c r="M23" s="21">
        <f t="shared" si="7"/>
        <v>0.17404772831574117</v>
      </c>
      <c r="N23" s="27" t="s">
        <v>2550</v>
      </c>
      <c r="O23" s="27" t="s">
        <v>1002</v>
      </c>
      <c r="P23" s="33">
        <v>6049</v>
      </c>
      <c r="Q23" s="27" t="s">
        <v>5125</v>
      </c>
      <c r="R23" s="27" t="s">
        <v>1185</v>
      </c>
      <c r="S23" s="33">
        <v>4252</v>
      </c>
      <c r="T23" s="27" t="s">
        <v>835</v>
      </c>
      <c r="U23" s="27" t="s">
        <v>885</v>
      </c>
      <c r="V23" s="33" t="s">
        <v>838</v>
      </c>
      <c r="W23" s="27" t="s">
        <v>835</v>
      </c>
      <c r="X23" s="27" t="s">
        <v>836</v>
      </c>
      <c r="Y23" s="33" t="s">
        <v>838</v>
      </c>
      <c r="Z23" s="27" t="s">
        <v>5281</v>
      </c>
      <c r="AA23" s="27" t="s">
        <v>1194</v>
      </c>
      <c r="AB23" s="33">
        <v>259</v>
      </c>
      <c r="AC23" s="27" t="s">
        <v>5124</v>
      </c>
      <c r="AD23" s="27" t="s">
        <v>1003</v>
      </c>
      <c r="AE23" s="33">
        <v>4268</v>
      </c>
      <c r="AF23" s="27" t="s">
        <v>711</v>
      </c>
      <c r="AG23" s="27" t="s">
        <v>2873</v>
      </c>
      <c r="AH23" s="33" t="s">
        <v>838</v>
      </c>
      <c r="AI23" s="27" t="s">
        <v>711</v>
      </c>
      <c r="AJ23" s="27" t="s">
        <v>895</v>
      </c>
      <c r="AK23" s="33" t="s">
        <v>838</v>
      </c>
      <c r="AL23" s="27" t="s">
        <v>711</v>
      </c>
      <c r="AM23" s="27" t="s">
        <v>3130</v>
      </c>
      <c r="AN23" s="33" t="s">
        <v>838</v>
      </c>
      <c r="AO23" s="27" t="s">
        <v>869</v>
      </c>
      <c r="AP23" s="27" t="s">
        <v>3813</v>
      </c>
      <c r="AQ23" s="33" t="s">
        <v>870</v>
      </c>
      <c r="AR23" s="27" t="s">
        <v>7375</v>
      </c>
      <c r="AS23" s="27" t="s">
        <v>7376</v>
      </c>
      <c r="AT23" s="33" t="s">
        <v>7377</v>
      </c>
      <c r="AU23" s="27" t="s">
        <v>2549</v>
      </c>
      <c r="AV23" s="27" t="s">
        <v>868</v>
      </c>
      <c r="AW23" s="33">
        <v>6523</v>
      </c>
      <c r="AX23" s="27" t="s">
        <v>711</v>
      </c>
      <c r="AY23" s="27" t="s">
        <v>886</v>
      </c>
      <c r="AZ23" s="33" t="s">
        <v>838</v>
      </c>
      <c r="BA23" s="27" t="s">
        <v>2744</v>
      </c>
      <c r="BB23" s="27" t="s">
        <v>1401</v>
      </c>
      <c r="BC23" s="33">
        <v>4551</v>
      </c>
      <c r="BD23" s="27" t="s">
        <v>5282</v>
      </c>
      <c r="BE23" s="27" t="s">
        <v>1401</v>
      </c>
      <c r="BF23" s="33">
        <v>246</v>
      </c>
      <c r="BG23" s="27"/>
      <c r="BH23" s="27"/>
      <c r="BI23" s="33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>
      <c r="A24" s="1">
        <v>23</v>
      </c>
      <c r="B24" s="69">
        <v>39496</v>
      </c>
      <c r="C24" s="1" t="s">
        <v>988</v>
      </c>
      <c r="D24" s="27">
        <v>85992</v>
      </c>
      <c r="E24" s="27">
        <v>25653</v>
      </c>
      <c r="F24" s="29">
        <f t="shared" si="0"/>
        <v>0.29831844822774212</v>
      </c>
      <c r="G24" s="21">
        <f t="shared" si="1"/>
        <v>0.16957081043152847</v>
      </c>
      <c r="H24" s="21" t="str">
        <f t="shared" si="2"/>
        <v>ANP</v>
      </c>
      <c r="I24" s="21">
        <f t="shared" si="3"/>
        <v>0.42915058667602229</v>
      </c>
      <c r="J24" s="21" t="str">
        <f t="shared" si="4"/>
        <v>PPPP</v>
      </c>
      <c r="K24" s="21">
        <f t="shared" si="5"/>
        <v>0.2595797762444938</v>
      </c>
      <c r="L24" s="21" t="str">
        <f t="shared" si="6"/>
        <v>IND</v>
      </c>
      <c r="M24" s="21">
        <f t="shared" si="7"/>
        <v>0.17113008225158852</v>
      </c>
      <c r="N24" s="27" t="s">
        <v>2732</v>
      </c>
      <c r="O24" s="27" t="s">
        <v>1002</v>
      </c>
      <c r="P24" s="33">
        <v>11009</v>
      </c>
      <c r="Q24" s="27" t="s">
        <v>5284</v>
      </c>
      <c r="R24" s="27" t="s">
        <v>1185</v>
      </c>
      <c r="S24" s="33">
        <v>1272</v>
      </c>
      <c r="T24" s="27" t="s">
        <v>835</v>
      </c>
      <c r="U24" s="27" t="s">
        <v>885</v>
      </c>
      <c r="V24" s="33" t="s">
        <v>838</v>
      </c>
      <c r="W24" s="27" t="s">
        <v>5285</v>
      </c>
      <c r="X24" s="27" t="s">
        <v>909</v>
      </c>
      <c r="Y24" s="33">
        <v>916</v>
      </c>
      <c r="Z24" s="27" t="s">
        <v>1384</v>
      </c>
      <c r="AA24" s="27" t="s">
        <v>1194</v>
      </c>
      <c r="AB24" s="33">
        <v>1115</v>
      </c>
      <c r="AC24" s="27" t="s">
        <v>2733</v>
      </c>
      <c r="AD24" s="27" t="s">
        <v>1003</v>
      </c>
      <c r="AE24" s="33">
        <v>6659</v>
      </c>
      <c r="AF24" s="27" t="s">
        <v>711</v>
      </c>
      <c r="AG24" s="27" t="s">
        <v>2873</v>
      </c>
      <c r="AH24" s="33" t="s">
        <v>838</v>
      </c>
      <c r="AI24" s="27" t="s">
        <v>711</v>
      </c>
      <c r="AJ24" s="27" t="s">
        <v>895</v>
      </c>
      <c r="AK24" s="33" t="s">
        <v>838</v>
      </c>
      <c r="AL24" s="27" t="s">
        <v>711</v>
      </c>
      <c r="AM24" s="27" t="s">
        <v>3130</v>
      </c>
      <c r="AN24" s="33" t="s">
        <v>838</v>
      </c>
      <c r="AO24" s="27" t="s">
        <v>869</v>
      </c>
      <c r="AP24" s="27" t="s">
        <v>3813</v>
      </c>
      <c r="AQ24" s="33" t="s">
        <v>870</v>
      </c>
      <c r="AR24" s="27" t="s">
        <v>7375</v>
      </c>
      <c r="AS24" s="27" t="s">
        <v>7376</v>
      </c>
      <c r="AT24" s="33" t="s">
        <v>7377</v>
      </c>
      <c r="AU24" s="27" t="s">
        <v>5130</v>
      </c>
      <c r="AV24" s="27" t="s">
        <v>868</v>
      </c>
      <c r="AW24" s="33">
        <v>46</v>
      </c>
      <c r="AX24" s="27" t="s">
        <v>711</v>
      </c>
      <c r="AY24" s="27" t="s">
        <v>886</v>
      </c>
      <c r="AZ24" s="33" t="s">
        <v>838</v>
      </c>
      <c r="BA24" s="27" t="s">
        <v>5283</v>
      </c>
      <c r="BB24" s="27" t="s">
        <v>1401</v>
      </c>
      <c r="BC24" s="33">
        <v>4390</v>
      </c>
      <c r="BD24" s="27" t="s">
        <v>5286</v>
      </c>
      <c r="BE24" s="27" t="s">
        <v>1401</v>
      </c>
      <c r="BF24" s="33">
        <v>100</v>
      </c>
      <c r="BG24" s="27" t="s">
        <v>5128</v>
      </c>
      <c r="BH24" s="27" t="s">
        <v>1401</v>
      </c>
      <c r="BI24" s="33">
        <v>71</v>
      </c>
      <c r="BJ24" s="62" t="s">
        <v>5129</v>
      </c>
      <c r="BK24" s="27" t="s">
        <v>1401</v>
      </c>
      <c r="BL24" s="27">
        <v>66</v>
      </c>
      <c r="BM24" s="27" t="s">
        <v>5131</v>
      </c>
      <c r="BN24" s="27" t="s">
        <v>1401</v>
      </c>
      <c r="BO24" s="27">
        <v>9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>
      <c r="A25" s="1">
        <v>24</v>
      </c>
      <c r="B25" s="69">
        <v>39496</v>
      </c>
      <c r="C25" s="1" t="s">
        <v>989</v>
      </c>
      <c r="D25" s="27">
        <v>96905</v>
      </c>
      <c r="E25" s="27">
        <v>28971</v>
      </c>
      <c r="F25" s="29">
        <f t="shared" si="0"/>
        <v>0.29896290181105206</v>
      </c>
      <c r="G25" s="21">
        <f t="shared" si="1"/>
        <v>0.10358634496565532</v>
      </c>
      <c r="H25" s="21" t="str">
        <f t="shared" si="2"/>
        <v>ANP</v>
      </c>
      <c r="I25" s="21">
        <f t="shared" si="3"/>
        <v>0.40751095923509717</v>
      </c>
      <c r="J25" s="21" t="str">
        <f t="shared" si="4"/>
        <v>PPPP</v>
      </c>
      <c r="K25" s="21">
        <f t="shared" si="5"/>
        <v>0.30392461426944184</v>
      </c>
      <c r="L25" s="21" t="str">
        <f t="shared" si="6"/>
        <v>MMA</v>
      </c>
      <c r="M25" s="21">
        <f t="shared" si="7"/>
        <v>0.24569396983190087</v>
      </c>
      <c r="N25" s="27" t="s">
        <v>2734</v>
      </c>
      <c r="O25" s="27" t="s">
        <v>1002</v>
      </c>
      <c r="P25" s="33">
        <v>11806</v>
      </c>
      <c r="Q25" s="27" t="s">
        <v>5132</v>
      </c>
      <c r="R25" s="27" t="s">
        <v>1185</v>
      </c>
      <c r="S25" s="33">
        <v>7118</v>
      </c>
      <c r="T25" s="27" t="s">
        <v>4954</v>
      </c>
      <c r="U25" s="27" t="s">
        <v>1765</v>
      </c>
      <c r="V25" s="33">
        <v>460</v>
      </c>
      <c r="W25" s="27" t="s">
        <v>835</v>
      </c>
      <c r="X25" s="27" t="s">
        <v>836</v>
      </c>
      <c r="Y25" s="33" t="s">
        <v>838</v>
      </c>
      <c r="Z25" s="27" t="s">
        <v>4953</v>
      </c>
      <c r="AA25" s="27" t="s">
        <v>1194</v>
      </c>
      <c r="AB25" s="33">
        <v>692</v>
      </c>
      <c r="AC25" s="27" t="s">
        <v>2735</v>
      </c>
      <c r="AD25" s="27" t="s">
        <v>1003</v>
      </c>
      <c r="AE25" s="33">
        <v>8805</v>
      </c>
      <c r="AF25" s="27" t="s">
        <v>711</v>
      </c>
      <c r="AG25" s="27" t="s">
        <v>2873</v>
      </c>
      <c r="AH25" s="33" t="s">
        <v>838</v>
      </c>
      <c r="AI25" s="27" t="s">
        <v>711</v>
      </c>
      <c r="AJ25" s="27" t="s">
        <v>895</v>
      </c>
      <c r="AK25" s="33" t="s">
        <v>838</v>
      </c>
      <c r="AL25" s="27" t="s">
        <v>711</v>
      </c>
      <c r="AM25" s="27" t="s">
        <v>3130</v>
      </c>
      <c r="AN25" s="33" t="s">
        <v>838</v>
      </c>
      <c r="AO25" s="27" t="s">
        <v>869</v>
      </c>
      <c r="AP25" s="27" t="s">
        <v>3813</v>
      </c>
      <c r="AQ25" s="33" t="s">
        <v>870</v>
      </c>
      <c r="AR25" s="27" t="s">
        <v>7375</v>
      </c>
      <c r="AS25" s="27" t="s">
        <v>7376</v>
      </c>
      <c r="AT25" s="33" t="s">
        <v>7377</v>
      </c>
      <c r="AU25" s="27" t="s">
        <v>835</v>
      </c>
      <c r="AV25" s="27" t="s">
        <v>868</v>
      </c>
      <c r="AW25" s="33" t="s">
        <v>838</v>
      </c>
      <c r="AX25" s="27" t="s">
        <v>711</v>
      </c>
      <c r="AY25" s="27" t="s">
        <v>886</v>
      </c>
      <c r="AZ25" s="33" t="s">
        <v>838</v>
      </c>
      <c r="BA25" s="27" t="s">
        <v>4955</v>
      </c>
      <c r="BB25" s="27" t="s">
        <v>1401</v>
      </c>
      <c r="BC25" s="33">
        <v>60</v>
      </c>
      <c r="BD25" s="27" t="s">
        <v>4956</v>
      </c>
      <c r="BE25" s="27" t="s">
        <v>1401</v>
      </c>
      <c r="BF25" s="33">
        <v>30</v>
      </c>
      <c r="BG25" s="27"/>
      <c r="BH25" s="27"/>
      <c r="BI25" s="33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01">
      <c r="A26" s="1">
        <v>25</v>
      </c>
      <c r="B26" s="69">
        <v>39496</v>
      </c>
      <c r="C26" s="1" t="s">
        <v>1187</v>
      </c>
      <c r="D26" s="27">
        <v>92462</v>
      </c>
      <c r="E26" s="27">
        <v>30769</v>
      </c>
      <c r="F26" s="29">
        <f t="shared" si="0"/>
        <v>0.3327745452185763</v>
      </c>
      <c r="G26" s="21">
        <f t="shared" si="1"/>
        <v>6.4187981409860567E-2</v>
      </c>
      <c r="H26" s="21" t="str">
        <f t="shared" si="2"/>
        <v>ANP</v>
      </c>
      <c r="I26" s="21">
        <f t="shared" si="3"/>
        <v>0.31499236244271833</v>
      </c>
      <c r="J26" s="21" t="str">
        <f t="shared" si="4"/>
        <v>MMA</v>
      </c>
      <c r="K26" s="21">
        <f t="shared" si="5"/>
        <v>0.25080438103285774</v>
      </c>
      <c r="L26" s="21" t="str">
        <f t="shared" si="6"/>
        <v>PPPP</v>
      </c>
      <c r="M26" s="21">
        <f t="shared" si="7"/>
        <v>0.22863921479411095</v>
      </c>
      <c r="N26" s="27" t="s">
        <v>2736</v>
      </c>
      <c r="O26" s="27" t="s">
        <v>1002</v>
      </c>
      <c r="P26" s="33">
        <v>9692</v>
      </c>
      <c r="Q26" s="27" t="s">
        <v>2737</v>
      </c>
      <c r="R26" s="27" t="s">
        <v>1185</v>
      </c>
      <c r="S26" s="33">
        <v>7717</v>
      </c>
      <c r="T26" s="27" t="s">
        <v>4764</v>
      </c>
      <c r="U26" s="27" t="s">
        <v>1765</v>
      </c>
      <c r="V26" s="33">
        <v>147</v>
      </c>
      <c r="W26" s="27" t="s">
        <v>4958</v>
      </c>
      <c r="X26" s="27" t="s">
        <v>889</v>
      </c>
      <c r="Y26" s="33">
        <v>4493</v>
      </c>
      <c r="Z26" s="27" t="s">
        <v>4763</v>
      </c>
      <c r="AA26" s="27" t="s">
        <v>1194</v>
      </c>
      <c r="AB26" s="33">
        <v>1463</v>
      </c>
      <c r="AC26" s="27" t="s">
        <v>4957</v>
      </c>
      <c r="AD26" s="27" t="s">
        <v>1003</v>
      </c>
      <c r="AE26" s="33">
        <v>7035</v>
      </c>
      <c r="AF26" s="27" t="s">
        <v>711</v>
      </c>
      <c r="AG26" s="27" t="s">
        <v>2873</v>
      </c>
      <c r="AH26" s="33" t="s">
        <v>838</v>
      </c>
      <c r="AI26" s="27" t="s">
        <v>711</v>
      </c>
      <c r="AJ26" s="27" t="s">
        <v>895</v>
      </c>
      <c r="AK26" s="33" t="s">
        <v>838</v>
      </c>
      <c r="AL26" s="27" t="s">
        <v>711</v>
      </c>
      <c r="AM26" s="27" t="s">
        <v>3130</v>
      </c>
      <c r="AN26" s="33" t="s">
        <v>838</v>
      </c>
      <c r="AO26" s="27" t="s">
        <v>869</v>
      </c>
      <c r="AP26" s="27" t="s">
        <v>3813</v>
      </c>
      <c r="AQ26" s="33" t="s">
        <v>870</v>
      </c>
      <c r="AR26" s="27" t="s">
        <v>7375</v>
      </c>
      <c r="AS26" s="27" t="s">
        <v>7376</v>
      </c>
      <c r="AT26" s="33" t="s">
        <v>7377</v>
      </c>
      <c r="AU26" s="27" t="s">
        <v>835</v>
      </c>
      <c r="AV26" s="27" t="s">
        <v>868</v>
      </c>
      <c r="AW26" s="33" t="s">
        <v>838</v>
      </c>
      <c r="AX26" s="27" t="s">
        <v>711</v>
      </c>
      <c r="AY26" s="27" t="s">
        <v>886</v>
      </c>
      <c r="AZ26" s="33" t="s">
        <v>838</v>
      </c>
      <c r="BA26" s="27" t="s">
        <v>3310</v>
      </c>
      <c r="BB26" s="27" t="s">
        <v>1401</v>
      </c>
      <c r="BC26" s="33">
        <v>184</v>
      </c>
      <c r="BD26" s="27" t="s">
        <v>4765</v>
      </c>
      <c r="BE26" s="27" t="s">
        <v>1401</v>
      </c>
      <c r="BF26" s="33">
        <v>38</v>
      </c>
      <c r="BG26" s="27"/>
      <c r="BH26" s="27"/>
      <c r="BI26" s="33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</row>
    <row r="27" spans="1:101">
      <c r="A27" s="1">
        <v>26</v>
      </c>
      <c r="B27" s="69">
        <v>39496</v>
      </c>
      <c r="C27" s="1" t="s">
        <v>2754</v>
      </c>
      <c r="D27" s="27">
        <v>94260</v>
      </c>
      <c r="E27" s="27">
        <v>35549</v>
      </c>
      <c r="F27" s="29">
        <f t="shared" si="0"/>
        <v>0.3771377042223637</v>
      </c>
      <c r="G27" s="21">
        <f t="shared" si="1"/>
        <v>0.219246673605446</v>
      </c>
      <c r="H27" s="21" t="str">
        <f t="shared" si="2"/>
        <v>PPPP</v>
      </c>
      <c r="I27" s="21">
        <f t="shared" si="3"/>
        <v>0.398717263495457</v>
      </c>
      <c r="J27" s="21" t="str">
        <f t="shared" si="4"/>
        <v>MMA</v>
      </c>
      <c r="K27" s="21">
        <f t="shared" si="5"/>
        <v>0.17947058989001097</v>
      </c>
      <c r="L27" s="21" t="str">
        <f t="shared" si="6"/>
        <v>PPP (Sherpao)</v>
      </c>
      <c r="M27" s="21">
        <f t="shared" si="7"/>
        <v>0.16990632647894455</v>
      </c>
      <c r="N27" s="27" t="s">
        <v>4767</v>
      </c>
      <c r="O27" s="27" t="s">
        <v>1002</v>
      </c>
      <c r="P27" s="33">
        <v>3029</v>
      </c>
      <c r="Q27" s="27" t="s">
        <v>2739</v>
      </c>
      <c r="R27" s="27" t="s">
        <v>1185</v>
      </c>
      <c r="S27" s="33">
        <v>6380</v>
      </c>
      <c r="T27" s="27" t="s">
        <v>835</v>
      </c>
      <c r="U27" s="27" t="s">
        <v>885</v>
      </c>
      <c r="V27" s="33" t="s">
        <v>838</v>
      </c>
      <c r="W27" s="27" t="s">
        <v>4769</v>
      </c>
      <c r="X27" s="27" t="s">
        <v>909</v>
      </c>
      <c r="Y27" s="33">
        <v>1674</v>
      </c>
      <c r="Z27" s="27" t="s">
        <v>4768</v>
      </c>
      <c r="AA27" s="27" t="s">
        <v>1194</v>
      </c>
      <c r="AB27" s="33">
        <v>1962</v>
      </c>
      <c r="AC27" s="58" t="s">
        <v>2738</v>
      </c>
      <c r="AD27" s="58" t="s">
        <v>1003</v>
      </c>
      <c r="AE27" s="68">
        <v>14174</v>
      </c>
      <c r="AF27" s="27" t="s">
        <v>890</v>
      </c>
      <c r="AG27" s="27" t="s">
        <v>896</v>
      </c>
      <c r="AH27" s="33">
        <v>619</v>
      </c>
      <c r="AI27" s="27" t="s">
        <v>711</v>
      </c>
      <c r="AJ27" s="27" t="s">
        <v>895</v>
      </c>
      <c r="AK27" s="33" t="s">
        <v>838</v>
      </c>
      <c r="AL27" s="27" t="s">
        <v>711</v>
      </c>
      <c r="AM27" s="27" t="s">
        <v>3130</v>
      </c>
      <c r="AN27" s="33" t="s">
        <v>838</v>
      </c>
      <c r="AO27" s="27" t="s">
        <v>869</v>
      </c>
      <c r="AP27" s="27" t="s">
        <v>3813</v>
      </c>
      <c r="AQ27" s="33" t="s">
        <v>870</v>
      </c>
      <c r="AR27" s="27" t="s">
        <v>7375</v>
      </c>
      <c r="AS27" s="27" t="s">
        <v>7376</v>
      </c>
      <c r="AT27" s="33" t="s">
        <v>7377</v>
      </c>
      <c r="AU27" s="27" t="s">
        <v>4766</v>
      </c>
      <c r="AV27" s="27" t="s">
        <v>868</v>
      </c>
      <c r="AW27" s="33">
        <v>6040</v>
      </c>
      <c r="AX27" s="27" t="s">
        <v>711</v>
      </c>
      <c r="AY27" s="27" t="s">
        <v>886</v>
      </c>
      <c r="AZ27" s="33" t="s">
        <v>838</v>
      </c>
      <c r="BA27" s="27" t="s">
        <v>4966</v>
      </c>
      <c r="BB27" s="27" t="s">
        <v>1401</v>
      </c>
      <c r="BC27" s="33">
        <v>1020</v>
      </c>
      <c r="BD27" s="27" t="s">
        <v>4936</v>
      </c>
      <c r="BE27" s="27" t="s">
        <v>1401</v>
      </c>
      <c r="BF27" s="33">
        <v>81</v>
      </c>
      <c r="BG27" s="27"/>
      <c r="BH27" s="27"/>
      <c r="BI27" s="33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</row>
    <row r="28" spans="1:101">
      <c r="A28" s="1">
        <v>27</v>
      </c>
      <c r="B28" s="69">
        <v>39496</v>
      </c>
      <c r="C28" s="1" t="s">
        <v>2755</v>
      </c>
      <c r="D28" s="27">
        <v>98569</v>
      </c>
      <c r="E28" s="27">
        <v>37552</v>
      </c>
      <c r="F28" s="29">
        <f t="shared" si="0"/>
        <v>0.38097170509998074</v>
      </c>
      <c r="G28" s="21">
        <f t="shared" si="1"/>
        <v>5.4564337452066465E-2</v>
      </c>
      <c r="H28" s="21" t="str">
        <f t="shared" si="2"/>
        <v>PPPP</v>
      </c>
      <c r="I28" s="21">
        <f t="shared" si="3"/>
        <v>0.3256550916063059</v>
      </c>
      <c r="J28" s="21" t="str">
        <f t="shared" si="4"/>
        <v>MMA</v>
      </c>
      <c r="K28" s="21">
        <f t="shared" si="5"/>
        <v>0.27109075415423944</v>
      </c>
      <c r="L28" s="21" t="str">
        <f t="shared" si="6"/>
        <v>ANP</v>
      </c>
      <c r="M28" s="21">
        <f t="shared" si="7"/>
        <v>0.21373029399233062</v>
      </c>
      <c r="N28" s="27" t="s">
        <v>4967</v>
      </c>
      <c r="O28" s="27" t="s">
        <v>1002</v>
      </c>
      <c r="P28" s="33">
        <v>8026</v>
      </c>
      <c r="Q28" s="58" t="s">
        <v>2741</v>
      </c>
      <c r="R28" s="58" t="s">
        <v>1185</v>
      </c>
      <c r="S28" s="68">
        <v>10180</v>
      </c>
      <c r="T28" s="27" t="s">
        <v>835</v>
      </c>
      <c r="U28" s="27" t="s">
        <v>885</v>
      </c>
      <c r="V28" s="33" t="s">
        <v>838</v>
      </c>
      <c r="W28" s="27" t="s">
        <v>4968</v>
      </c>
      <c r="X28" s="27" t="s">
        <v>836</v>
      </c>
      <c r="Y28" s="33">
        <v>4081</v>
      </c>
      <c r="Z28" s="27" t="s">
        <v>834</v>
      </c>
      <c r="AA28" s="27" t="s">
        <v>1194</v>
      </c>
      <c r="AB28" s="33" t="s">
        <v>837</v>
      </c>
      <c r="AC28" s="27" t="s">
        <v>2740</v>
      </c>
      <c r="AD28" s="27" t="s">
        <v>1003</v>
      </c>
      <c r="AE28" s="33">
        <v>12229</v>
      </c>
      <c r="AF28" s="27" t="s">
        <v>711</v>
      </c>
      <c r="AG28" s="27" t="s">
        <v>2873</v>
      </c>
      <c r="AH28" s="33" t="s">
        <v>838</v>
      </c>
      <c r="AI28" s="27" t="s">
        <v>711</v>
      </c>
      <c r="AJ28" s="27" t="s">
        <v>895</v>
      </c>
      <c r="AK28" s="33" t="s">
        <v>838</v>
      </c>
      <c r="AL28" s="27" t="s">
        <v>711</v>
      </c>
      <c r="AM28" s="27" t="s">
        <v>3130</v>
      </c>
      <c r="AN28" s="33" t="s">
        <v>838</v>
      </c>
      <c r="AO28" s="27" t="s">
        <v>869</v>
      </c>
      <c r="AP28" s="27" t="s">
        <v>3813</v>
      </c>
      <c r="AQ28" s="33" t="s">
        <v>870</v>
      </c>
      <c r="AR28" s="27" t="s">
        <v>7375</v>
      </c>
      <c r="AS28" s="27" t="s">
        <v>7376</v>
      </c>
      <c r="AT28" s="33" t="s">
        <v>7377</v>
      </c>
      <c r="AU28" s="27" t="s">
        <v>4969</v>
      </c>
      <c r="AV28" s="27" t="s">
        <v>868</v>
      </c>
      <c r="AW28" s="33">
        <v>2643</v>
      </c>
      <c r="AX28" s="27" t="s">
        <v>711</v>
      </c>
      <c r="AY28" s="27" t="s">
        <v>886</v>
      </c>
      <c r="AZ28" s="33" t="s">
        <v>838</v>
      </c>
      <c r="BA28" s="27" t="s">
        <v>2870</v>
      </c>
      <c r="BB28" s="27" t="s">
        <v>1401</v>
      </c>
      <c r="BC28" s="33">
        <v>148</v>
      </c>
      <c r="BD28" s="27" t="s">
        <v>4970</v>
      </c>
      <c r="BE28" s="27" t="s">
        <v>1401</v>
      </c>
      <c r="BF28" s="33">
        <v>138</v>
      </c>
      <c r="BG28" s="27" t="s">
        <v>3307</v>
      </c>
      <c r="BH28" s="27" t="s">
        <v>1401</v>
      </c>
      <c r="BI28" s="33">
        <v>107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</row>
    <row r="29" spans="1:101">
      <c r="A29" s="1">
        <v>28</v>
      </c>
      <c r="B29" s="69">
        <v>39496</v>
      </c>
      <c r="C29" s="1" t="s">
        <v>2756</v>
      </c>
      <c r="D29" s="27">
        <v>90075</v>
      </c>
      <c r="E29" s="27">
        <v>30313</v>
      </c>
      <c r="F29" s="29">
        <f t="shared" si="0"/>
        <v>0.33653066888703859</v>
      </c>
      <c r="G29" s="21">
        <f t="shared" si="1"/>
        <v>1.2832778016032725E-2</v>
      </c>
      <c r="H29" s="21" t="str">
        <f t="shared" si="2"/>
        <v>MMA</v>
      </c>
      <c r="I29" s="21">
        <f t="shared" si="3"/>
        <v>0.35638175040411707</v>
      </c>
      <c r="J29" s="21" t="str">
        <f t="shared" si="4"/>
        <v>ANP</v>
      </c>
      <c r="K29" s="21">
        <f t="shared" si="5"/>
        <v>0.34354897238808429</v>
      </c>
      <c r="L29" s="21" t="str">
        <f t="shared" si="6"/>
        <v>PPPP</v>
      </c>
      <c r="M29" s="21">
        <f t="shared" si="7"/>
        <v>0.23798370336159402</v>
      </c>
      <c r="N29" s="27" t="s">
        <v>2743</v>
      </c>
      <c r="O29" s="27" t="s">
        <v>1002</v>
      </c>
      <c r="P29" s="33">
        <v>10414</v>
      </c>
      <c r="Q29" s="27" t="s">
        <v>2742</v>
      </c>
      <c r="R29" s="27" t="s">
        <v>1185</v>
      </c>
      <c r="S29" s="33">
        <v>10803</v>
      </c>
      <c r="T29" s="27" t="s">
        <v>835</v>
      </c>
      <c r="U29" s="27" t="s">
        <v>885</v>
      </c>
      <c r="V29" s="33" t="s">
        <v>838</v>
      </c>
      <c r="W29" s="27" t="s">
        <v>4973</v>
      </c>
      <c r="X29" s="27" t="s">
        <v>836</v>
      </c>
      <c r="Y29" s="33">
        <v>429</v>
      </c>
      <c r="Z29" s="27" t="s">
        <v>5140</v>
      </c>
      <c r="AA29" s="27" t="s">
        <v>1194</v>
      </c>
      <c r="AB29" s="33">
        <v>122</v>
      </c>
      <c r="AC29" s="58" t="s">
        <v>4971</v>
      </c>
      <c r="AD29" s="58" t="s">
        <v>1003</v>
      </c>
      <c r="AE29" s="68">
        <v>7214</v>
      </c>
      <c r="AF29" s="27" t="s">
        <v>711</v>
      </c>
      <c r="AG29" s="27" t="s">
        <v>2873</v>
      </c>
      <c r="AH29" s="33" t="s">
        <v>838</v>
      </c>
      <c r="AI29" s="27" t="s">
        <v>711</v>
      </c>
      <c r="AJ29" s="27" t="s">
        <v>895</v>
      </c>
      <c r="AK29" s="33" t="s">
        <v>838</v>
      </c>
      <c r="AL29" s="27" t="s">
        <v>711</v>
      </c>
      <c r="AM29" s="27" t="s">
        <v>3130</v>
      </c>
      <c r="AN29" s="33" t="s">
        <v>838</v>
      </c>
      <c r="AO29" s="27" t="s">
        <v>869</v>
      </c>
      <c r="AP29" s="27" t="s">
        <v>3813</v>
      </c>
      <c r="AQ29" s="33" t="s">
        <v>870</v>
      </c>
      <c r="AR29" s="27" t="s">
        <v>7375</v>
      </c>
      <c r="AS29" s="27" t="s">
        <v>7376</v>
      </c>
      <c r="AT29" s="33" t="s">
        <v>7377</v>
      </c>
      <c r="AU29" s="27" t="s">
        <v>4972</v>
      </c>
      <c r="AV29" s="27" t="s">
        <v>868</v>
      </c>
      <c r="AW29" s="33">
        <v>1143</v>
      </c>
      <c r="AX29" s="27" t="s">
        <v>711</v>
      </c>
      <c r="AY29" s="27" t="s">
        <v>886</v>
      </c>
      <c r="AZ29" s="33" t="s">
        <v>838</v>
      </c>
      <c r="BA29" s="27" t="s">
        <v>4974</v>
      </c>
      <c r="BB29" s="27" t="s">
        <v>1401</v>
      </c>
      <c r="BC29" s="33">
        <v>188</v>
      </c>
      <c r="BD29" s="27"/>
      <c r="BE29" s="27"/>
      <c r="BF29" s="33"/>
      <c r="BG29" s="27"/>
      <c r="BH29" s="27"/>
      <c r="BI29" s="33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</row>
    <row r="30" spans="1:101">
      <c r="A30" s="1">
        <v>29</v>
      </c>
      <c r="B30" s="69">
        <v>39496</v>
      </c>
      <c r="C30" s="1" t="s">
        <v>2757</v>
      </c>
      <c r="D30" s="27">
        <v>101388</v>
      </c>
      <c r="E30" s="27">
        <v>31854</v>
      </c>
      <c r="F30" s="29">
        <f t="shared" si="0"/>
        <v>0.31417919280388212</v>
      </c>
      <c r="G30" s="21">
        <f t="shared" si="1"/>
        <v>9.6094681986563693E-2</v>
      </c>
      <c r="H30" s="21" t="str">
        <f t="shared" si="2"/>
        <v>PPPP</v>
      </c>
      <c r="I30" s="21">
        <f t="shared" si="3"/>
        <v>0.36777170841966472</v>
      </c>
      <c r="J30" s="21" t="str">
        <f t="shared" si="4"/>
        <v>PML</v>
      </c>
      <c r="K30" s="21">
        <f t="shared" si="5"/>
        <v>0.27167702643310104</v>
      </c>
      <c r="L30" s="21" t="str">
        <f t="shared" si="6"/>
        <v>ANP</v>
      </c>
      <c r="M30" s="21">
        <f t="shared" si="7"/>
        <v>0.17329063853833113</v>
      </c>
      <c r="N30" s="27" t="s">
        <v>5141</v>
      </c>
      <c r="O30" s="27" t="s">
        <v>1002</v>
      </c>
      <c r="P30" s="33">
        <v>5520</v>
      </c>
      <c r="Q30" s="27" t="s">
        <v>5143</v>
      </c>
      <c r="R30" s="27" t="s">
        <v>1185</v>
      </c>
      <c r="S30" s="33">
        <v>1962</v>
      </c>
      <c r="T30" s="27" t="s">
        <v>4993</v>
      </c>
      <c r="U30" s="27" t="s">
        <v>1765</v>
      </c>
      <c r="V30" s="33">
        <v>65</v>
      </c>
      <c r="W30" s="27" t="s">
        <v>2561</v>
      </c>
      <c r="X30" s="27" t="s">
        <v>909</v>
      </c>
      <c r="Y30" s="33">
        <v>8654</v>
      </c>
      <c r="Z30" s="27" t="s">
        <v>5142</v>
      </c>
      <c r="AA30" s="27" t="s">
        <v>1194</v>
      </c>
      <c r="AB30" s="33">
        <v>3938</v>
      </c>
      <c r="AC30" s="27" t="s">
        <v>2744</v>
      </c>
      <c r="AD30" s="27" t="s">
        <v>1003</v>
      </c>
      <c r="AE30" s="33">
        <v>11715</v>
      </c>
      <c r="AF30" s="27" t="s">
        <v>711</v>
      </c>
      <c r="AG30" s="27" t="s">
        <v>2873</v>
      </c>
      <c r="AH30" s="33" t="s">
        <v>838</v>
      </c>
      <c r="AI30" s="27" t="s">
        <v>711</v>
      </c>
      <c r="AJ30" s="27" t="s">
        <v>895</v>
      </c>
      <c r="AK30" s="33" t="s">
        <v>838</v>
      </c>
      <c r="AL30" s="27" t="s">
        <v>711</v>
      </c>
      <c r="AM30" s="27" t="s">
        <v>3130</v>
      </c>
      <c r="AN30" s="33" t="s">
        <v>838</v>
      </c>
      <c r="AO30" s="27" t="s">
        <v>869</v>
      </c>
      <c r="AP30" s="27" t="s">
        <v>3813</v>
      </c>
      <c r="AQ30" s="33" t="s">
        <v>870</v>
      </c>
      <c r="AR30" s="27" t="s">
        <v>7375</v>
      </c>
      <c r="AS30" s="27" t="s">
        <v>7376</v>
      </c>
      <c r="AT30" s="33" t="s">
        <v>7377</v>
      </c>
      <c r="AU30" s="27" t="s">
        <v>835</v>
      </c>
      <c r="AV30" s="27" t="s">
        <v>868</v>
      </c>
      <c r="AW30" s="33" t="s">
        <v>838</v>
      </c>
      <c r="AX30" s="27" t="s">
        <v>711</v>
      </c>
      <c r="AY30" s="27" t="s">
        <v>886</v>
      </c>
      <c r="AZ30" s="33" t="s">
        <v>838</v>
      </c>
      <c r="BA30" s="27"/>
      <c r="BB30" s="27"/>
      <c r="BC30" s="33"/>
      <c r="BD30" s="27"/>
      <c r="BE30" s="27"/>
      <c r="BF30" s="33"/>
      <c r="BG30" s="27"/>
      <c r="BH30" s="27"/>
      <c r="BI30" s="33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>
      <c r="A31" s="1">
        <v>30</v>
      </c>
      <c r="B31" s="69">
        <v>39496</v>
      </c>
      <c r="C31" s="1" t="s">
        <v>2758</v>
      </c>
      <c r="D31" s="27">
        <v>113869</v>
      </c>
      <c r="E31" s="27">
        <v>33023</v>
      </c>
      <c r="F31" s="29">
        <f t="shared" si="0"/>
        <v>0.29000869420123127</v>
      </c>
      <c r="G31" s="21">
        <f t="shared" si="1"/>
        <v>2.3741028979801956E-2</v>
      </c>
      <c r="H31" s="21" t="str">
        <f t="shared" si="2"/>
        <v>PPPP</v>
      </c>
      <c r="I31" s="21">
        <f t="shared" si="3"/>
        <v>0.22363201405081307</v>
      </c>
      <c r="J31" s="21" t="str">
        <f t="shared" si="4"/>
        <v>MMA</v>
      </c>
      <c r="K31" s="21">
        <f t="shared" si="5"/>
        <v>0.19989098507101111</v>
      </c>
      <c r="L31" s="21" t="str">
        <f t="shared" si="6"/>
        <v>PML</v>
      </c>
      <c r="M31" s="21">
        <f t="shared" si="7"/>
        <v>0.19631771795415318</v>
      </c>
      <c r="N31" s="27" t="s">
        <v>241</v>
      </c>
      <c r="O31" s="27" t="s">
        <v>806</v>
      </c>
      <c r="P31" s="33">
        <v>4490</v>
      </c>
      <c r="Q31" s="27" t="s">
        <v>2562</v>
      </c>
      <c r="R31" s="27" t="s">
        <v>1185</v>
      </c>
      <c r="S31" s="33">
        <v>6601</v>
      </c>
      <c r="T31" s="27" t="s">
        <v>835</v>
      </c>
      <c r="U31" s="27" t="s">
        <v>885</v>
      </c>
      <c r="V31" s="33" t="s">
        <v>838</v>
      </c>
      <c r="W31" s="27" t="s">
        <v>242</v>
      </c>
      <c r="X31" s="27" t="s">
        <v>836</v>
      </c>
      <c r="Y31" s="33">
        <v>6483</v>
      </c>
      <c r="Z31" s="27" t="s">
        <v>312</v>
      </c>
      <c r="AA31" s="27" t="s">
        <v>829</v>
      </c>
      <c r="AB31" s="33">
        <v>5183</v>
      </c>
      <c r="AC31" s="27" t="s">
        <v>243</v>
      </c>
      <c r="AD31" s="27" t="s">
        <v>1003</v>
      </c>
      <c r="AE31" s="33">
        <v>7385</v>
      </c>
      <c r="AF31" s="27" t="s">
        <v>711</v>
      </c>
      <c r="AG31" s="27" t="s">
        <v>2873</v>
      </c>
      <c r="AH31" s="33" t="s">
        <v>838</v>
      </c>
      <c r="AI31" s="27" t="s">
        <v>834</v>
      </c>
      <c r="AJ31" s="27" t="s">
        <v>3764</v>
      </c>
      <c r="AK31" s="33" t="s">
        <v>837</v>
      </c>
      <c r="AL31" s="27" t="s">
        <v>711</v>
      </c>
      <c r="AM31" s="27" t="s">
        <v>3130</v>
      </c>
      <c r="AN31" s="33" t="s">
        <v>838</v>
      </c>
      <c r="AO31" s="27" t="s">
        <v>869</v>
      </c>
      <c r="AP31" s="27" t="s">
        <v>3813</v>
      </c>
      <c r="AQ31" s="33" t="s">
        <v>870</v>
      </c>
      <c r="AR31" s="27" t="s">
        <v>7375</v>
      </c>
      <c r="AS31" s="27" t="s">
        <v>7376</v>
      </c>
      <c r="AT31" s="33" t="s">
        <v>7377</v>
      </c>
      <c r="AU31" s="27" t="s">
        <v>244</v>
      </c>
      <c r="AV31" s="27" t="s">
        <v>868</v>
      </c>
      <c r="AW31" s="33">
        <v>669</v>
      </c>
      <c r="AX31" s="27" t="s">
        <v>711</v>
      </c>
      <c r="AY31" s="27" t="s">
        <v>886</v>
      </c>
      <c r="AZ31" s="33" t="s">
        <v>838</v>
      </c>
      <c r="BA31" s="27" t="s">
        <v>245</v>
      </c>
      <c r="BB31" s="27" t="s">
        <v>1401</v>
      </c>
      <c r="BC31" s="33">
        <v>2146</v>
      </c>
      <c r="BD31" s="27" t="s">
        <v>246</v>
      </c>
      <c r="BE31" s="27" t="s">
        <v>1401</v>
      </c>
      <c r="BF31" s="33">
        <v>67</v>
      </c>
      <c r="BG31" s="27"/>
      <c r="BH31" s="27"/>
      <c r="BI31" s="33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</row>
    <row r="32" spans="1:101">
      <c r="A32" s="1">
        <v>31</v>
      </c>
      <c r="B32" s="69">
        <v>39496</v>
      </c>
      <c r="C32" s="1" t="s">
        <v>1189</v>
      </c>
      <c r="D32" s="27">
        <v>96195</v>
      </c>
      <c r="E32" s="27">
        <v>33849</v>
      </c>
      <c r="F32" s="29">
        <f t="shared" si="0"/>
        <v>0.35187899578980197</v>
      </c>
      <c r="G32" s="21">
        <f t="shared" si="1"/>
        <v>4.4698513988596415E-2</v>
      </c>
      <c r="H32" s="21" t="str">
        <f t="shared" si="2"/>
        <v>ANP</v>
      </c>
      <c r="I32" s="21">
        <f t="shared" si="3"/>
        <v>0.280126443912671</v>
      </c>
      <c r="J32" s="21" t="str">
        <f t="shared" si="4"/>
        <v>IND</v>
      </c>
      <c r="K32" s="21">
        <f t="shared" si="5"/>
        <v>0.23542792992407457</v>
      </c>
      <c r="L32" s="21" t="str">
        <f t="shared" si="6"/>
        <v>PML-N</v>
      </c>
      <c r="M32" s="21">
        <f t="shared" si="7"/>
        <v>0.22358119885373276</v>
      </c>
      <c r="N32" s="27" t="s">
        <v>2759</v>
      </c>
      <c r="O32" s="27" t="s">
        <v>1002</v>
      </c>
      <c r="P32" s="33">
        <v>9482</v>
      </c>
      <c r="Q32" s="27" t="s">
        <v>4980</v>
      </c>
      <c r="R32" s="27" t="s">
        <v>1185</v>
      </c>
      <c r="S32" s="33">
        <v>149</v>
      </c>
      <c r="T32" s="27" t="s">
        <v>835</v>
      </c>
      <c r="U32" s="27" t="s">
        <v>885</v>
      </c>
      <c r="V32" s="33" t="s">
        <v>838</v>
      </c>
      <c r="W32" s="27" t="s">
        <v>835</v>
      </c>
      <c r="X32" s="27" t="s">
        <v>836</v>
      </c>
      <c r="Y32" s="33" t="s">
        <v>838</v>
      </c>
      <c r="Z32" s="27" t="s">
        <v>4975</v>
      </c>
      <c r="AA32" s="27" t="s">
        <v>1194</v>
      </c>
      <c r="AB32" s="33">
        <v>7568</v>
      </c>
      <c r="AC32" s="27" t="s">
        <v>4976</v>
      </c>
      <c r="AD32" s="27" t="s">
        <v>1003</v>
      </c>
      <c r="AE32" s="33">
        <v>4331</v>
      </c>
      <c r="AF32" s="27" t="s">
        <v>711</v>
      </c>
      <c r="AG32" s="27" t="s">
        <v>2873</v>
      </c>
      <c r="AH32" s="33" t="s">
        <v>838</v>
      </c>
      <c r="AI32" s="27" t="s">
        <v>711</v>
      </c>
      <c r="AJ32" s="27" t="s">
        <v>895</v>
      </c>
      <c r="AK32" s="33" t="s">
        <v>838</v>
      </c>
      <c r="AL32" s="27" t="s">
        <v>711</v>
      </c>
      <c r="AM32" s="27" t="s">
        <v>3130</v>
      </c>
      <c r="AN32" s="33" t="s">
        <v>838</v>
      </c>
      <c r="AO32" s="27" t="s">
        <v>869</v>
      </c>
      <c r="AP32" s="27" t="s">
        <v>3813</v>
      </c>
      <c r="AQ32" s="33" t="s">
        <v>870</v>
      </c>
      <c r="AR32" s="27" t="s">
        <v>7375</v>
      </c>
      <c r="AS32" s="27" t="s">
        <v>7376</v>
      </c>
      <c r="AT32" s="33" t="s">
        <v>7377</v>
      </c>
      <c r="AU32" s="27" t="s">
        <v>4978</v>
      </c>
      <c r="AV32" s="27" t="s">
        <v>868</v>
      </c>
      <c r="AW32" s="33">
        <v>1073</v>
      </c>
      <c r="AX32" s="27" t="s">
        <v>711</v>
      </c>
      <c r="AY32" s="27" t="s">
        <v>886</v>
      </c>
      <c r="AZ32" s="33" t="s">
        <v>838</v>
      </c>
      <c r="BA32" s="27" t="s">
        <v>2760</v>
      </c>
      <c r="BB32" s="27" t="s">
        <v>1401</v>
      </c>
      <c r="BC32" s="33">
        <v>7969</v>
      </c>
      <c r="BD32" s="27" t="s">
        <v>4977</v>
      </c>
      <c r="BE32" s="27" t="s">
        <v>1401</v>
      </c>
      <c r="BF32" s="33">
        <v>3041</v>
      </c>
      <c r="BG32" s="27" t="s">
        <v>4979</v>
      </c>
      <c r="BH32" s="27" t="s">
        <v>1401</v>
      </c>
      <c r="BI32" s="33">
        <v>236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</row>
    <row r="33" spans="1:101">
      <c r="A33" s="1">
        <v>32</v>
      </c>
      <c r="B33" s="69">
        <v>39496</v>
      </c>
      <c r="C33" s="1" t="s">
        <v>1191</v>
      </c>
      <c r="D33" s="27">
        <v>91610</v>
      </c>
      <c r="E33" s="27">
        <v>38003</v>
      </c>
      <c r="F33" s="29">
        <f t="shared" si="0"/>
        <v>0.41483462504093438</v>
      </c>
      <c r="G33" s="21">
        <f t="shared" si="1"/>
        <v>0.13235797173907324</v>
      </c>
      <c r="H33" s="21" t="str">
        <f t="shared" si="2"/>
        <v>IND</v>
      </c>
      <c r="I33" s="21">
        <f t="shared" si="3"/>
        <v>0.54408862458226981</v>
      </c>
      <c r="J33" s="21" t="str">
        <f t="shared" si="4"/>
        <v>ANP</v>
      </c>
      <c r="K33" s="21">
        <f t="shared" si="5"/>
        <v>0.4117306528431966</v>
      </c>
      <c r="L33" s="21" t="str">
        <f t="shared" si="6"/>
        <v>PPP (Sherpao)</v>
      </c>
      <c r="M33" s="21">
        <f t="shared" si="7"/>
        <v>2.5971633818382758E-2</v>
      </c>
      <c r="N33" s="27" t="s">
        <v>2400</v>
      </c>
      <c r="O33" s="27" t="s">
        <v>1002</v>
      </c>
      <c r="P33" s="33">
        <v>15647</v>
      </c>
      <c r="Q33" s="27" t="s">
        <v>4988</v>
      </c>
      <c r="R33" s="27" t="s">
        <v>1185</v>
      </c>
      <c r="S33" s="33">
        <v>145</v>
      </c>
      <c r="T33" s="27" t="s">
        <v>835</v>
      </c>
      <c r="U33" s="27" t="s">
        <v>885</v>
      </c>
      <c r="V33" s="33" t="s">
        <v>838</v>
      </c>
      <c r="W33" s="27" t="s">
        <v>835</v>
      </c>
      <c r="X33" s="27" t="s">
        <v>836</v>
      </c>
      <c r="Y33" s="33" t="s">
        <v>838</v>
      </c>
      <c r="Z33" s="27" t="s">
        <v>835</v>
      </c>
      <c r="AA33" s="27" t="s">
        <v>829</v>
      </c>
      <c r="AB33" s="33" t="s">
        <v>714</v>
      </c>
      <c r="AC33" s="27" t="s">
        <v>3497</v>
      </c>
      <c r="AD33" s="27" t="s">
        <v>1003</v>
      </c>
      <c r="AE33" s="33">
        <v>481</v>
      </c>
      <c r="AF33" s="27" t="s">
        <v>711</v>
      </c>
      <c r="AG33" s="27" t="s">
        <v>2873</v>
      </c>
      <c r="AH33" s="33" t="s">
        <v>838</v>
      </c>
      <c r="AI33" s="27" t="s">
        <v>711</v>
      </c>
      <c r="AJ33" s="27" t="s">
        <v>895</v>
      </c>
      <c r="AK33" s="33" t="s">
        <v>838</v>
      </c>
      <c r="AL33" s="27" t="s">
        <v>4247</v>
      </c>
      <c r="AM33" s="27" t="s">
        <v>3130</v>
      </c>
      <c r="AN33" s="33">
        <v>66</v>
      </c>
      <c r="AO33" s="27" t="s">
        <v>869</v>
      </c>
      <c r="AP33" s="27" t="s">
        <v>3813</v>
      </c>
      <c r="AQ33" s="33" t="s">
        <v>870</v>
      </c>
      <c r="AR33" s="27" t="s">
        <v>7375</v>
      </c>
      <c r="AS33" s="27" t="s">
        <v>7376</v>
      </c>
      <c r="AT33" s="33" t="s">
        <v>7377</v>
      </c>
      <c r="AU33" s="27" t="s">
        <v>4981</v>
      </c>
      <c r="AV33" s="27" t="s">
        <v>868</v>
      </c>
      <c r="AW33" s="33">
        <v>987</v>
      </c>
      <c r="AX33" s="27" t="s">
        <v>711</v>
      </c>
      <c r="AY33" s="27" t="s">
        <v>886</v>
      </c>
      <c r="AZ33" s="33" t="s">
        <v>838</v>
      </c>
      <c r="BA33" s="27" t="s">
        <v>2577</v>
      </c>
      <c r="BB33" s="27" t="s">
        <v>1401</v>
      </c>
      <c r="BC33" s="33">
        <v>20677</v>
      </c>
      <c r="BD33" s="27"/>
      <c r="BE33" s="27"/>
      <c r="BF33" s="33"/>
      <c r="BG33" s="27"/>
      <c r="BH33" s="27"/>
      <c r="BI33" s="33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</row>
    <row r="34" spans="1:101">
      <c r="A34" s="1">
        <v>33</v>
      </c>
      <c r="B34" s="69">
        <v>39496</v>
      </c>
      <c r="C34" s="1" t="s">
        <v>2409</v>
      </c>
      <c r="D34" s="27">
        <v>96361</v>
      </c>
      <c r="E34" s="27">
        <v>37122</v>
      </c>
      <c r="F34" s="29">
        <f t="shared" ref="F34:F65" si="8">E34/D34</f>
        <v>0.38523884144000164</v>
      </c>
      <c r="G34" s="21">
        <f t="shared" si="1"/>
        <v>0.14791767684930768</v>
      </c>
      <c r="H34" s="21" t="str">
        <f t="shared" si="2"/>
        <v>ANP</v>
      </c>
      <c r="I34" s="21">
        <f t="shared" si="3"/>
        <v>0.38914929152524108</v>
      </c>
      <c r="J34" s="21" t="str">
        <f t="shared" si="4"/>
        <v>IND</v>
      </c>
      <c r="K34" s="21">
        <f t="shared" si="5"/>
        <v>0.2412316146759334</v>
      </c>
      <c r="L34" s="21" t="str">
        <f t="shared" si="6"/>
        <v>PPPP</v>
      </c>
      <c r="M34" s="21">
        <f t="shared" si="7"/>
        <v>0.21951942244491138</v>
      </c>
      <c r="N34" s="27" t="s">
        <v>2401</v>
      </c>
      <c r="O34" s="27" t="s">
        <v>1002</v>
      </c>
      <c r="P34" s="33">
        <v>14446</v>
      </c>
      <c r="Q34" s="27" t="s">
        <v>4991</v>
      </c>
      <c r="R34" s="27" t="s">
        <v>1185</v>
      </c>
      <c r="S34" s="33">
        <v>2296</v>
      </c>
      <c r="T34" s="27" t="s">
        <v>4895</v>
      </c>
      <c r="U34" s="27" t="s">
        <v>1765</v>
      </c>
      <c r="V34" s="33">
        <v>40</v>
      </c>
      <c r="W34" s="27" t="s">
        <v>835</v>
      </c>
      <c r="X34" s="27" t="s">
        <v>836</v>
      </c>
      <c r="Y34" s="33" t="s">
        <v>838</v>
      </c>
      <c r="Z34" s="27" t="s">
        <v>4990</v>
      </c>
      <c r="AA34" s="27" t="s">
        <v>1194</v>
      </c>
      <c r="AB34" s="33">
        <v>3236</v>
      </c>
      <c r="AC34" s="27" t="s">
        <v>4989</v>
      </c>
      <c r="AD34" s="27" t="s">
        <v>1003</v>
      </c>
      <c r="AE34" s="33">
        <v>8149</v>
      </c>
      <c r="AF34" s="27" t="s">
        <v>711</v>
      </c>
      <c r="AG34" s="27" t="s">
        <v>2873</v>
      </c>
      <c r="AH34" s="33" t="s">
        <v>838</v>
      </c>
      <c r="AI34" s="27" t="s">
        <v>711</v>
      </c>
      <c r="AJ34" s="27" t="s">
        <v>895</v>
      </c>
      <c r="AK34" s="33" t="s">
        <v>838</v>
      </c>
      <c r="AL34" s="27" t="s">
        <v>711</v>
      </c>
      <c r="AM34" s="27" t="s">
        <v>3130</v>
      </c>
      <c r="AN34" s="33" t="s">
        <v>838</v>
      </c>
      <c r="AO34" s="27" t="s">
        <v>869</v>
      </c>
      <c r="AP34" s="27" t="s">
        <v>3813</v>
      </c>
      <c r="AQ34" s="33" t="s">
        <v>870</v>
      </c>
      <c r="AR34" s="27" t="s">
        <v>7375</v>
      </c>
      <c r="AS34" s="27" t="s">
        <v>7376</v>
      </c>
      <c r="AT34" s="33" t="s">
        <v>7377</v>
      </c>
      <c r="AU34" s="27" t="s">
        <v>835</v>
      </c>
      <c r="AV34" s="27" t="s">
        <v>868</v>
      </c>
      <c r="AW34" s="33" t="s">
        <v>838</v>
      </c>
      <c r="AX34" s="27" t="s">
        <v>711</v>
      </c>
      <c r="AY34" s="27" t="s">
        <v>886</v>
      </c>
      <c r="AZ34" s="33" t="s">
        <v>838</v>
      </c>
      <c r="BA34" s="27" t="s">
        <v>2402</v>
      </c>
      <c r="BB34" s="27" t="s">
        <v>1401</v>
      </c>
      <c r="BC34" s="33">
        <v>8955</v>
      </c>
      <c r="BD34" s="27"/>
      <c r="BE34" s="27"/>
      <c r="BF34" s="33"/>
      <c r="BG34" s="27"/>
      <c r="BH34" s="27"/>
      <c r="BI34" s="33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</row>
    <row r="35" spans="1:101">
      <c r="A35" s="1">
        <v>34</v>
      </c>
      <c r="B35" s="69">
        <v>39496</v>
      </c>
      <c r="C35" s="1" t="s">
        <v>2410</v>
      </c>
      <c r="D35" s="27">
        <v>91863</v>
      </c>
      <c r="E35" s="27">
        <v>34545</v>
      </c>
      <c r="F35" s="29">
        <f t="shared" si="8"/>
        <v>0.37604911661931356</v>
      </c>
      <c r="G35" s="21">
        <f t="shared" si="1"/>
        <v>3.7400492111738314E-2</v>
      </c>
      <c r="H35" s="21" t="str">
        <f t="shared" si="2"/>
        <v>IND</v>
      </c>
      <c r="I35" s="21">
        <f t="shared" si="3"/>
        <v>0.28160370531191198</v>
      </c>
      <c r="J35" s="21" t="str">
        <f t="shared" si="4"/>
        <v>PPP (Sherpao)</v>
      </c>
      <c r="K35" s="21">
        <f t="shared" si="5"/>
        <v>0.24420321320017369</v>
      </c>
      <c r="L35" s="21" t="str">
        <f t="shared" si="6"/>
        <v>ANP</v>
      </c>
      <c r="M35" s="21">
        <f t="shared" si="7"/>
        <v>0.21464756115212041</v>
      </c>
      <c r="N35" s="27" t="s">
        <v>4992</v>
      </c>
      <c r="O35" s="27" t="s">
        <v>1002</v>
      </c>
      <c r="P35" s="33">
        <v>7415</v>
      </c>
      <c r="Q35" s="27" t="s">
        <v>4828</v>
      </c>
      <c r="R35" s="27" t="s">
        <v>1185</v>
      </c>
      <c r="S35" s="33">
        <v>3499</v>
      </c>
      <c r="T35" s="27" t="s">
        <v>835</v>
      </c>
      <c r="U35" s="27" t="s">
        <v>885</v>
      </c>
      <c r="V35" s="33" t="s">
        <v>838</v>
      </c>
      <c r="W35" s="27" t="s">
        <v>835</v>
      </c>
      <c r="X35" s="27" t="s">
        <v>836</v>
      </c>
      <c r="Y35" s="33" t="s">
        <v>838</v>
      </c>
      <c r="Z35" s="27" t="s">
        <v>835</v>
      </c>
      <c r="AA35" s="27" t="s">
        <v>829</v>
      </c>
      <c r="AB35" s="33" t="s">
        <v>714</v>
      </c>
      <c r="AC35" s="27" t="s">
        <v>711</v>
      </c>
      <c r="AD35" s="27" t="s">
        <v>887</v>
      </c>
      <c r="AE35" s="33" t="s">
        <v>838</v>
      </c>
      <c r="AF35" s="27" t="s">
        <v>711</v>
      </c>
      <c r="AG35" s="27" t="s">
        <v>2873</v>
      </c>
      <c r="AH35" s="33" t="s">
        <v>838</v>
      </c>
      <c r="AI35" s="27" t="s">
        <v>711</v>
      </c>
      <c r="AJ35" s="27" t="s">
        <v>895</v>
      </c>
      <c r="AK35" s="33" t="s">
        <v>838</v>
      </c>
      <c r="AL35" s="27" t="s">
        <v>711</v>
      </c>
      <c r="AM35" s="27" t="s">
        <v>3130</v>
      </c>
      <c r="AN35" s="33" t="s">
        <v>838</v>
      </c>
      <c r="AO35" s="27" t="s">
        <v>869</v>
      </c>
      <c r="AP35" s="27" t="s">
        <v>3813</v>
      </c>
      <c r="AQ35" s="33" t="s">
        <v>870</v>
      </c>
      <c r="AR35" s="27" t="s">
        <v>7375</v>
      </c>
      <c r="AS35" s="27" t="s">
        <v>7376</v>
      </c>
      <c r="AT35" s="33" t="s">
        <v>7377</v>
      </c>
      <c r="AU35" s="27" t="s">
        <v>2404</v>
      </c>
      <c r="AV35" s="27" t="s">
        <v>868</v>
      </c>
      <c r="AW35" s="33">
        <v>8436</v>
      </c>
      <c r="AX35" s="27" t="s">
        <v>711</v>
      </c>
      <c r="AY35" s="27" t="s">
        <v>886</v>
      </c>
      <c r="AZ35" s="33" t="s">
        <v>838</v>
      </c>
      <c r="BA35" s="27" t="s">
        <v>2403</v>
      </c>
      <c r="BB35" s="27" t="s">
        <v>1401</v>
      </c>
      <c r="BC35" s="33">
        <v>9728</v>
      </c>
      <c r="BD35" s="27" t="s">
        <v>4827</v>
      </c>
      <c r="BE35" s="27" t="s">
        <v>1401</v>
      </c>
      <c r="BF35" s="33">
        <v>5087</v>
      </c>
      <c r="BG35" s="27" t="s">
        <v>5014</v>
      </c>
      <c r="BH35" s="27" t="s">
        <v>1401</v>
      </c>
      <c r="BI35" s="33">
        <v>380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</row>
    <row r="36" spans="1:101">
      <c r="A36" s="1">
        <v>35</v>
      </c>
      <c r="B36" s="69">
        <v>39496</v>
      </c>
      <c r="C36" s="1" t="s">
        <v>2411</v>
      </c>
      <c r="D36" s="27">
        <v>103455</v>
      </c>
      <c r="E36" s="27">
        <v>34403</v>
      </c>
      <c r="F36" s="29">
        <f t="shared" si="8"/>
        <v>0.33254071818665121</v>
      </c>
      <c r="G36" s="21">
        <f t="shared" si="1"/>
        <v>2.6044240327878384E-2</v>
      </c>
      <c r="H36" s="21" t="str">
        <f t="shared" si="2"/>
        <v>ANP</v>
      </c>
      <c r="I36" s="21">
        <f t="shared" si="3"/>
        <v>0.26012266372118709</v>
      </c>
      <c r="J36" s="21" t="str">
        <f t="shared" si="4"/>
        <v>MMA</v>
      </c>
      <c r="K36" s="21">
        <f t="shared" si="5"/>
        <v>0.23407842339330873</v>
      </c>
      <c r="L36" s="21" t="str">
        <f t="shared" si="6"/>
        <v>PML</v>
      </c>
      <c r="M36" s="21">
        <f t="shared" si="7"/>
        <v>0.22428276603784553</v>
      </c>
      <c r="N36" s="27" t="s">
        <v>2405</v>
      </c>
      <c r="O36" s="27" t="s">
        <v>1002</v>
      </c>
      <c r="P36" s="33">
        <v>8949</v>
      </c>
      <c r="Q36" s="27" t="s">
        <v>2406</v>
      </c>
      <c r="R36" s="27" t="s">
        <v>1185</v>
      </c>
      <c r="S36" s="33">
        <v>8053</v>
      </c>
      <c r="T36" s="27" t="s">
        <v>835</v>
      </c>
      <c r="U36" s="27" t="s">
        <v>885</v>
      </c>
      <c r="V36" s="33" t="s">
        <v>838</v>
      </c>
      <c r="W36" s="27" t="s">
        <v>3065</v>
      </c>
      <c r="X36" s="27" t="s">
        <v>909</v>
      </c>
      <c r="Y36" s="33">
        <v>7716</v>
      </c>
      <c r="Z36" s="27" t="s">
        <v>5015</v>
      </c>
      <c r="AA36" s="27" t="s">
        <v>1194</v>
      </c>
      <c r="AB36" s="33">
        <v>4637</v>
      </c>
      <c r="AC36" s="27" t="s">
        <v>2761</v>
      </c>
      <c r="AD36" s="27" t="s">
        <v>887</v>
      </c>
      <c r="AE36" s="33">
        <v>1456</v>
      </c>
      <c r="AF36" s="27" t="s">
        <v>711</v>
      </c>
      <c r="AG36" s="27" t="s">
        <v>2873</v>
      </c>
      <c r="AH36" s="33" t="s">
        <v>838</v>
      </c>
      <c r="AI36" s="27" t="s">
        <v>711</v>
      </c>
      <c r="AJ36" s="27" t="s">
        <v>895</v>
      </c>
      <c r="AK36" s="33" t="s">
        <v>838</v>
      </c>
      <c r="AL36" s="27" t="s">
        <v>3129</v>
      </c>
      <c r="AM36" s="27" t="s">
        <v>3130</v>
      </c>
      <c r="AN36" s="33">
        <v>525</v>
      </c>
      <c r="AO36" s="27" t="s">
        <v>869</v>
      </c>
      <c r="AP36" s="27" t="s">
        <v>3813</v>
      </c>
      <c r="AQ36" s="33" t="s">
        <v>870</v>
      </c>
      <c r="AR36" s="27" t="s">
        <v>7375</v>
      </c>
      <c r="AS36" s="27" t="s">
        <v>7376</v>
      </c>
      <c r="AT36" s="33" t="s">
        <v>7377</v>
      </c>
      <c r="AU36" s="27" t="s">
        <v>835</v>
      </c>
      <c r="AV36" s="27" t="s">
        <v>868</v>
      </c>
      <c r="AW36" s="33" t="s">
        <v>838</v>
      </c>
      <c r="AX36" s="27" t="s">
        <v>711</v>
      </c>
      <c r="AY36" s="27" t="s">
        <v>886</v>
      </c>
      <c r="AZ36" s="33" t="s">
        <v>838</v>
      </c>
      <c r="BA36" s="27" t="s">
        <v>5016</v>
      </c>
      <c r="BB36" s="27" t="s">
        <v>1401</v>
      </c>
      <c r="BC36" s="33">
        <v>2756</v>
      </c>
      <c r="BD36" s="27" t="s">
        <v>5017</v>
      </c>
      <c r="BE36" s="27" t="s">
        <v>1401</v>
      </c>
      <c r="BF36" s="33">
        <v>240</v>
      </c>
      <c r="BG36" s="27" t="s">
        <v>5018</v>
      </c>
      <c r="BH36" s="27" t="s">
        <v>1401</v>
      </c>
      <c r="BI36" s="33">
        <v>71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</row>
    <row r="37" spans="1:101">
      <c r="A37" s="1">
        <v>36</v>
      </c>
      <c r="B37" s="69">
        <v>39496</v>
      </c>
      <c r="C37" s="1" t="s">
        <v>2412</v>
      </c>
      <c r="D37" s="27">
        <v>92932</v>
      </c>
      <c r="E37" s="27">
        <v>33490</v>
      </c>
      <c r="F37" s="29">
        <f t="shared" si="8"/>
        <v>0.36037102397451898</v>
      </c>
      <c r="G37" s="21">
        <f t="shared" si="1"/>
        <v>4.0011943863839956E-3</v>
      </c>
      <c r="H37" s="21" t="str">
        <f t="shared" si="2"/>
        <v>ANP</v>
      </c>
      <c r="I37" s="21">
        <f t="shared" si="3"/>
        <v>0.29558077037921765</v>
      </c>
      <c r="J37" s="21" t="str">
        <f t="shared" si="4"/>
        <v>IND</v>
      </c>
      <c r="K37" s="21">
        <f t="shared" si="5"/>
        <v>0.29157957599283368</v>
      </c>
      <c r="L37" s="21" t="str">
        <f t="shared" si="6"/>
        <v>PML</v>
      </c>
      <c r="M37" s="21">
        <f t="shared" si="7"/>
        <v>0.17011048074051957</v>
      </c>
      <c r="N37" s="27" t="s">
        <v>2407</v>
      </c>
      <c r="O37" s="27" t="s">
        <v>1002</v>
      </c>
      <c r="P37" s="33">
        <v>9899</v>
      </c>
      <c r="Q37" s="27" t="s">
        <v>5188</v>
      </c>
      <c r="R37" s="27" t="s">
        <v>1185</v>
      </c>
      <c r="S37" s="33">
        <v>1810</v>
      </c>
      <c r="T37" s="27" t="s">
        <v>835</v>
      </c>
      <c r="U37" s="27" t="s">
        <v>885</v>
      </c>
      <c r="V37" s="33" t="s">
        <v>838</v>
      </c>
      <c r="W37" s="27" t="s">
        <v>2088</v>
      </c>
      <c r="X37" s="27" t="s">
        <v>909</v>
      </c>
      <c r="Y37" s="33">
        <v>5697</v>
      </c>
      <c r="Z37" s="27" t="s">
        <v>5186</v>
      </c>
      <c r="AA37" s="27" t="s">
        <v>1194</v>
      </c>
      <c r="AB37" s="33">
        <v>2833</v>
      </c>
      <c r="AC37" s="27" t="s">
        <v>5187</v>
      </c>
      <c r="AD37" s="27" t="s">
        <v>1003</v>
      </c>
      <c r="AE37" s="33">
        <v>2388</v>
      </c>
      <c r="AF37" s="27" t="s">
        <v>711</v>
      </c>
      <c r="AG37" s="27" t="s">
        <v>2873</v>
      </c>
      <c r="AH37" s="33" t="s">
        <v>838</v>
      </c>
      <c r="AI37" s="27" t="s">
        <v>711</v>
      </c>
      <c r="AJ37" s="27" t="s">
        <v>895</v>
      </c>
      <c r="AK37" s="33" t="s">
        <v>838</v>
      </c>
      <c r="AL37" s="27" t="s">
        <v>711</v>
      </c>
      <c r="AM37" s="27" t="s">
        <v>3130</v>
      </c>
      <c r="AN37" s="33" t="s">
        <v>838</v>
      </c>
      <c r="AO37" s="27" t="s">
        <v>869</v>
      </c>
      <c r="AP37" s="27" t="s">
        <v>3813</v>
      </c>
      <c r="AQ37" s="33" t="s">
        <v>870</v>
      </c>
      <c r="AR37" s="27" t="s">
        <v>7375</v>
      </c>
      <c r="AS37" s="27" t="s">
        <v>7376</v>
      </c>
      <c r="AT37" s="33" t="s">
        <v>7377</v>
      </c>
      <c r="AU37" s="27" t="s">
        <v>835</v>
      </c>
      <c r="AV37" s="27" t="s">
        <v>868</v>
      </c>
      <c r="AW37" s="33" t="s">
        <v>838</v>
      </c>
      <c r="AX37" s="27" t="s">
        <v>711</v>
      </c>
      <c r="AY37" s="27" t="s">
        <v>886</v>
      </c>
      <c r="AZ37" s="33" t="s">
        <v>838</v>
      </c>
      <c r="BA37" s="27" t="s">
        <v>2408</v>
      </c>
      <c r="BB37" s="27" t="s">
        <v>1401</v>
      </c>
      <c r="BC37" s="33">
        <v>9765</v>
      </c>
      <c r="BD37" s="27" t="s">
        <v>5189</v>
      </c>
      <c r="BE37" s="27" t="s">
        <v>1401</v>
      </c>
      <c r="BF37" s="33">
        <v>707</v>
      </c>
      <c r="BG37" s="27" t="s">
        <v>5190</v>
      </c>
      <c r="BH37" s="27" t="s">
        <v>1401</v>
      </c>
      <c r="BI37" s="33">
        <v>231</v>
      </c>
      <c r="BJ37" s="27" t="s">
        <v>5191</v>
      </c>
      <c r="BK37" s="27" t="s">
        <v>1401</v>
      </c>
      <c r="BL37" s="27">
        <v>105</v>
      </c>
      <c r="BM37" s="27" t="s">
        <v>5192</v>
      </c>
      <c r="BN37" s="27" t="s">
        <v>1401</v>
      </c>
      <c r="BO37" s="27">
        <v>38</v>
      </c>
      <c r="BP37" s="27" t="s">
        <v>5193</v>
      </c>
      <c r="BQ37" s="27" t="s">
        <v>1401</v>
      </c>
      <c r="BR37" s="27">
        <v>17</v>
      </c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</row>
    <row r="38" spans="1:101">
      <c r="A38" s="1">
        <v>37</v>
      </c>
      <c r="B38" s="69">
        <v>39496</v>
      </c>
      <c r="C38" s="1" t="s">
        <v>2413</v>
      </c>
      <c r="D38" s="27">
        <v>113487</v>
      </c>
      <c r="E38" s="27">
        <v>38218</v>
      </c>
      <c r="F38" s="29">
        <f t="shared" si="8"/>
        <v>0.33676103870927948</v>
      </c>
      <c r="G38" s="21">
        <f t="shared" si="1"/>
        <v>2.852059239101994E-3</v>
      </c>
      <c r="H38" s="21" t="str">
        <f t="shared" si="2"/>
        <v>IND</v>
      </c>
      <c r="I38" s="21">
        <f t="shared" si="3"/>
        <v>0.33824375948505941</v>
      </c>
      <c r="J38" s="21" t="str">
        <f t="shared" si="4"/>
        <v>IND</v>
      </c>
      <c r="K38" s="21">
        <f t="shared" si="5"/>
        <v>0.33539170024595738</v>
      </c>
      <c r="L38" s="21" t="str">
        <f t="shared" si="6"/>
        <v>ANP</v>
      </c>
      <c r="M38" s="21">
        <f t="shared" si="7"/>
        <v>0.30726359307132767</v>
      </c>
      <c r="N38" s="27" t="s">
        <v>5194</v>
      </c>
      <c r="O38" s="27" t="s">
        <v>1002</v>
      </c>
      <c r="P38" s="33">
        <v>11743</v>
      </c>
      <c r="Q38" s="27" t="s">
        <v>5027</v>
      </c>
      <c r="R38" s="27" t="s">
        <v>1185</v>
      </c>
      <c r="S38" s="33">
        <v>385</v>
      </c>
      <c r="T38" s="27" t="s">
        <v>835</v>
      </c>
      <c r="U38" s="27" t="s">
        <v>885</v>
      </c>
      <c r="V38" s="33" t="s">
        <v>838</v>
      </c>
      <c r="W38" s="27" t="s">
        <v>835</v>
      </c>
      <c r="X38" s="27" t="s">
        <v>836</v>
      </c>
      <c r="Y38" s="33" t="s">
        <v>838</v>
      </c>
      <c r="Z38" s="27" t="s">
        <v>835</v>
      </c>
      <c r="AA38" s="27" t="s">
        <v>829</v>
      </c>
      <c r="AB38" s="33" t="s">
        <v>714</v>
      </c>
      <c r="AC38" s="27" t="s">
        <v>711</v>
      </c>
      <c r="AD38" s="27" t="s">
        <v>887</v>
      </c>
      <c r="AE38" s="33" t="s">
        <v>838</v>
      </c>
      <c r="AF38" s="27" t="s">
        <v>711</v>
      </c>
      <c r="AG38" s="27" t="s">
        <v>2873</v>
      </c>
      <c r="AH38" s="33" t="s">
        <v>838</v>
      </c>
      <c r="AI38" s="27" t="s">
        <v>711</v>
      </c>
      <c r="AJ38" s="27" t="s">
        <v>895</v>
      </c>
      <c r="AK38" s="33" t="s">
        <v>838</v>
      </c>
      <c r="AL38" s="27" t="s">
        <v>711</v>
      </c>
      <c r="AM38" s="27" t="s">
        <v>3130</v>
      </c>
      <c r="AN38" s="33" t="s">
        <v>838</v>
      </c>
      <c r="AO38" s="27" t="s">
        <v>869</v>
      </c>
      <c r="AP38" s="27" t="s">
        <v>3813</v>
      </c>
      <c r="AQ38" s="33" t="s">
        <v>870</v>
      </c>
      <c r="AR38" s="27" t="s">
        <v>7375</v>
      </c>
      <c r="AS38" s="27" t="s">
        <v>7376</v>
      </c>
      <c r="AT38" s="33" t="s">
        <v>7377</v>
      </c>
      <c r="AU38" s="27" t="s">
        <v>835</v>
      </c>
      <c r="AV38" s="27" t="s">
        <v>868</v>
      </c>
      <c r="AW38" s="33" t="s">
        <v>838</v>
      </c>
      <c r="AX38" s="27" t="s">
        <v>711</v>
      </c>
      <c r="AY38" s="27" t="s">
        <v>886</v>
      </c>
      <c r="AZ38" s="33" t="s">
        <v>838</v>
      </c>
      <c r="BA38" s="27" t="s">
        <v>2414</v>
      </c>
      <c r="BB38" s="27" t="s">
        <v>1401</v>
      </c>
      <c r="BC38" s="33">
        <v>12927</v>
      </c>
      <c r="BD38" s="27" t="s">
        <v>2665</v>
      </c>
      <c r="BE38" s="27" t="s">
        <v>1401</v>
      </c>
      <c r="BF38" s="33">
        <v>12818</v>
      </c>
      <c r="BG38" s="27" t="s">
        <v>5028</v>
      </c>
      <c r="BH38" s="27" t="s">
        <v>1401</v>
      </c>
      <c r="BI38" s="33">
        <v>281</v>
      </c>
      <c r="BJ38" s="27" t="s">
        <v>5029</v>
      </c>
      <c r="BK38" s="27" t="s">
        <v>1401</v>
      </c>
      <c r="BL38" s="27">
        <v>64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</row>
    <row r="39" spans="1:101">
      <c r="A39" s="1">
        <v>38</v>
      </c>
      <c r="B39" s="69">
        <v>39496</v>
      </c>
      <c r="C39" s="1" t="s">
        <v>2593</v>
      </c>
      <c r="D39" s="27">
        <v>133111</v>
      </c>
      <c r="E39" s="27">
        <v>31946</v>
      </c>
      <c r="F39" s="29">
        <f t="shared" si="8"/>
        <v>0.23999519198263103</v>
      </c>
      <c r="G39" s="21">
        <f t="shared" si="1"/>
        <v>0.11287798159393977</v>
      </c>
      <c r="H39" s="21" t="str">
        <f t="shared" si="2"/>
        <v>IND</v>
      </c>
      <c r="I39" s="21">
        <f t="shared" si="3"/>
        <v>0.35162461654041194</v>
      </c>
      <c r="J39" s="21" t="str">
        <f t="shared" si="4"/>
        <v>ANP</v>
      </c>
      <c r="K39" s="21">
        <f t="shared" si="5"/>
        <v>0.23874663494647216</v>
      </c>
      <c r="L39" s="21" t="str">
        <f t="shared" si="6"/>
        <v>PPPP</v>
      </c>
      <c r="M39" s="21">
        <f t="shared" si="7"/>
        <v>0.19752081637763727</v>
      </c>
      <c r="N39" s="27" t="s">
        <v>2590</v>
      </c>
      <c r="O39" s="27" t="s">
        <v>1002</v>
      </c>
      <c r="P39" s="33">
        <v>7627</v>
      </c>
      <c r="Q39" s="27" t="s">
        <v>5031</v>
      </c>
      <c r="R39" s="27" t="s">
        <v>1185</v>
      </c>
      <c r="S39" s="33">
        <v>2493</v>
      </c>
      <c r="T39" s="27" t="s">
        <v>835</v>
      </c>
      <c r="U39" s="27" t="s">
        <v>696</v>
      </c>
      <c r="V39" s="33" t="s">
        <v>838</v>
      </c>
      <c r="W39" s="27" t="s">
        <v>866</v>
      </c>
      <c r="X39" s="27" t="s">
        <v>836</v>
      </c>
      <c r="Y39" s="33" t="s">
        <v>838</v>
      </c>
      <c r="Z39" s="27" t="s">
        <v>5032</v>
      </c>
      <c r="AA39" s="27" t="s">
        <v>1194</v>
      </c>
      <c r="AB39" s="33">
        <v>1863</v>
      </c>
      <c r="AC39" s="27" t="s">
        <v>5030</v>
      </c>
      <c r="AD39" s="27" t="s">
        <v>1003</v>
      </c>
      <c r="AE39" s="33">
        <v>6310</v>
      </c>
      <c r="AF39" s="27" t="s">
        <v>835</v>
      </c>
      <c r="AG39" s="27" t="s">
        <v>2873</v>
      </c>
      <c r="AH39" s="33" t="s">
        <v>838</v>
      </c>
      <c r="AI39" s="27" t="s">
        <v>835</v>
      </c>
      <c r="AJ39" s="27" t="s">
        <v>895</v>
      </c>
      <c r="AK39" s="33" t="s">
        <v>838</v>
      </c>
      <c r="AL39" s="27" t="s">
        <v>835</v>
      </c>
      <c r="AM39" s="27" t="s">
        <v>3130</v>
      </c>
      <c r="AN39" s="33" t="s">
        <v>838</v>
      </c>
      <c r="AO39" s="27" t="s">
        <v>869</v>
      </c>
      <c r="AP39" s="27" t="s">
        <v>3813</v>
      </c>
      <c r="AQ39" s="33" t="s">
        <v>870</v>
      </c>
      <c r="AR39" s="27" t="s">
        <v>7375</v>
      </c>
      <c r="AS39" s="27" t="s">
        <v>7376</v>
      </c>
      <c r="AT39" s="33" t="s">
        <v>7377</v>
      </c>
      <c r="AU39" s="27" t="s">
        <v>5033</v>
      </c>
      <c r="AV39" s="27" t="s">
        <v>868</v>
      </c>
      <c r="AW39" s="33">
        <v>1581</v>
      </c>
      <c r="AX39" s="27" t="s">
        <v>835</v>
      </c>
      <c r="AY39" s="27" t="s">
        <v>883</v>
      </c>
      <c r="AZ39" s="33" t="s">
        <v>838</v>
      </c>
      <c r="BA39" s="58" t="s">
        <v>2415</v>
      </c>
      <c r="BB39" s="58" t="s">
        <v>1401</v>
      </c>
      <c r="BC39" s="68">
        <v>11233</v>
      </c>
      <c r="BD39" s="27" t="s">
        <v>5195</v>
      </c>
      <c r="BE39" s="27" t="s">
        <v>1401</v>
      </c>
      <c r="BF39" s="33">
        <v>654</v>
      </c>
      <c r="BG39" s="27" t="s">
        <v>5196</v>
      </c>
      <c r="BH39" s="27" t="s">
        <v>1401</v>
      </c>
      <c r="BI39" s="33">
        <v>193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</row>
    <row r="40" spans="1:101">
      <c r="A40" s="1">
        <v>39</v>
      </c>
      <c r="B40" s="69">
        <v>39496</v>
      </c>
      <c r="C40" s="1" t="s">
        <v>2594</v>
      </c>
      <c r="D40" s="27">
        <v>110957</v>
      </c>
      <c r="E40" s="27">
        <v>28994</v>
      </c>
      <c r="F40" s="29">
        <f t="shared" si="8"/>
        <v>0.26130843479906629</v>
      </c>
      <c r="G40" s="21">
        <f t="shared" si="1"/>
        <v>5.2941987997516725E-2</v>
      </c>
      <c r="H40" s="21" t="str">
        <f t="shared" si="2"/>
        <v>MMA</v>
      </c>
      <c r="I40" s="21">
        <f t="shared" si="3"/>
        <v>0.35290060012416363</v>
      </c>
      <c r="J40" s="21" t="str">
        <f t="shared" si="4"/>
        <v>PPP (Sherpao)</v>
      </c>
      <c r="K40" s="21">
        <f t="shared" si="5"/>
        <v>0.29995861212664687</v>
      </c>
      <c r="L40" s="21" t="str">
        <f t="shared" si="6"/>
        <v>IND</v>
      </c>
      <c r="M40" s="21">
        <f t="shared" si="7"/>
        <v>0.26957301510657378</v>
      </c>
      <c r="N40" s="27" t="s">
        <v>5212</v>
      </c>
      <c r="O40" s="27" t="s">
        <v>1002</v>
      </c>
      <c r="P40" s="33">
        <v>2006</v>
      </c>
      <c r="Q40" s="27" t="s">
        <v>2591</v>
      </c>
      <c r="R40" s="27" t="s">
        <v>1185</v>
      </c>
      <c r="S40" s="33">
        <v>10232</v>
      </c>
      <c r="T40" s="27" t="s">
        <v>835</v>
      </c>
      <c r="U40" s="27" t="s">
        <v>696</v>
      </c>
      <c r="V40" s="33" t="s">
        <v>838</v>
      </c>
      <c r="W40" s="27" t="s">
        <v>835</v>
      </c>
      <c r="X40" s="27" t="s">
        <v>836</v>
      </c>
      <c r="Y40" s="33" t="s">
        <v>838</v>
      </c>
      <c r="Z40" s="27" t="s">
        <v>835</v>
      </c>
      <c r="AA40" s="27" t="s">
        <v>1106</v>
      </c>
      <c r="AB40" s="33" t="s">
        <v>838</v>
      </c>
      <c r="AC40" s="27" t="s">
        <v>5213</v>
      </c>
      <c r="AD40" s="27" t="s">
        <v>1003</v>
      </c>
      <c r="AE40" s="33">
        <v>243</v>
      </c>
      <c r="AF40" s="27" t="s">
        <v>835</v>
      </c>
      <c r="AG40" s="27" t="s">
        <v>2873</v>
      </c>
      <c r="AH40" s="33" t="s">
        <v>838</v>
      </c>
      <c r="AI40" s="27" t="s">
        <v>835</v>
      </c>
      <c r="AJ40" s="27" t="s">
        <v>895</v>
      </c>
      <c r="AK40" s="33" t="s">
        <v>838</v>
      </c>
      <c r="AL40" s="27" t="s">
        <v>835</v>
      </c>
      <c r="AM40" s="27" t="s">
        <v>3130</v>
      </c>
      <c r="AN40" s="33" t="s">
        <v>838</v>
      </c>
      <c r="AO40" s="27" t="s">
        <v>869</v>
      </c>
      <c r="AP40" s="27" t="s">
        <v>3813</v>
      </c>
      <c r="AQ40" s="33" t="s">
        <v>870</v>
      </c>
      <c r="AR40" s="27" t="s">
        <v>7375</v>
      </c>
      <c r="AS40" s="27" t="s">
        <v>7376</v>
      </c>
      <c r="AT40" s="33" t="s">
        <v>7377</v>
      </c>
      <c r="AU40" s="27" t="s">
        <v>2592</v>
      </c>
      <c r="AV40" s="27" t="s">
        <v>868</v>
      </c>
      <c r="AW40" s="33">
        <v>8697</v>
      </c>
      <c r="AX40" s="27" t="s">
        <v>835</v>
      </c>
      <c r="AY40" s="27" t="s">
        <v>883</v>
      </c>
      <c r="AZ40" s="33" t="s">
        <v>838</v>
      </c>
      <c r="BA40" s="27" t="s">
        <v>5197</v>
      </c>
      <c r="BB40" s="27" t="s">
        <v>1401</v>
      </c>
      <c r="BC40" s="33">
        <v>7816</v>
      </c>
      <c r="BD40" s="27"/>
      <c r="BE40" s="27"/>
      <c r="BF40" s="33"/>
      <c r="BG40" s="27"/>
      <c r="BH40" s="27"/>
      <c r="BI40" s="33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</row>
    <row r="41" spans="1:101">
      <c r="A41" s="1">
        <v>40</v>
      </c>
      <c r="B41" s="69">
        <v>39496</v>
      </c>
      <c r="C41" s="1" t="s">
        <v>2595</v>
      </c>
      <c r="D41" s="27">
        <v>158934</v>
      </c>
      <c r="E41" s="27">
        <v>60577</v>
      </c>
      <c r="F41" s="29">
        <f t="shared" si="8"/>
        <v>0.38114563277838598</v>
      </c>
      <c r="G41" s="21">
        <f t="shared" si="1"/>
        <v>0.12947158162338843</v>
      </c>
      <c r="H41" s="21" t="str">
        <f t="shared" si="2"/>
        <v>IND</v>
      </c>
      <c r="I41" s="21">
        <f t="shared" si="3"/>
        <v>0.47950542285025671</v>
      </c>
      <c r="J41" s="21" t="str">
        <f t="shared" si="4"/>
        <v>PPPP</v>
      </c>
      <c r="K41" s="21">
        <f t="shared" si="5"/>
        <v>0.35003384122686826</v>
      </c>
      <c r="L41" s="21" t="str">
        <f t="shared" si="6"/>
        <v>ANP</v>
      </c>
      <c r="M41" s="21">
        <f t="shared" si="7"/>
        <v>0.14977631774435843</v>
      </c>
      <c r="N41" s="27" t="s">
        <v>5214</v>
      </c>
      <c r="O41" s="27" t="s">
        <v>1002</v>
      </c>
      <c r="P41" s="33">
        <v>9073</v>
      </c>
      <c r="Q41" s="27" t="s">
        <v>835</v>
      </c>
      <c r="R41" s="27" t="s">
        <v>809</v>
      </c>
      <c r="S41" s="33" t="s">
        <v>838</v>
      </c>
      <c r="T41" s="27" t="s">
        <v>835</v>
      </c>
      <c r="U41" s="27" t="s">
        <v>696</v>
      </c>
      <c r="V41" s="33" t="s">
        <v>838</v>
      </c>
      <c r="W41" s="27" t="s">
        <v>835</v>
      </c>
      <c r="X41" s="27" t="s">
        <v>836</v>
      </c>
      <c r="Y41" s="33" t="s">
        <v>838</v>
      </c>
      <c r="Z41" s="27" t="s">
        <v>835</v>
      </c>
      <c r="AA41" s="27" t="s">
        <v>1106</v>
      </c>
      <c r="AB41" s="33" t="s">
        <v>838</v>
      </c>
      <c r="AC41" s="27" t="s">
        <v>2434</v>
      </c>
      <c r="AD41" s="27" t="s">
        <v>1003</v>
      </c>
      <c r="AE41" s="33">
        <v>21204</v>
      </c>
      <c r="AF41" s="27" t="s">
        <v>835</v>
      </c>
      <c r="AG41" s="27" t="s">
        <v>2873</v>
      </c>
      <c r="AH41" s="33" t="s">
        <v>838</v>
      </c>
      <c r="AI41" s="27" t="s">
        <v>835</v>
      </c>
      <c r="AJ41" s="27" t="s">
        <v>895</v>
      </c>
      <c r="AK41" s="33" t="s">
        <v>838</v>
      </c>
      <c r="AL41" s="27" t="s">
        <v>835</v>
      </c>
      <c r="AM41" s="27" t="s">
        <v>3130</v>
      </c>
      <c r="AN41" s="33" t="s">
        <v>838</v>
      </c>
      <c r="AO41" s="27" t="s">
        <v>869</v>
      </c>
      <c r="AP41" s="27" t="s">
        <v>3813</v>
      </c>
      <c r="AQ41" s="33" t="s">
        <v>870</v>
      </c>
      <c r="AR41" s="27" t="s">
        <v>7375</v>
      </c>
      <c r="AS41" s="27" t="s">
        <v>7376</v>
      </c>
      <c r="AT41" s="33" t="s">
        <v>7377</v>
      </c>
      <c r="AU41" s="27" t="s">
        <v>835</v>
      </c>
      <c r="AV41" s="27" t="s">
        <v>868</v>
      </c>
      <c r="AW41" s="33" t="s">
        <v>838</v>
      </c>
      <c r="AX41" s="27" t="s">
        <v>835</v>
      </c>
      <c r="AY41" s="27" t="s">
        <v>883</v>
      </c>
      <c r="AZ41" s="33" t="s">
        <v>838</v>
      </c>
      <c r="BA41" s="27" t="s">
        <v>2596</v>
      </c>
      <c r="BB41" s="27" t="s">
        <v>1401</v>
      </c>
      <c r="BC41" s="33">
        <v>29047</v>
      </c>
      <c r="BD41" s="27" t="s">
        <v>5215</v>
      </c>
      <c r="BE41" s="27" t="s">
        <v>1401</v>
      </c>
      <c r="BF41" s="33">
        <v>857</v>
      </c>
      <c r="BG41" s="27" t="s">
        <v>5216</v>
      </c>
      <c r="BH41" s="27" t="s">
        <v>1401</v>
      </c>
      <c r="BI41" s="33">
        <v>303</v>
      </c>
      <c r="BJ41" s="27" t="s">
        <v>5217</v>
      </c>
      <c r="BK41" s="27" t="s">
        <v>1401</v>
      </c>
      <c r="BL41" s="27">
        <v>58</v>
      </c>
      <c r="BM41" s="27" t="s">
        <v>5218</v>
      </c>
      <c r="BN41" s="27" t="s">
        <v>1401</v>
      </c>
      <c r="BO41" s="27">
        <v>35</v>
      </c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</row>
    <row r="42" spans="1:101">
      <c r="A42" s="1">
        <v>41</v>
      </c>
      <c r="B42" s="69">
        <v>39496</v>
      </c>
      <c r="C42" s="1" t="s">
        <v>2437</v>
      </c>
      <c r="D42" s="27">
        <v>132759</v>
      </c>
      <c r="E42" s="27">
        <v>51679</v>
      </c>
      <c r="F42" s="29">
        <f t="shared" si="8"/>
        <v>0.38926927741245415</v>
      </c>
      <c r="G42" s="21">
        <f t="shared" si="1"/>
        <v>8.3051142630468852E-2</v>
      </c>
      <c r="H42" s="21" t="str">
        <f t="shared" si="2"/>
        <v>MMA</v>
      </c>
      <c r="I42" s="21">
        <f t="shared" si="3"/>
        <v>0.33423634358249965</v>
      </c>
      <c r="J42" s="21" t="str">
        <f t="shared" si="4"/>
        <v>IND</v>
      </c>
      <c r="K42" s="21">
        <f t="shared" si="5"/>
        <v>0.25118520095203078</v>
      </c>
      <c r="L42" s="21" t="str">
        <f t="shared" si="6"/>
        <v>IND</v>
      </c>
      <c r="M42" s="21">
        <f t="shared" si="7"/>
        <v>0.15849764894831556</v>
      </c>
      <c r="N42" s="27" t="s">
        <v>5202</v>
      </c>
      <c r="O42" s="27" t="s">
        <v>1002</v>
      </c>
      <c r="P42" s="33">
        <v>3812</v>
      </c>
      <c r="Q42" s="27" t="s">
        <v>2435</v>
      </c>
      <c r="R42" s="27" t="s">
        <v>1185</v>
      </c>
      <c r="S42" s="33">
        <v>17273</v>
      </c>
      <c r="T42" s="27" t="s">
        <v>835</v>
      </c>
      <c r="U42" s="27" t="s">
        <v>696</v>
      </c>
      <c r="V42" s="33" t="s">
        <v>838</v>
      </c>
      <c r="W42" s="27" t="s">
        <v>5203</v>
      </c>
      <c r="X42" s="27" t="s">
        <v>909</v>
      </c>
      <c r="Y42" s="33">
        <v>2449</v>
      </c>
      <c r="Z42" s="58" t="s">
        <v>5045</v>
      </c>
      <c r="AA42" s="58" t="s">
        <v>1194</v>
      </c>
      <c r="AB42" s="68">
        <v>232</v>
      </c>
      <c r="AC42" s="27" t="s">
        <v>5201</v>
      </c>
      <c r="AD42" s="27" t="s">
        <v>1003</v>
      </c>
      <c r="AE42" s="33">
        <v>5040</v>
      </c>
      <c r="AF42" s="27" t="s">
        <v>835</v>
      </c>
      <c r="AG42" s="27" t="s">
        <v>2873</v>
      </c>
      <c r="AH42" s="33" t="s">
        <v>838</v>
      </c>
      <c r="AI42" s="27" t="s">
        <v>835</v>
      </c>
      <c r="AJ42" s="27" t="s">
        <v>895</v>
      </c>
      <c r="AK42" s="33" t="s">
        <v>838</v>
      </c>
      <c r="AL42" s="27" t="s">
        <v>835</v>
      </c>
      <c r="AM42" s="27" t="s">
        <v>3130</v>
      </c>
      <c r="AN42" s="33" t="s">
        <v>838</v>
      </c>
      <c r="AO42" s="27" t="s">
        <v>869</v>
      </c>
      <c r="AP42" s="27" t="s">
        <v>3813</v>
      </c>
      <c r="AQ42" s="33" t="s">
        <v>870</v>
      </c>
      <c r="AR42" s="27" t="s">
        <v>7375</v>
      </c>
      <c r="AS42" s="27" t="s">
        <v>7376</v>
      </c>
      <c r="AT42" s="33" t="s">
        <v>7377</v>
      </c>
      <c r="AU42" s="27" t="s">
        <v>835</v>
      </c>
      <c r="AV42" s="27" t="s">
        <v>868</v>
      </c>
      <c r="AW42" s="33" t="s">
        <v>838</v>
      </c>
      <c r="AX42" s="27" t="s">
        <v>835</v>
      </c>
      <c r="AY42" s="27" t="s">
        <v>883</v>
      </c>
      <c r="AZ42" s="33" t="s">
        <v>838</v>
      </c>
      <c r="BA42" s="27" t="s">
        <v>2436</v>
      </c>
      <c r="BB42" s="27" t="s">
        <v>1401</v>
      </c>
      <c r="BC42" s="33">
        <v>12981</v>
      </c>
      <c r="BD42" s="27" t="s">
        <v>5219</v>
      </c>
      <c r="BE42" s="27" t="s">
        <v>1401</v>
      </c>
      <c r="BF42" s="33">
        <v>8191</v>
      </c>
      <c r="BG42" s="27" t="s">
        <v>5204</v>
      </c>
      <c r="BH42" s="27" t="s">
        <v>1401</v>
      </c>
      <c r="BI42" s="33">
        <v>1111</v>
      </c>
      <c r="BJ42" s="27" t="s">
        <v>5205</v>
      </c>
      <c r="BK42" s="27" t="s">
        <v>1401</v>
      </c>
      <c r="BL42" s="27">
        <v>389</v>
      </c>
      <c r="BM42" s="27" t="s">
        <v>5046</v>
      </c>
      <c r="BN42" s="27" t="s">
        <v>1401</v>
      </c>
      <c r="BO42" s="27">
        <v>131</v>
      </c>
      <c r="BP42" s="27" t="s">
        <v>5047</v>
      </c>
      <c r="BQ42" s="27" t="s">
        <v>1401</v>
      </c>
      <c r="BR42" s="27">
        <v>35</v>
      </c>
      <c r="BS42" s="27" t="s">
        <v>5048</v>
      </c>
      <c r="BT42" s="27" t="s">
        <v>1401</v>
      </c>
      <c r="BU42" s="27">
        <v>15</v>
      </c>
      <c r="BV42" s="27" t="s">
        <v>5049</v>
      </c>
      <c r="BW42" s="27" t="s">
        <v>1401</v>
      </c>
      <c r="BX42" s="27">
        <v>10</v>
      </c>
      <c r="BY42" s="27" t="s">
        <v>5050</v>
      </c>
      <c r="BZ42" s="27" t="s">
        <v>1401</v>
      </c>
      <c r="CA42" s="27">
        <v>10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</row>
    <row r="43" spans="1:101">
      <c r="A43" s="1">
        <v>42</v>
      </c>
      <c r="B43" s="69">
        <v>39496</v>
      </c>
      <c r="C43" s="1" t="s">
        <v>2438</v>
      </c>
      <c r="D43" s="27">
        <v>103436</v>
      </c>
      <c r="E43" s="27">
        <v>36052</v>
      </c>
      <c r="F43" s="29">
        <f t="shared" si="8"/>
        <v>0.34854402722456396</v>
      </c>
      <c r="G43" s="21">
        <f t="shared" si="1"/>
        <v>1.2121380228558748E-2</v>
      </c>
      <c r="H43" s="21" t="str">
        <f t="shared" si="2"/>
        <v>PPP (Sherpao)</v>
      </c>
      <c r="I43" s="21">
        <f t="shared" si="3"/>
        <v>0.33637523577055367</v>
      </c>
      <c r="J43" s="21" t="str">
        <f t="shared" si="4"/>
        <v>IND</v>
      </c>
      <c r="K43" s="21">
        <f t="shared" si="5"/>
        <v>0.32425385554199487</v>
      </c>
      <c r="L43" s="21" t="str">
        <f t="shared" si="6"/>
        <v>IND</v>
      </c>
      <c r="M43" s="21">
        <f t="shared" si="7"/>
        <v>0.19951736380783314</v>
      </c>
      <c r="N43" s="27" t="s">
        <v>867</v>
      </c>
      <c r="O43" s="27" t="s">
        <v>1002</v>
      </c>
      <c r="P43" s="33">
        <v>1066</v>
      </c>
      <c r="Q43" s="27" t="s">
        <v>4867</v>
      </c>
      <c r="R43" s="27" t="s">
        <v>1185</v>
      </c>
      <c r="S43" s="33">
        <v>3778</v>
      </c>
      <c r="T43" s="27" t="s">
        <v>835</v>
      </c>
      <c r="U43" s="27" t="s">
        <v>696</v>
      </c>
      <c r="V43" s="33" t="s">
        <v>838</v>
      </c>
      <c r="W43" s="27" t="s">
        <v>835</v>
      </c>
      <c r="X43" s="27" t="s">
        <v>836</v>
      </c>
      <c r="Y43" s="33" t="s">
        <v>838</v>
      </c>
      <c r="Z43" s="27" t="s">
        <v>835</v>
      </c>
      <c r="AA43" s="27" t="s">
        <v>1106</v>
      </c>
      <c r="AB43" s="33" t="s">
        <v>838</v>
      </c>
      <c r="AC43" s="27" t="s">
        <v>835</v>
      </c>
      <c r="AD43" s="27" t="s">
        <v>887</v>
      </c>
      <c r="AE43" s="33" t="s">
        <v>838</v>
      </c>
      <c r="AF43" s="27" t="s">
        <v>835</v>
      </c>
      <c r="AG43" s="27" t="s">
        <v>2873</v>
      </c>
      <c r="AH43" s="33" t="s">
        <v>838</v>
      </c>
      <c r="AI43" s="27" t="s">
        <v>835</v>
      </c>
      <c r="AJ43" s="27" t="s">
        <v>895</v>
      </c>
      <c r="AK43" s="33" t="s">
        <v>838</v>
      </c>
      <c r="AL43" s="27" t="s">
        <v>835</v>
      </c>
      <c r="AM43" s="27" t="s">
        <v>3130</v>
      </c>
      <c r="AN43" s="33" t="s">
        <v>838</v>
      </c>
      <c r="AO43" s="27" t="s">
        <v>869</v>
      </c>
      <c r="AP43" s="27" t="s">
        <v>3813</v>
      </c>
      <c r="AQ43" s="33" t="s">
        <v>870</v>
      </c>
      <c r="AR43" s="27" t="s">
        <v>7375</v>
      </c>
      <c r="AS43" s="27" t="s">
        <v>7376</v>
      </c>
      <c r="AT43" s="33" t="s">
        <v>7377</v>
      </c>
      <c r="AU43" s="27" t="s">
        <v>2421</v>
      </c>
      <c r="AV43" s="27" t="s">
        <v>868</v>
      </c>
      <c r="AW43" s="33">
        <v>12127</v>
      </c>
      <c r="AX43" s="27" t="s">
        <v>835</v>
      </c>
      <c r="AY43" s="27" t="s">
        <v>883</v>
      </c>
      <c r="AZ43" s="33" t="s">
        <v>838</v>
      </c>
      <c r="BA43" s="27" t="s">
        <v>2422</v>
      </c>
      <c r="BB43" s="27" t="s">
        <v>1401</v>
      </c>
      <c r="BC43" s="33">
        <v>11690</v>
      </c>
      <c r="BD43" s="27" t="s">
        <v>4866</v>
      </c>
      <c r="BE43" s="27" t="s">
        <v>1401</v>
      </c>
      <c r="BF43" s="33">
        <v>7193</v>
      </c>
      <c r="BG43" s="27" t="s">
        <v>3333</v>
      </c>
      <c r="BH43" s="27" t="s">
        <v>1401</v>
      </c>
      <c r="BI43" s="33">
        <v>76</v>
      </c>
      <c r="BJ43" s="27" t="s">
        <v>4868</v>
      </c>
      <c r="BK43" s="27" t="s">
        <v>1401</v>
      </c>
      <c r="BL43" s="27">
        <v>54</v>
      </c>
      <c r="BM43" s="27" t="s">
        <v>3121</v>
      </c>
      <c r="BN43" s="27" t="s">
        <v>1401</v>
      </c>
      <c r="BO43" s="27">
        <v>32</v>
      </c>
      <c r="BP43" s="27" t="s">
        <v>4869</v>
      </c>
      <c r="BQ43" s="27" t="s">
        <v>1401</v>
      </c>
      <c r="BR43" s="27">
        <v>19</v>
      </c>
      <c r="BS43" s="27" t="s">
        <v>2959</v>
      </c>
      <c r="BT43" s="27" t="s">
        <v>1401</v>
      </c>
      <c r="BU43" s="27">
        <v>17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</row>
    <row r="44" spans="1:101">
      <c r="A44" s="1">
        <v>43</v>
      </c>
      <c r="B44" s="69">
        <v>39496</v>
      </c>
      <c r="C44" s="1" t="s">
        <v>2440</v>
      </c>
      <c r="D44" s="27">
        <v>84200</v>
      </c>
      <c r="E44" s="27">
        <v>22052</v>
      </c>
      <c r="F44" s="29">
        <f t="shared" si="8"/>
        <v>0.26190023752969122</v>
      </c>
      <c r="G44" s="21">
        <f t="shared" si="1"/>
        <v>0.18909849446762197</v>
      </c>
      <c r="H44" s="21" t="str">
        <f t="shared" si="2"/>
        <v>MMA</v>
      </c>
      <c r="I44" s="21">
        <f t="shared" si="3"/>
        <v>0.50698349356067474</v>
      </c>
      <c r="J44" s="21" t="str">
        <f t="shared" si="4"/>
        <v>PML-N</v>
      </c>
      <c r="K44" s="21">
        <f t="shared" si="5"/>
        <v>0.31788499909305279</v>
      </c>
      <c r="L44" s="21" t="str">
        <f t="shared" si="6"/>
        <v>PPPP</v>
      </c>
      <c r="M44" s="21">
        <f t="shared" si="7"/>
        <v>0.14638128060946853</v>
      </c>
      <c r="N44" s="27" t="s">
        <v>835</v>
      </c>
      <c r="O44" s="27" t="s">
        <v>806</v>
      </c>
      <c r="P44" s="33" t="s">
        <v>838</v>
      </c>
      <c r="Q44" s="27" t="s">
        <v>2423</v>
      </c>
      <c r="R44" s="27" t="s">
        <v>1185</v>
      </c>
      <c r="S44" s="33">
        <v>11180</v>
      </c>
      <c r="T44" s="27" t="s">
        <v>835</v>
      </c>
      <c r="U44" s="27" t="s">
        <v>696</v>
      </c>
      <c r="V44" s="33" t="s">
        <v>838</v>
      </c>
      <c r="W44" s="27" t="s">
        <v>835</v>
      </c>
      <c r="X44" s="27" t="s">
        <v>836</v>
      </c>
      <c r="Y44" s="33" t="s">
        <v>838</v>
      </c>
      <c r="Z44" s="27" t="s">
        <v>2439</v>
      </c>
      <c r="AA44" s="27" t="s">
        <v>1194</v>
      </c>
      <c r="AB44" s="33">
        <v>7010</v>
      </c>
      <c r="AC44" s="27" t="s">
        <v>4870</v>
      </c>
      <c r="AD44" s="27" t="s">
        <v>1003</v>
      </c>
      <c r="AE44" s="33">
        <v>3228</v>
      </c>
      <c r="AF44" s="27" t="s">
        <v>835</v>
      </c>
      <c r="AG44" s="27" t="s">
        <v>2873</v>
      </c>
      <c r="AH44" s="33" t="s">
        <v>838</v>
      </c>
      <c r="AI44" s="27" t="s">
        <v>835</v>
      </c>
      <c r="AJ44" s="27" t="s">
        <v>895</v>
      </c>
      <c r="AK44" s="33" t="s">
        <v>838</v>
      </c>
      <c r="AL44" s="27" t="s">
        <v>835</v>
      </c>
      <c r="AM44" s="27" t="s">
        <v>3130</v>
      </c>
      <c r="AN44" s="33" t="s">
        <v>838</v>
      </c>
      <c r="AO44" s="27" t="s">
        <v>5057</v>
      </c>
      <c r="AP44" s="27" t="s">
        <v>3813</v>
      </c>
      <c r="AQ44" s="33">
        <v>95</v>
      </c>
      <c r="AR44" s="27" t="s">
        <v>7375</v>
      </c>
      <c r="AS44" s="27" t="s">
        <v>7376</v>
      </c>
      <c r="AT44" s="33" t="s">
        <v>7377</v>
      </c>
      <c r="AU44" s="27" t="s">
        <v>835</v>
      </c>
      <c r="AV44" s="27" t="s">
        <v>868</v>
      </c>
      <c r="AW44" s="33" t="s">
        <v>838</v>
      </c>
      <c r="AX44" s="27" t="s">
        <v>835</v>
      </c>
      <c r="AY44" s="27" t="s">
        <v>883</v>
      </c>
      <c r="AZ44" s="33" t="s">
        <v>838</v>
      </c>
      <c r="BA44" s="27" t="s">
        <v>4871</v>
      </c>
      <c r="BB44" s="27" t="s">
        <v>1401</v>
      </c>
      <c r="BC44" s="33">
        <v>539</v>
      </c>
      <c r="BD44" s="27"/>
      <c r="BE44" s="27"/>
      <c r="BF44" s="33"/>
      <c r="BG44" s="27"/>
      <c r="BH44" s="27"/>
      <c r="BI44" s="33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</row>
    <row r="45" spans="1:101">
      <c r="A45" s="1">
        <v>44</v>
      </c>
      <c r="B45" s="69">
        <v>39496</v>
      </c>
      <c r="C45" s="1" t="s">
        <v>1204</v>
      </c>
      <c r="D45" s="27">
        <v>121047</v>
      </c>
      <c r="E45" s="27">
        <v>49077</v>
      </c>
      <c r="F45" s="29">
        <f t="shared" si="8"/>
        <v>0.4054375573124489</v>
      </c>
      <c r="G45" s="21">
        <f t="shared" si="1"/>
        <v>9.6705177578091564E-2</v>
      </c>
      <c r="H45" s="21" t="str">
        <f t="shared" si="2"/>
        <v>PML-N</v>
      </c>
      <c r="I45" s="21">
        <f t="shared" si="3"/>
        <v>0.43205574912891986</v>
      </c>
      <c r="J45" s="21" t="str">
        <f t="shared" si="4"/>
        <v>PPPP</v>
      </c>
      <c r="K45" s="21">
        <f t="shared" si="5"/>
        <v>0.33535057155082831</v>
      </c>
      <c r="L45" s="21" t="str">
        <f t="shared" si="6"/>
        <v>PML</v>
      </c>
      <c r="M45" s="21">
        <f t="shared" si="7"/>
        <v>0.21751533304806733</v>
      </c>
      <c r="N45" s="27" t="s">
        <v>835</v>
      </c>
      <c r="O45" s="27" t="s">
        <v>806</v>
      </c>
      <c r="P45" s="33" t="s">
        <v>838</v>
      </c>
      <c r="Q45" s="27" t="s">
        <v>5060</v>
      </c>
      <c r="R45" s="27" t="s">
        <v>1185</v>
      </c>
      <c r="S45" s="33">
        <v>316</v>
      </c>
      <c r="T45" s="27" t="s">
        <v>5059</v>
      </c>
      <c r="U45" s="27" t="s">
        <v>1765</v>
      </c>
      <c r="V45" s="33">
        <v>343</v>
      </c>
      <c r="W45" s="27" t="s">
        <v>5058</v>
      </c>
      <c r="X45" s="27" t="s">
        <v>909</v>
      </c>
      <c r="Y45" s="33">
        <v>10675</v>
      </c>
      <c r="Z45" s="27" t="s">
        <v>2441</v>
      </c>
      <c r="AA45" s="27" t="s">
        <v>1194</v>
      </c>
      <c r="AB45" s="33">
        <v>21204</v>
      </c>
      <c r="AC45" s="27" t="s">
        <v>2442</v>
      </c>
      <c r="AD45" s="27" t="s">
        <v>1003</v>
      </c>
      <c r="AE45" s="33">
        <v>16458</v>
      </c>
      <c r="AF45" s="27" t="s">
        <v>835</v>
      </c>
      <c r="AG45" s="27" t="s">
        <v>2873</v>
      </c>
      <c r="AH45" s="33" t="s">
        <v>838</v>
      </c>
      <c r="AI45" s="27" t="s">
        <v>835</v>
      </c>
      <c r="AJ45" s="27" t="s">
        <v>895</v>
      </c>
      <c r="AK45" s="33" t="s">
        <v>838</v>
      </c>
      <c r="AL45" s="27" t="s">
        <v>835</v>
      </c>
      <c r="AM45" s="27" t="s">
        <v>3130</v>
      </c>
      <c r="AN45" s="33" t="s">
        <v>838</v>
      </c>
      <c r="AO45" s="27" t="s">
        <v>869</v>
      </c>
      <c r="AP45" s="27" t="s">
        <v>3813</v>
      </c>
      <c r="AQ45" s="33" t="s">
        <v>870</v>
      </c>
      <c r="AR45" s="27" t="s">
        <v>7375</v>
      </c>
      <c r="AS45" s="27" t="s">
        <v>7376</v>
      </c>
      <c r="AT45" s="33" t="s">
        <v>7377</v>
      </c>
      <c r="AU45" s="27" t="s">
        <v>835</v>
      </c>
      <c r="AV45" s="27" t="s">
        <v>868</v>
      </c>
      <c r="AW45" s="33" t="s">
        <v>838</v>
      </c>
      <c r="AX45" s="27" t="s">
        <v>835</v>
      </c>
      <c r="AY45" s="27" t="s">
        <v>883</v>
      </c>
      <c r="AZ45" s="33" t="s">
        <v>838</v>
      </c>
      <c r="BA45" s="27" t="s">
        <v>5080</v>
      </c>
      <c r="BB45" s="27" t="s">
        <v>1401</v>
      </c>
      <c r="BC45" s="33">
        <v>81</v>
      </c>
      <c r="BD45" s="27"/>
      <c r="BE45" s="27"/>
      <c r="BF45" s="33"/>
      <c r="BG45" s="27"/>
      <c r="BH45" s="27"/>
      <c r="BI45" s="33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>
      <c r="A46" s="1">
        <v>45</v>
      </c>
      <c r="B46" s="69">
        <v>39496</v>
      </c>
      <c r="C46" s="1" t="s">
        <v>1207</v>
      </c>
      <c r="D46" s="27">
        <v>121377</v>
      </c>
      <c r="E46" s="27">
        <v>50787</v>
      </c>
      <c r="F46" s="29">
        <f t="shared" si="8"/>
        <v>0.41842358931263751</v>
      </c>
      <c r="G46" s="21">
        <f>((LARGE(N46:CY46,1)-(LARGE(N46:CY46,2)))/E46)</f>
        <v>0.231732529978144</v>
      </c>
      <c r="H46" s="21" t="str">
        <f>INDEX(N46:CY46,MATCH(MAX(N46:CY46),N46:CY46,0)-1)</f>
        <v>PML-N</v>
      </c>
      <c r="I46" s="21">
        <f>LARGE(N46:CY46,1)/(E46)</f>
        <v>0.47277846693051373</v>
      </c>
      <c r="J46" s="21" t="str">
        <f>INDEX(N46:CY46,MATCH(LARGE(N46:CY46,2),N46:CY46,0)-1)</f>
        <v>IND</v>
      </c>
      <c r="K46" s="21">
        <f>LARGE(N46:CY46,2)/(E46)</f>
        <v>0.2410459369523697</v>
      </c>
      <c r="L46" s="21" t="str">
        <f>INDEX(N46:CY46,MATCH(LARGE(N46:CY46,3),N46:CY46,0)-1)</f>
        <v>PML</v>
      </c>
      <c r="M46" s="21">
        <f>LARGE(N46:CY46,3)/(E46)</f>
        <v>0.15905645145411226</v>
      </c>
      <c r="N46" s="27" t="s">
        <v>835</v>
      </c>
      <c r="O46" s="27" t="s">
        <v>806</v>
      </c>
      <c r="P46" s="33" t="s">
        <v>838</v>
      </c>
      <c r="Q46" s="27" t="s">
        <v>835</v>
      </c>
      <c r="R46" s="27" t="s">
        <v>809</v>
      </c>
      <c r="S46" s="33" t="s">
        <v>838</v>
      </c>
      <c r="T46" s="27" t="s">
        <v>835</v>
      </c>
      <c r="U46" s="27" t="s">
        <v>696</v>
      </c>
      <c r="V46" s="33" t="s">
        <v>838</v>
      </c>
      <c r="W46" s="27" t="s">
        <v>247</v>
      </c>
      <c r="X46" s="27" t="s">
        <v>836</v>
      </c>
      <c r="Y46" s="33">
        <v>8078</v>
      </c>
      <c r="Z46" s="27" t="s">
        <v>248</v>
      </c>
      <c r="AA46" s="27" t="s">
        <v>1194</v>
      </c>
      <c r="AB46" s="33">
        <v>24011</v>
      </c>
      <c r="AC46" s="27" t="s">
        <v>249</v>
      </c>
      <c r="AD46" s="27" t="s">
        <v>887</v>
      </c>
      <c r="AE46" s="33">
        <v>3121</v>
      </c>
      <c r="AF46" s="27" t="s">
        <v>835</v>
      </c>
      <c r="AG46" s="27" t="s">
        <v>2873</v>
      </c>
      <c r="AH46" s="33" t="s">
        <v>838</v>
      </c>
      <c r="AI46" s="27" t="s">
        <v>835</v>
      </c>
      <c r="AJ46" s="27" t="s">
        <v>895</v>
      </c>
      <c r="AK46" s="33" t="s">
        <v>838</v>
      </c>
      <c r="AL46" s="27" t="s">
        <v>835</v>
      </c>
      <c r="AM46" s="27" t="s">
        <v>3130</v>
      </c>
      <c r="AN46" s="33" t="s">
        <v>838</v>
      </c>
      <c r="AO46" s="27" t="s">
        <v>869</v>
      </c>
      <c r="AP46" s="27" t="s">
        <v>3813</v>
      </c>
      <c r="AQ46" s="33" t="s">
        <v>870</v>
      </c>
      <c r="AR46" s="27" t="s">
        <v>7375</v>
      </c>
      <c r="AS46" s="27" t="s">
        <v>7376</v>
      </c>
      <c r="AT46" s="33" t="s">
        <v>7377</v>
      </c>
      <c r="AU46" s="27" t="s">
        <v>835</v>
      </c>
      <c r="AV46" s="27" t="s">
        <v>868</v>
      </c>
      <c r="AW46" s="33" t="s">
        <v>838</v>
      </c>
      <c r="AX46" s="27" t="s">
        <v>835</v>
      </c>
      <c r="AY46" s="27" t="s">
        <v>883</v>
      </c>
      <c r="AZ46" s="33" t="s">
        <v>838</v>
      </c>
      <c r="BA46" s="33" t="s">
        <v>251</v>
      </c>
      <c r="BB46" s="33" t="s">
        <v>1401</v>
      </c>
      <c r="BC46" s="33">
        <v>12242</v>
      </c>
      <c r="BD46" s="27" t="s">
        <v>250</v>
      </c>
      <c r="BE46" s="27" t="s">
        <v>1401</v>
      </c>
      <c r="BF46" s="33">
        <v>1537</v>
      </c>
      <c r="BG46" s="27" t="s">
        <v>252</v>
      </c>
      <c r="BH46" s="27" t="s">
        <v>1401</v>
      </c>
      <c r="BI46" s="33">
        <v>371</v>
      </c>
      <c r="BJ46" s="27" t="s">
        <v>253</v>
      </c>
      <c r="BK46" s="27" t="s">
        <v>1401</v>
      </c>
      <c r="BL46" s="33">
        <v>220</v>
      </c>
      <c r="BM46" s="27" t="s">
        <v>254</v>
      </c>
      <c r="BN46" s="27" t="s">
        <v>1401</v>
      </c>
      <c r="BO46" s="27">
        <v>67</v>
      </c>
      <c r="BP46" s="27" t="s">
        <v>255</v>
      </c>
      <c r="BQ46" s="27" t="s">
        <v>1401</v>
      </c>
      <c r="BR46" s="27">
        <v>48</v>
      </c>
      <c r="BS46" s="27" t="s">
        <v>256</v>
      </c>
      <c r="BT46" s="27" t="s">
        <v>1401</v>
      </c>
      <c r="BU46" s="27">
        <v>45</v>
      </c>
      <c r="BV46" s="27" t="s">
        <v>257</v>
      </c>
      <c r="BW46" s="27" t="s">
        <v>1401</v>
      </c>
      <c r="BX46" s="27">
        <v>37</v>
      </c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>
      <c r="A47" s="1">
        <v>46</v>
      </c>
      <c r="B47" s="69">
        <v>39496</v>
      </c>
      <c r="C47" s="1" t="s">
        <v>2449</v>
      </c>
      <c r="D47" s="27">
        <v>136995</v>
      </c>
      <c r="E47" s="27">
        <v>57071</v>
      </c>
      <c r="F47" s="29">
        <f t="shared" si="8"/>
        <v>0.41659184641775249</v>
      </c>
      <c r="G47" s="21">
        <f t="shared" ref="G47:G59" si="9">((LARGE(N47:CV47,1)-(LARGE(N47:CV47,2)))/E47)</f>
        <v>2.5231728899090606E-2</v>
      </c>
      <c r="H47" s="21" t="str">
        <f t="shared" ref="H47:H59" si="10">INDEX(N47:CV47,MATCH(MAX(N47:CV47),N47:CV47,0)-1)</f>
        <v>PML</v>
      </c>
      <c r="I47" s="21">
        <f t="shared" ref="I47:I59" si="11">LARGE(N47:CV47,1)/(E47)</f>
        <v>0.21998913633894623</v>
      </c>
      <c r="J47" s="21" t="str">
        <f t="shared" ref="J47:J59" si="12">INDEX(N47:CV47,MATCH(LARGE(N47:CV47,2),N47:CV47,0)-1)</f>
        <v>PPPP</v>
      </c>
      <c r="K47" s="21">
        <f t="shared" ref="K47:K59" si="13">LARGE(N47:CV47,2)/(E47)</f>
        <v>0.19475740743985562</v>
      </c>
      <c r="L47" s="21" t="str">
        <f t="shared" ref="L47:L59" si="14">INDEX(N47:CV47,MATCH(LARGE(N47:CV47,3),N47:CV47,0)-1)</f>
        <v>IND</v>
      </c>
      <c r="M47" s="21">
        <f t="shared" ref="M47:M59" si="15">LARGE(N47:CV47,3)/(E47)</f>
        <v>0.17599130907115698</v>
      </c>
      <c r="N47" s="27" t="s">
        <v>835</v>
      </c>
      <c r="O47" s="27" t="s">
        <v>806</v>
      </c>
      <c r="P47" s="33" t="s">
        <v>838</v>
      </c>
      <c r="Q47" s="27" t="s">
        <v>835</v>
      </c>
      <c r="R47" s="27" t="s">
        <v>809</v>
      </c>
      <c r="S47" s="33" t="s">
        <v>838</v>
      </c>
      <c r="T47" s="27" t="s">
        <v>835</v>
      </c>
      <c r="U47" s="27" t="s">
        <v>696</v>
      </c>
      <c r="V47" s="33" t="s">
        <v>838</v>
      </c>
      <c r="W47" s="27" t="s">
        <v>2443</v>
      </c>
      <c r="X47" s="27" t="s">
        <v>909</v>
      </c>
      <c r="Y47" s="33">
        <v>12555</v>
      </c>
      <c r="Z47" s="27" t="s">
        <v>5082</v>
      </c>
      <c r="AA47" s="27" t="s">
        <v>1194</v>
      </c>
      <c r="AB47" s="33">
        <v>6289</v>
      </c>
      <c r="AC47" s="27" t="s">
        <v>2444</v>
      </c>
      <c r="AD47" s="27" t="s">
        <v>1003</v>
      </c>
      <c r="AE47" s="33">
        <v>11115</v>
      </c>
      <c r="AF47" s="27" t="s">
        <v>835</v>
      </c>
      <c r="AG47" s="27" t="s">
        <v>2873</v>
      </c>
      <c r="AH47" s="33" t="s">
        <v>838</v>
      </c>
      <c r="AI47" s="27" t="s">
        <v>835</v>
      </c>
      <c r="AJ47" s="27" t="s">
        <v>895</v>
      </c>
      <c r="AK47" s="33" t="s">
        <v>838</v>
      </c>
      <c r="AL47" s="27" t="s">
        <v>835</v>
      </c>
      <c r="AM47" s="27" t="s">
        <v>3130</v>
      </c>
      <c r="AN47" s="33" t="s">
        <v>838</v>
      </c>
      <c r="AO47" s="27" t="s">
        <v>869</v>
      </c>
      <c r="AP47" s="27" t="s">
        <v>3813</v>
      </c>
      <c r="AQ47" s="33" t="s">
        <v>870</v>
      </c>
      <c r="AR47" s="27" t="s">
        <v>7375</v>
      </c>
      <c r="AS47" s="27" t="s">
        <v>7376</v>
      </c>
      <c r="AT47" s="33" t="s">
        <v>7377</v>
      </c>
      <c r="AU47" s="27" t="s">
        <v>5083</v>
      </c>
      <c r="AV47" s="27" t="s">
        <v>4793</v>
      </c>
      <c r="AW47" s="33">
        <v>5740</v>
      </c>
      <c r="AX47" s="27" t="s">
        <v>835</v>
      </c>
      <c r="AY47" s="27" t="s">
        <v>883</v>
      </c>
      <c r="AZ47" s="33" t="s">
        <v>838</v>
      </c>
      <c r="BA47" s="27" t="s">
        <v>5081</v>
      </c>
      <c r="BB47" s="27" t="s">
        <v>1401</v>
      </c>
      <c r="BC47" s="33">
        <v>10044</v>
      </c>
      <c r="BD47" s="27" t="s">
        <v>5084</v>
      </c>
      <c r="BE47" s="27" t="s">
        <v>1401</v>
      </c>
      <c r="BF47" s="33">
        <v>4380</v>
      </c>
      <c r="BG47" s="27" t="s">
        <v>5080</v>
      </c>
      <c r="BH47" s="27" t="s">
        <v>1401</v>
      </c>
      <c r="BI47" s="33">
        <v>3378</v>
      </c>
      <c r="BJ47" s="27" t="s">
        <v>5085</v>
      </c>
      <c r="BK47" s="27" t="s">
        <v>1401</v>
      </c>
      <c r="BL47" s="27">
        <v>2515</v>
      </c>
      <c r="BM47" s="27" t="s">
        <v>5086</v>
      </c>
      <c r="BN47" s="27" t="s">
        <v>1401</v>
      </c>
      <c r="BO47" s="27">
        <v>931</v>
      </c>
      <c r="BP47" s="27" t="s">
        <v>5061</v>
      </c>
      <c r="BQ47" s="27" t="s">
        <v>1401</v>
      </c>
      <c r="BR47" s="27">
        <v>108</v>
      </c>
      <c r="BS47" s="27" t="s">
        <v>5062</v>
      </c>
      <c r="BT47" s="27" t="s">
        <v>1401</v>
      </c>
      <c r="BU47" s="27">
        <v>16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>
      <c r="A48" s="1">
        <v>47</v>
      </c>
      <c r="B48" s="69">
        <v>39496</v>
      </c>
      <c r="C48" s="1" t="s">
        <v>2450</v>
      </c>
      <c r="D48" s="27">
        <v>132033</v>
      </c>
      <c r="E48" s="27">
        <v>55818</v>
      </c>
      <c r="F48" s="29">
        <f t="shared" si="8"/>
        <v>0.42275794687691715</v>
      </c>
      <c r="G48" s="21">
        <f t="shared" si="9"/>
        <v>8.1604500340391989E-2</v>
      </c>
      <c r="H48" s="21" t="str">
        <f t="shared" si="10"/>
        <v>PML-N</v>
      </c>
      <c r="I48" s="21">
        <f t="shared" si="11"/>
        <v>0.32923071410656063</v>
      </c>
      <c r="J48" s="21" t="str">
        <f t="shared" si="12"/>
        <v>IND</v>
      </c>
      <c r="K48" s="21">
        <f t="shared" si="13"/>
        <v>0.24762621376616861</v>
      </c>
      <c r="L48" s="21" t="str">
        <f t="shared" si="14"/>
        <v>PML</v>
      </c>
      <c r="M48" s="21">
        <f t="shared" si="15"/>
        <v>0.24286072593070335</v>
      </c>
      <c r="N48" s="27" t="s">
        <v>835</v>
      </c>
      <c r="O48" s="27" t="s">
        <v>806</v>
      </c>
      <c r="P48" s="33" t="s">
        <v>838</v>
      </c>
      <c r="Q48" s="27" t="s">
        <v>5069</v>
      </c>
      <c r="R48" s="27" t="s">
        <v>1185</v>
      </c>
      <c r="S48" s="33">
        <v>144</v>
      </c>
      <c r="T48" s="27" t="s">
        <v>835</v>
      </c>
      <c r="U48" s="27" t="s">
        <v>696</v>
      </c>
      <c r="V48" s="33" t="s">
        <v>838</v>
      </c>
      <c r="W48" s="27" t="s">
        <v>5063</v>
      </c>
      <c r="X48" s="27" t="s">
        <v>909</v>
      </c>
      <c r="Y48" s="33">
        <v>13556</v>
      </c>
      <c r="Z48" s="27" t="s">
        <v>2445</v>
      </c>
      <c r="AA48" s="27" t="s">
        <v>1194</v>
      </c>
      <c r="AB48" s="33">
        <v>18377</v>
      </c>
      <c r="AC48" s="27" t="s">
        <v>5064</v>
      </c>
      <c r="AD48" s="27" t="s">
        <v>1003</v>
      </c>
      <c r="AE48" s="33">
        <v>6111</v>
      </c>
      <c r="AF48" s="27" t="s">
        <v>835</v>
      </c>
      <c r="AG48" s="27" t="s">
        <v>2873</v>
      </c>
      <c r="AH48" s="33" t="s">
        <v>838</v>
      </c>
      <c r="AI48" s="27" t="s">
        <v>835</v>
      </c>
      <c r="AJ48" s="27" t="s">
        <v>895</v>
      </c>
      <c r="AK48" s="33" t="s">
        <v>838</v>
      </c>
      <c r="AL48" s="27" t="s">
        <v>835</v>
      </c>
      <c r="AM48" s="27" t="s">
        <v>3130</v>
      </c>
      <c r="AN48" s="33" t="s">
        <v>838</v>
      </c>
      <c r="AO48" s="27" t="s">
        <v>869</v>
      </c>
      <c r="AP48" s="27" t="s">
        <v>3813</v>
      </c>
      <c r="AQ48" s="33" t="s">
        <v>870</v>
      </c>
      <c r="AR48" s="27" t="s">
        <v>7375</v>
      </c>
      <c r="AS48" s="27" t="s">
        <v>7376</v>
      </c>
      <c r="AT48" s="33" t="s">
        <v>7377</v>
      </c>
      <c r="AU48" s="27" t="s">
        <v>835</v>
      </c>
      <c r="AV48" s="27" t="s">
        <v>868</v>
      </c>
      <c r="AW48" s="33" t="s">
        <v>838</v>
      </c>
      <c r="AX48" s="27" t="s">
        <v>835</v>
      </c>
      <c r="AY48" s="27" t="s">
        <v>883</v>
      </c>
      <c r="AZ48" s="33" t="s">
        <v>838</v>
      </c>
      <c r="BA48" s="27" t="s">
        <v>2623</v>
      </c>
      <c r="BB48" s="27" t="s">
        <v>1401</v>
      </c>
      <c r="BC48" s="33">
        <v>13822</v>
      </c>
      <c r="BD48" s="27" t="s">
        <v>5065</v>
      </c>
      <c r="BE48" s="27" t="s">
        <v>1401</v>
      </c>
      <c r="BF48" s="33">
        <v>2163</v>
      </c>
      <c r="BG48" s="27" t="s">
        <v>5067</v>
      </c>
      <c r="BH48" s="27" t="s">
        <v>1401</v>
      </c>
      <c r="BI48" s="33">
        <v>608</v>
      </c>
      <c r="BJ48" s="27" t="s">
        <v>5066</v>
      </c>
      <c r="BK48" s="27" t="s">
        <v>1401</v>
      </c>
      <c r="BL48" s="27">
        <v>445</v>
      </c>
      <c r="BM48" s="27" t="s">
        <v>4390</v>
      </c>
      <c r="BN48" s="27" t="s">
        <v>1401</v>
      </c>
      <c r="BO48" s="27">
        <v>185</v>
      </c>
      <c r="BP48" s="27" t="s">
        <v>5068</v>
      </c>
      <c r="BQ48" s="27" t="s">
        <v>1401</v>
      </c>
      <c r="BR48" s="27">
        <v>158</v>
      </c>
      <c r="BS48" s="27" t="s">
        <v>4909</v>
      </c>
      <c r="BT48" s="27" t="s">
        <v>1401</v>
      </c>
      <c r="BU48" s="27">
        <v>142</v>
      </c>
      <c r="BV48" s="27" t="s">
        <v>4910</v>
      </c>
      <c r="BW48" s="27" t="s">
        <v>1401</v>
      </c>
      <c r="BX48" s="27">
        <v>67</v>
      </c>
      <c r="BY48" s="27" t="s">
        <v>4924</v>
      </c>
      <c r="BZ48" s="27" t="s">
        <v>1401</v>
      </c>
      <c r="CA48" s="27">
        <v>40</v>
      </c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6">
      <c r="A49" s="1">
        <v>48</v>
      </c>
      <c r="B49" s="69">
        <v>39496</v>
      </c>
      <c r="C49" s="1" t="s">
        <v>2451</v>
      </c>
      <c r="D49" s="27">
        <v>148908</v>
      </c>
      <c r="E49" s="27">
        <v>67908</v>
      </c>
      <c r="F49" s="29">
        <f t="shared" si="8"/>
        <v>0.45603997098879845</v>
      </c>
      <c r="G49" s="21">
        <f t="shared" si="9"/>
        <v>9.1299994109677804E-4</v>
      </c>
      <c r="H49" s="21" t="str">
        <f t="shared" si="10"/>
        <v>PML-N</v>
      </c>
      <c r="I49" s="21">
        <f t="shared" si="11"/>
        <v>0.33009365612298991</v>
      </c>
      <c r="J49" s="21" t="str">
        <f t="shared" si="12"/>
        <v>MMA</v>
      </c>
      <c r="K49" s="21">
        <f t="shared" si="13"/>
        <v>0.32918065618189313</v>
      </c>
      <c r="L49" s="21" t="str">
        <f t="shared" si="14"/>
        <v>IND</v>
      </c>
      <c r="M49" s="21">
        <f t="shared" si="15"/>
        <v>0.14518171643988925</v>
      </c>
      <c r="N49" s="27" t="s">
        <v>835</v>
      </c>
      <c r="O49" s="27" t="s">
        <v>806</v>
      </c>
      <c r="P49" s="33" t="s">
        <v>838</v>
      </c>
      <c r="Q49" s="27" t="s">
        <v>2625</v>
      </c>
      <c r="R49" s="27" t="s">
        <v>1185</v>
      </c>
      <c r="S49" s="33">
        <v>22354</v>
      </c>
      <c r="T49" s="27" t="s">
        <v>835</v>
      </c>
      <c r="U49" s="27" t="s">
        <v>696</v>
      </c>
      <c r="V49" s="33" t="s">
        <v>838</v>
      </c>
      <c r="W49" s="27" t="s">
        <v>835</v>
      </c>
      <c r="X49" s="27" t="s">
        <v>836</v>
      </c>
      <c r="Y49" s="33" t="s">
        <v>838</v>
      </c>
      <c r="Z49" s="27" t="s">
        <v>2624</v>
      </c>
      <c r="AA49" s="27" t="s">
        <v>1194</v>
      </c>
      <c r="AB49" s="33">
        <v>22416</v>
      </c>
      <c r="AC49" s="27" t="s">
        <v>4926</v>
      </c>
      <c r="AD49" s="27" t="s">
        <v>1003</v>
      </c>
      <c r="AE49" s="33">
        <v>1772</v>
      </c>
      <c r="AF49" s="27" t="s">
        <v>835</v>
      </c>
      <c r="AG49" s="27" t="s">
        <v>2873</v>
      </c>
      <c r="AH49" s="33" t="s">
        <v>838</v>
      </c>
      <c r="AI49" s="27" t="s">
        <v>835</v>
      </c>
      <c r="AJ49" s="27" t="s">
        <v>895</v>
      </c>
      <c r="AK49" s="33" t="s">
        <v>838</v>
      </c>
      <c r="AL49" s="27" t="s">
        <v>835</v>
      </c>
      <c r="AM49" s="27" t="s">
        <v>3130</v>
      </c>
      <c r="AN49" s="33" t="s">
        <v>838</v>
      </c>
      <c r="AO49" s="27" t="s">
        <v>869</v>
      </c>
      <c r="AP49" s="27" t="s">
        <v>3813</v>
      </c>
      <c r="AQ49" s="33" t="s">
        <v>870</v>
      </c>
      <c r="AR49" s="27" t="s">
        <v>7375</v>
      </c>
      <c r="AS49" s="27" t="s">
        <v>7376</v>
      </c>
      <c r="AT49" s="33" t="s">
        <v>7377</v>
      </c>
      <c r="AU49" s="27" t="s">
        <v>734</v>
      </c>
      <c r="AV49" s="27" t="s">
        <v>3118</v>
      </c>
      <c r="AW49" s="33">
        <v>8478</v>
      </c>
      <c r="AX49" s="27" t="s">
        <v>835</v>
      </c>
      <c r="AY49" s="27" t="s">
        <v>883</v>
      </c>
      <c r="AZ49" s="33" t="s">
        <v>838</v>
      </c>
      <c r="BA49" s="27" t="s">
        <v>4925</v>
      </c>
      <c r="BB49" s="27" t="s">
        <v>1401</v>
      </c>
      <c r="BC49" s="33">
        <v>9859</v>
      </c>
      <c r="BD49" s="27" t="s">
        <v>4927</v>
      </c>
      <c r="BE49" s="27" t="s">
        <v>1401</v>
      </c>
      <c r="BF49" s="33">
        <v>1516</v>
      </c>
      <c r="BG49" s="27" t="s">
        <v>2967</v>
      </c>
      <c r="BH49" s="27" t="s">
        <v>1401</v>
      </c>
      <c r="BI49" s="33">
        <v>911</v>
      </c>
      <c r="BJ49" s="27" t="s">
        <v>4928</v>
      </c>
      <c r="BK49" s="27" t="s">
        <v>1401</v>
      </c>
      <c r="BL49" s="27">
        <v>324</v>
      </c>
      <c r="BM49" s="27" t="s">
        <v>2779</v>
      </c>
      <c r="BN49" s="27" t="s">
        <v>1401</v>
      </c>
      <c r="BO49" s="27">
        <v>159</v>
      </c>
      <c r="BP49" s="27" t="s">
        <v>5103</v>
      </c>
      <c r="BQ49" s="27" t="s">
        <v>1401</v>
      </c>
      <c r="BR49" s="27">
        <v>119</v>
      </c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6">
      <c r="A50" s="1">
        <v>49</v>
      </c>
      <c r="B50" s="69">
        <v>39496</v>
      </c>
      <c r="C50" s="1" t="s">
        <v>2452</v>
      </c>
      <c r="D50" s="27">
        <v>107928</v>
      </c>
      <c r="E50" s="27">
        <v>54339</v>
      </c>
      <c r="F50" s="29">
        <f t="shared" si="8"/>
        <v>0.50347453858127644</v>
      </c>
      <c r="G50" s="21">
        <f t="shared" si="9"/>
        <v>0.22637516332652421</v>
      </c>
      <c r="H50" s="21" t="str">
        <f t="shared" si="10"/>
        <v>MMA</v>
      </c>
      <c r="I50" s="21">
        <f t="shared" si="11"/>
        <v>0.50891624799867496</v>
      </c>
      <c r="J50" s="21" t="str">
        <f t="shared" si="12"/>
        <v>PML-N</v>
      </c>
      <c r="K50" s="21">
        <f t="shared" si="13"/>
        <v>0.28254108467215078</v>
      </c>
      <c r="L50" s="21" t="str">
        <f t="shared" si="14"/>
        <v>PPPP</v>
      </c>
      <c r="M50" s="21">
        <f t="shared" si="15"/>
        <v>0.13701025046467546</v>
      </c>
      <c r="N50" s="27" t="s">
        <v>835</v>
      </c>
      <c r="O50" s="27" t="s">
        <v>806</v>
      </c>
      <c r="P50" s="33" t="s">
        <v>838</v>
      </c>
      <c r="Q50" s="27" t="s">
        <v>2453</v>
      </c>
      <c r="R50" s="27" t="s">
        <v>1185</v>
      </c>
      <c r="S50" s="33">
        <v>27654</v>
      </c>
      <c r="T50" s="27" t="s">
        <v>5261</v>
      </c>
      <c r="U50" s="27" t="s">
        <v>1765</v>
      </c>
      <c r="V50" s="33">
        <v>439</v>
      </c>
      <c r="W50" s="27" t="s">
        <v>5105</v>
      </c>
      <c r="X50" s="27" t="s">
        <v>735</v>
      </c>
      <c r="Y50" s="33">
        <v>3448</v>
      </c>
      <c r="Z50" s="27" t="s">
        <v>2454</v>
      </c>
      <c r="AA50" s="27" t="s">
        <v>1194</v>
      </c>
      <c r="AB50" s="33">
        <v>15353</v>
      </c>
      <c r="AC50" s="27" t="s">
        <v>5104</v>
      </c>
      <c r="AD50" s="27" t="s">
        <v>1003</v>
      </c>
      <c r="AE50" s="33">
        <v>7445</v>
      </c>
      <c r="AF50" s="27" t="s">
        <v>835</v>
      </c>
      <c r="AG50" s="27" t="s">
        <v>2873</v>
      </c>
      <c r="AH50" s="33" t="s">
        <v>838</v>
      </c>
      <c r="AI50" s="27" t="s">
        <v>835</v>
      </c>
      <c r="AJ50" s="27" t="s">
        <v>895</v>
      </c>
      <c r="AK50" s="33" t="s">
        <v>838</v>
      </c>
      <c r="AL50" s="27" t="s">
        <v>835</v>
      </c>
      <c r="AM50" s="27" t="s">
        <v>3130</v>
      </c>
      <c r="AN50" s="33" t="s">
        <v>838</v>
      </c>
      <c r="AO50" s="27" t="s">
        <v>869</v>
      </c>
      <c r="AP50" s="27" t="s">
        <v>3813</v>
      </c>
      <c r="AQ50" s="33" t="s">
        <v>870</v>
      </c>
      <c r="AR50" s="27" t="s">
        <v>7375</v>
      </c>
      <c r="AS50" s="27" t="s">
        <v>7376</v>
      </c>
      <c r="AT50" s="33" t="s">
        <v>7377</v>
      </c>
      <c r="AU50" s="27" t="s">
        <v>835</v>
      </c>
      <c r="AV50" s="27" t="s">
        <v>868</v>
      </c>
      <c r="AW50" s="33" t="s">
        <v>838</v>
      </c>
      <c r="AX50" s="27" t="s">
        <v>835</v>
      </c>
      <c r="AY50" s="27" t="s">
        <v>883</v>
      </c>
      <c r="AZ50" s="33" t="s">
        <v>838</v>
      </c>
      <c r="BA50" s="27"/>
      <c r="BB50" s="27"/>
      <c r="BC50" s="33"/>
      <c r="BD50" s="27"/>
      <c r="BE50" s="27"/>
      <c r="BF50" s="33"/>
      <c r="BG50" s="27"/>
      <c r="BH50" s="27"/>
      <c r="BI50" s="33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</row>
    <row r="51" spans="1:106">
      <c r="A51" s="1">
        <v>50</v>
      </c>
      <c r="B51" s="69">
        <v>39496</v>
      </c>
      <c r="C51" s="1" t="s">
        <v>2635</v>
      </c>
      <c r="D51" s="27">
        <v>140578</v>
      </c>
      <c r="E51" s="27">
        <v>58677</v>
      </c>
      <c r="F51" s="29">
        <f t="shared" si="8"/>
        <v>0.41739817041073285</v>
      </c>
      <c r="G51" s="21">
        <f t="shared" si="9"/>
        <v>6.5613443086729048E-2</v>
      </c>
      <c r="H51" s="21" t="str">
        <f t="shared" si="10"/>
        <v>IND</v>
      </c>
      <c r="I51" s="21">
        <f t="shared" si="11"/>
        <v>0.42703273855173235</v>
      </c>
      <c r="J51" s="21" t="str">
        <f t="shared" si="12"/>
        <v>IND</v>
      </c>
      <c r="K51" s="21">
        <f t="shared" si="13"/>
        <v>0.36141929546500334</v>
      </c>
      <c r="L51" s="21" t="str">
        <f t="shared" si="14"/>
        <v>PPPP</v>
      </c>
      <c r="M51" s="21">
        <f t="shared" si="15"/>
        <v>0.17834926802665441</v>
      </c>
      <c r="N51" s="27" t="s">
        <v>835</v>
      </c>
      <c r="O51" s="27" t="s">
        <v>806</v>
      </c>
      <c r="P51" s="33" t="s">
        <v>838</v>
      </c>
      <c r="Q51" s="27" t="s">
        <v>5265</v>
      </c>
      <c r="R51" s="27" t="s">
        <v>1185</v>
      </c>
      <c r="S51" s="33">
        <v>388</v>
      </c>
      <c r="T51" s="27" t="s">
        <v>835</v>
      </c>
      <c r="U51" s="27" t="s">
        <v>696</v>
      </c>
      <c r="V51" s="33" t="s">
        <v>838</v>
      </c>
      <c r="W51" s="27" t="s">
        <v>835</v>
      </c>
      <c r="X51" s="27" t="s">
        <v>836</v>
      </c>
      <c r="Y51" s="33" t="s">
        <v>838</v>
      </c>
      <c r="Z51" s="27" t="s">
        <v>835</v>
      </c>
      <c r="AA51" s="27" t="s">
        <v>1106</v>
      </c>
      <c r="AB51" s="33" t="s">
        <v>838</v>
      </c>
      <c r="AC51" s="27" t="s">
        <v>5262</v>
      </c>
      <c r="AD51" s="27" t="s">
        <v>1003</v>
      </c>
      <c r="AE51" s="33">
        <v>10465</v>
      </c>
      <c r="AF51" s="27" t="s">
        <v>835</v>
      </c>
      <c r="AG51" s="27" t="s">
        <v>2873</v>
      </c>
      <c r="AH51" s="33" t="s">
        <v>838</v>
      </c>
      <c r="AI51" s="27" t="s">
        <v>835</v>
      </c>
      <c r="AJ51" s="27" t="s">
        <v>895</v>
      </c>
      <c r="AK51" s="33" t="s">
        <v>838</v>
      </c>
      <c r="AL51" s="27" t="s">
        <v>835</v>
      </c>
      <c r="AM51" s="27" t="s">
        <v>3130</v>
      </c>
      <c r="AN51" s="33" t="s">
        <v>838</v>
      </c>
      <c r="AO51" s="27" t="s">
        <v>869</v>
      </c>
      <c r="AP51" s="27" t="s">
        <v>3813</v>
      </c>
      <c r="AQ51" s="33" t="s">
        <v>870</v>
      </c>
      <c r="AR51" s="27" t="s">
        <v>7375</v>
      </c>
      <c r="AS51" s="27" t="s">
        <v>7376</v>
      </c>
      <c r="AT51" s="33" t="s">
        <v>7377</v>
      </c>
      <c r="AU51" s="27" t="s">
        <v>835</v>
      </c>
      <c r="AV51" s="27" t="s">
        <v>868</v>
      </c>
      <c r="AW51" s="33" t="s">
        <v>838</v>
      </c>
      <c r="AX51" s="27" t="s">
        <v>835</v>
      </c>
      <c r="AY51" s="27" t="s">
        <v>883</v>
      </c>
      <c r="AZ51" s="33" t="s">
        <v>838</v>
      </c>
      <c r="BA51" s="27" t="s">
        <v>2455</v>
      </c>
      <c r="BB51" s="27" t="s">
        <v>1401</v>
      </c>
      <c r="BC51" s="33">
        <v>25057</v>
      </c>
      <c r="BD51" s="27" t="s">
        <v>2630</v>
      </c>
      <c r="BE51" s="27" t="s">
        <v>1401</v>
      </c>
      <c r="BF51" s="33">
        <v>21207</v>
      </c>
      <c r="BG51" s="27" t="s">
        <v>5263</v>
      </c>
      <c r="BH51" s="27" t="s">
        <v>1401</v>
      </c>
      <c r="BI51" s="33">
        <v>1004</v>
      </c>
      <c r="BJ51" s="27" t="s">
        <v>5264</v>
      </c>
      <c r="BK51" s="27" t="s">
        <v>1401</v>
      </c>
      <c r="BL51" s="27">
        <v>415</v>
      </c>
      <c r="BM51" s="27" t="s">
        <v>5266</v>
      </c>
      <c r="BN51" s="27" t="s">
        <v>1401</v>
      </c>
      <c r="BO51" s="27">
        <v>141</v>
      </c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</row>
    <row r="52" spans="1:106">
      <c r="A52" s="1">
        <v>51</v>
      </c>
      <c r="B52" s="69">
        <v>39496</v>
      </c>
      <c r="C52" s="1" t="s">
        <v>2636</v>
      </c>
      <c r="D52" s="27">
        <v>119265</v>
      </c>
      <c r="E52" s="27">
        <v>62724</v>
      </c>
      <c r="F52" s="29">
        <f t="shared" si="8"/>
        <v>0.52592126776506098</v>
      </c>
      <c r="G52" s="21">
        <f t="shared" si="9"/>
        <v>0.42157706778904408</v>
      </c>
      <c r="H52" s="21" t="str">
        <f t="shared" si="10"/>
        <v>IND</v>
      </c>
      <c r="I52" s="21">
        <f t="shared" si="11"/>
        <v>0.64555831898475857</v>
      </c>
      <c r="J52" s="21" t="str">
        <f t="shared" si="12"/>
        <v>PML-N</v>
      </c>
      <c r="K52" s="21">
        <f t="shared" si="13"/>
        <v>0.22398125119571455</v>
      </c>
      <c r="L52" s="21" t="str">
        <f t="shared" si="14"/>
        <v>MMA</v>
      </c>
      <c r="M52" s="21">
        <f t="shared" si="15"/>
        <v>0.13046042981952682</v>
      </c>
      <c r="N52" s="27" t="s">
        <v>816</v>
      </c>
      <c r="O52" s="27" t="s">
        <v>806</v>
      </c>
      <c r="P52" s="33" t="s">
        <v>838</v>
      </c>
      <c r="Q52" s="27" t="s">
        <v>5267</v>
      </c>
      <c r="R52" s="27" t="s">
        <v>1185</v>
      </c>
      <c r="S52" s="33">
        <v>8183</v>
      </c>
      <c r="T52" s="27" t="s">
        <v>816</v>
      </c>
      <c r="U52" s="27" t="s">
        <v>696</v>
      </c>
      <c r="V52" s="33" t="s">
        <v>838</v>
      </c>
      <c r="W52" s="27" t="s">
        <v>816</v>
      </c>
      <c r="X52" s="27" t="s">
        <v>836</v>
      </c>
      <c r="Y52" s="33" t="s">
        <v>838</v>
      </c>
      <c r="Z52" s="27" t="s">
        <v>2632</v>
      </c>
      <c r="AA52" s="27" t="s">
        <v>1194</v>
      </c>
      <c r="AB52" s="33">
        <v>14049</v>
      </c>
      <c r="AC52" s="27" t="s">
        <v>816</v>
      </c>
      <c r="AD52" s="27" t="s">
        <v>887</v>
      </c>
      <c r="AE52" s="33" t="s">
        <v>838</v>
      </c>
      <c r="AF52" s="27" t="s">
        <v>816</v>
      </c>
      <c r="AG52" s="27" t="s">
        <v>2873</v>
      </c>
      <c r="AH52" s="33" t="s">
        <v>838</v>
      </c>
      <c r="AI52" s="27" t="s">
        <v>816</v>
      </c>
      <c r="AJ52" s="27" t="s">
        <v>895</v>
      </c>
      <c r="AK52" s="33" t="s">
        <v>838</v>
      </c>
      <c r="AL52" s="27" t="s">
        <v>816</v>
      </c>
      <c r="AM52" s="27" t="s">
        <v>3130</v>
      </c>
      <c r="AN52" s="33" t="s">
        <v>838</v>
      </c>
      <c r="AO52" s="27" t="s">
        <v>869</v>
      </c>
      <c r="AP52" s="27" t="s">
        <v>3813</v>
      </c>
      <c r="AQ52" s="33" t="s">
        <v>870</v>
      </c>
      <c r="AR52" s="27" t="s">
        <v>7375</v>
      </c>
      <c r="AS52" s="27" t="s">
        <v>7376</v>
      </c>
      <c r="AT52" s="33" t="s">
        <v>7377</v>
      </c>
      <c r="AU52" s="27" t="s">
        <v>816</v>
      </c>
      <c r="AV52" s="27" t="s">
        <v>868</v>
      </c>
      <c r="AW52" s="33" t="s">
        <v>838</v>
      </c>
      <c r="AX52" s="27" t="s">
        <v>816</v>
      </c>
      <c r="AY52" s="27" t="s">
        <v>883</v>
      </c>
      <c r="AZ52" s="33" t="s">
        <v>838</v>
      </c>
      <c r="BA52" s="27" t="s">
        <v>2631</v>
      </c>
      <c r="BB52" s="27" t="s">
        <v>1401</v>
      </c>
      <c r="BC52" s="33">
        <v>40492</v>
      </c>
      <c r="BD52" s="27"/>
      <c r="BE52" s="27"/>
      <c r="BF52" s="33"/>
      <c r="BG52" s="27"/>
      <c r="BH52" s="27"/>
      <c r="BI52" s="33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</row>
    <row r="53" spans="1:106">
      <c r="A53" s="1">
        <v>52</v>
      </c>
      <c r="B53" s="69">
        <v>39496</v>
      </c>
      <c r="C53" s="1" t="s">
        <v>2637</v>
      </c>
      <c r="D53" s="27">
        <v>116481</v>
      </c>
      <c r="E53" s="27">
        <v>48120</v>
      </c>
      <c r="F53" s="29">
        <f t="shared" si="8"/>
        <v>0.41311458521132199</v>
      </c>
      <c r="G53" s="21">
        <f t="shared" si="9"/>
        <v>1.3279301745635911E-2</v>
      </c>
      <c r="H53" s="21" t="str">
        <f t="shared" si="10"/>
        <v>PML-N</v>
      </c>
      <c r="I53" s="21">
        <f t="shared" si="11"/>
        <v>0.46995012468827929</v>
      </c>
      <c r="J53" s="21" t="str">
        <f t="shared" si="12"/>
        <v>PML</v>
      </c>
      <c r="K53" s="21">
        <f t="shared" si="13"/>
        <v>0.45667082294264338</v>
      </c>
      <c r="L53" s="21" t="str">
        <f t="shared" si="14"/>
        <v>IND</v>
      </c>
      <c r="M53" s="21">
        <f t="shared" si="15"/>
        <v>2.6579384871155444E-2</v>
      </c>
      <c r="N53" s="27" t="s">
        <v>816</v>
      </c>
      <c r="O53" s="27" t="s">
        <v>806</v>
      </c>
      <c r="P53" s="33" t="s">
        <v>838</v>
      </c>
      <c r="Q53" s="27" t="s">
        <v>816</v>
      </c>
      <c r="R53" s="27" t="s">
        <v>809</v>
      </c>
      <c r="S53" s="33" t="s">
        <v>838</v>
      </c>
      <c r="T53" s="27" t="s">
        <v>816</v>
      </c>
      <c r="U53" s="27" t="s">
        <v>696</v>
      </c>
      <c r="V53" s="33" t="s">
        <v>838</v>
      </c>
      <c r="W53" s="27" t="s">
        <v>2634</v>
      </c>
      <c r="X53" s="27" t="s">
        <v>909</v>
      </c>
      <c r="Y53" s="33">
        <v>21975</v>
      </c>
      <c r="Z53" s="27" t="s">
        <v>2633</v>
      </c>
      <c r="AA53" s="27" t="s">
        <v>1194</v>
      </c>
      <c r="AB53" s="33">
        <v>22614</v>
      </c>
      <c r="AC53" s="27" t="s">
        <v>816</v>
      </c>
      <c r="AD53" s="27" t="s">
        <v>887</v>
      </c>
      <c r="AE53" s="33" t="s">
        <v>838</v>
      </c>
      <c r="AF53" s="27" t="s">
        <v>816</v>
      </c>
      <c r="AG53" s="27" t="s">
        <v>2873</v>
      </c>
      <c r="AH53" s="33" t="s">
        <v>838</v>
      </c>
      <c r="AI53" s="27" t="s">
        <v>816</v>
      </c>
      <c r="AJ53" s="27" t="s">
        <v>895</v>
      </c>
      <c r="AK53" s="33" t="s">
        <v>838</v>
      </c>
      <c r="AL53" s="27" t="s">
        <v>816</v>
      </c>
      <c r="AM53" s="27" t="s">
        <v>3130</v>
      </c>
      <c r="AN53" s="33" t="s">
        <v>838</v>
      </c>
      <c r="AO53" s="27" t="s">
        <v>869</v>
      </c>
      <c r="AP53" s="27" t="s">
        <v>3813</v>
      </c>
      <c r="AQ53" s="33" t="s">
        <v>870</v>
      </c>
      <c r="AR53" s="27" t="s">
        <v>7375</v>
      </c>
      <c r="AS53" s="27" t="s">
        <v>7376</v>
      </c>
      <c r="AT53" s="33" t="s">
        <v>7377</v>
      </c>
      <c r="AU53" s="27" t="s">
        <v>816</v>
      </c>
      <c r="AV53" s="27" t="s">
        <v>868</v>
      </c>
      <c r="AW53" s="33" t="s">
        <v>838</v>
      </c>
      <c r="AX53" s="27" t="s">
        <v>816</v>
      </c>
      <c r="AY53" s="27" t="s">
        <v>883</v>
      </c>
      <c r="AZ53" s="33" t="s">
        <v>838</v>
      </c>
      <c r="BA53" s="27" t="s">
        <v>5268</v>
      </c>
      <c r="BB53" s="27" t="s">
        <v>1401</v>
      </c>
      <c r="BC53" s="33">
        <v>1279</v>
      </c>
      <c r="BD53" s="27" t="s">
        <v>5269</v>
      </c>
      <c r="BE53" s="27" t="s">
        <v>1401</v>
      </c>
      <c r="BF53" s="33">
        <v>1007</v>
      </c>
      <c r="BG53" s="27"/>
      <c r="BH53" s="27"/>
      <c r="BI53" s="33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</row>
    <row r="54" spans="1:106">
      <c r="A54" s="1">
        <v>53</v>
      </c>
      <c r="B54" s="69">
        <v>39496</v>
      </c>
      <c r="C54" s="1" t="s">
        <v>1058</v>
      </c>
      <c r="D54" s="27">
        <v>158185</v>
      </c>
      <c r="E54" s="27">
        <v>58897</v>
      </c>
      <c r="F54" s="29">
        <f t="shared" si="8"/>
        <v>0.3723298669279641</v>
      </c>
      <c r="G54" s="21">
        <f t="shared" si="9"/>
        <v>0.22673480822452757</v>
      </c>
      <c r="H54" s="21" t="str">
        <f t="shared" si="10"/>
        <v>IND</v>
      </c>
      <c r="I54" s="21">
        <f t="shared" si="11"/>
        <v>0.43903764198516054</v>
      </c>
      <c r="J54" s="21" t="str">
        <f t="shared" si="12"/>
        <v>PML-N</v>
      </c>
      <c r="K54" s="21">
        <f t="shared" si="13"/>
        <v>0.21230283376063297</v>
      </c>
      <c r="L54" s="21" t="str">
        <f t="shared" si="14"/>
        <v>PPPP</v>
      </c>
      <c r="M54" s="21">
        <f t="shared" si="15"/>
        <v>0.2084656264325857</v>
      </c>
      <c r="N54" s="27" t="s">
        <v>816</v>
      </c>
      <c r="O54" s="27" t="s">
        <v>806</v>
      </c>
      <c r="P54" s="33" t="s">
        <v>838</v>
      </c>
      <c r="Q54" s="27" t="s">
        <v>816</v>
      </c>
      <c r="R54" s="27" t="s">
        <v>809</v>
      </c>
      <c r="S54" s="33" t="s">
        <v>838</v>
      </c>
      <c r="T54" s="27" t="s">
        <v>5115</v>
      </c>
      <c r="U54" s="27" t="s">
        <v>1765</v>
      </c>
      <c r="V54" s="33">
        <v>244</v>
      </c>
      <c r="W54" s="27" t="s">
        <v>5114</v>
      </c>
      <c r="X54" s="27" t="s">
        <v>909</v>
      </c>
      <c r="Y54" s="33">
        <v>8013</v>
      </c>
      <c r="Z54" s="27" t="s">
        <v>7374</v>
      </c>
      <c r="AA54" s="27" t="s">
        <v>1194</v>
      </c>
      <c r="AB54" s="33">
        <v>12504</v>
      </c>
      <c r="AC54" s="27" t="s">
        <v>2639</v>
      </c>
      <c r="AD54" s="27" t="s">
        <v>1003</v>
      </c>
      <c r="AE54" s="33">
        <v>12278</v>
      </c>
      <c r="AF54" s="27" t="s">
        <v>816</v>
      </c>
      <c r="AG54" s="27" t="s">
        <v>2873</v>
      </c>
      <c r="AH54" s="33" t="s">
        <v>838</v>
      </c>
      <c r="AI54" s="27" t="s">
        <v>816</v>
      </c>
      <c r="AJ54" s="27" t="s">
        <v>895</v>
      </c>
      <c r="AK54" s="33" t="s">
        <v>838</v>
      </c>
      <c r="AL54" s="27" t="s">
        <v>816</v>
      </c>
      <c r="AM54" s="27" t="s">
        <v>3130</v>
      </c>
      <c r="AN54" s="33" t="s">
        <v>838</v>
      </c>
      <c r="AO54" s="27" t="s">
        <v>869</v>
      </c>
      <c r="AP54" s="27" t="s">
        <v>3813</v>
      </c>
      <c r="AQ54" s="33" t="s">
        <v>870</v>
      </c>
      <c r="AR54" s="27" t="s">
        <v>7375</v>
      </c>
      <c r="AS54" s="27" t="s">
        <v>7376</v>
      </c>
      <c r="AT54" s="33" t="s">
        <v>7377</v>
      </c>
      <c r="AU54" s="27" t="s">
        <v>816</v>
      </c>
      <c r="AV54" s="27" t="s">
        <v>868</v>
      </c>
      <c r="AW54" s="33" t="s">
        <v>838</v>
      </c>
      <c r="AX54" s="27" t="s">
        <v>816</v>
      </c>
      <c r="AY54" s="27" t="s">
        <v>883</v>
      </c>
      <c r="AZ54" s="33" t="s">
        <v>838</v>
      </c>
      <c r="BA54" s="27" t="s">
        <v>2638</v>
      </c>
      <c r="BB54" s="27" t="s">
        <v>1401</v>
      </c>
      <c r="BC54" s="33">
        <v>25858</v>
      </c>
      <c r="BD54" s="27"/>
      <c r="BE54" s="27"/>
      <c r="BF54" s="33"/>
      <c r="BG54" s="27"/>
      <c r="BH54" s="27"/>
      <c r="BI54" s="33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</row>
    <row r="55" spans="1:106">
      <c r="A55" s="1">
        <v>54</v>
      </c>
      <c r="B55" s="69">
        <v>39496</v>
      </c>
      <c r="C55" s="1" t="s">
        <v>1096</v>
      </c>
      <c r="D55" s="27">
        <v>145407</v>
      </c>
      <c r="E55" s="27">
        <v>50125</v>
      </c>
      <c r="F55" s="29">
        <f t="shared" si="8"/>
        <v>0.34472205602206218</v>
      </c>
      <c r="G55" s="21">
        <f t="shared" si="9"/>
        <v>3.0942643391521196E-2</v>
      </c>
      <c r="H55" s="21" t="str">
        <f t="shared" si="10"/>
        <v>PPPP</v>
      </c>
      <c r="I55" s="21">
        <f t="shared" si="11"/>
        <v>0.34192518703241898</v>
      </c>
      <c r="J55" s="21" t="str">
        <f t="shared" si="12"/>
        <v>PML</v>
      </c>
      <c r="K55" s="21">
        <f t="shared" si="13"/>
        <v>0.31098254364089778</v>
      </c>
      <c r="L55" s="21" t="str">
        <f t="shared" si="14"/>
        <v>IND</v>
      </c>
      <c r="M55" s="21">
        <f t="shared" si="15"/>
        <v>0.25721695760598506</v>
      </c>
      <c r="N55" s="27" t="s">
        <v>816</v>
      </c>
      <c r="O55" s="27" t="s">
        <v>806</v>
      </c>
      <c r="P55" s="33" t="s">
        <v>838</v>
      </c>
      <c r="Q55" s="27" t="s">
        <v>5117</v>
      </c>
      <c r="R55" s="27" t="s">
        <v>1185</v>
      </c>
      <c r="S55" s="33">
        <v>1897</v>
      </c>
      <c r="T55" s="27" t="s">
        <v>5120</v>
      </c>
      <c r="U55" s="27" t="s">
        <v>1765</v>
      </c>
      <c r="V55" s="33">
        <v>84</v>
      </c>
      <c r="W55" s="27" t="s">
        <v>2830</v>
      </c>
      <c r="X55" s="27" t="s">
        <v>909</v>
      </c>
      <c r="Y55" s="33">
        <v>15588</v>
      </c>
      <c r="Z55" s="27" t="s">
        <v>816</v>
      </c>
      <c r="AA55" s="27" t="s">
        <v>829</v>
      </c>
      <c r="AB55" s="33" t="s">
        <v>838</v>
      </c>
      <c r="AC55" s="27" t="s">
        <v>2829</v>
      </c>
      <c r="AD55" s="27" t="s">
        <v>1003</v>
      </c>
      <c r="AE55" s="33">
        <v>17139</v>
      </c>
      <c r="AF55" s="27" t="s">
        <v>816</v>
      </c>
      <c r="AG55" s="27" t="s">
        <v>2873</v>
      </c>
      <c r="AH55" s="33" t="s">
        <v>838</v>
      </c>
      <c r="AI55" s="27" t="s">
        <v>816</v>
      </c>
      <c r="AJ55" s="27" t="s">
        <v>895</v>
      </c>
      <c r="AK55" s="33" t="s">
        <v>838</v>
      </c>
      <c r="AL55" s="27" t="s">
        <v>816</v>
      </c>
      <c r="AM55" s="27" t="s">
        <v>3130</v>
      </c>
      <c r="AN55" s="33" t="s">
        <v>838</v>
      </c>
      <c r="AO55" s="27" t="s">
        <v>869</v>
      </c>
      <c r="AP55" s="27" t="s">
        <v>3813</v>
      </c>
      <c r="AQ55" s="33" t="s">
        <v>870</v>
      </c>
      <c r="AR55" s="27" t="s">
        <v>7375</v>
      </c>
      <c r="AS55" s="27" t="s">
        <v>7376</v>
      </c>
      <c r="AT55" s="33" t="s">
        <v>7377</v>
      </c>
      <c r="AU55" s="27" t="s">
        <v>816</v>
      </c>
      <c r="AV55" s="27" t="s">
        <v>868</v>
      </c>
      <c r="AW55" s="33" t="s">
        <v>838</v>
      </c>
      <c r="AX55" s="27" t="s">
        <v>816</v>
      </c>
      <c r="AY55" s="27" t="s">
        <v>883</v>
      </c>
      <c r="AZ55" s="33" t="s">
        <v>838</v>
      </c>
      <c r="BA55" s="27" t="s">
        <v>5116</v>
      </c>
      <c r="BB55" s="27" t="s">
        <v>1401</v>
      </c>
      <c r="BC55" s="33">
        <v>12893</v>
      </c>
      <c r="BD55" s="27" t="s">
        <v>5118</v>
      </c>
      <c r="BE55" s="27" t="s">
        <v>1401</v>
      </c>
      <c r="BF55" s="33">
        <v>541</v>
      </c>
      <c r="BG55" s="27" t="s">
        <v>5119</v>
      </c>
      <c r="BH55" s="27" t="s">
        <v>1401</v>
      </c>
      <c r="BI55" s="33">
        <v>281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</row>
    <row r="56" spans="1:106">
      <c r="A56" s="1">
        <v>55</v>
      </c>
      <c r="B56" s="69">
        <v>39496</v>
      </c>
      <c r="C56" s="1" t="s">
        <v>2839</v>
      </c>
      <c r="D56" s="1">
        <v>153277</v>
      </c>
      <c r="E56" s="1">
        <v>49896</v>
      </c>
      <c r="F56" s="21">
        <f t="shared" si="8"/>
        <v>0.32552829191594301</v>
      </c>
      <c r="G56" s="21">
        <f t="shared" si="9"/>
        <v>9.1490299823633159E-2</v>
      </c>
      <c r="H56" s="21" t="str">
        <f t="shared" si="10"/>
        <v>MMA</v>
      </c>
      <c r="I56" s="21">
        <f t="shared" si="11"/>
        <v>0.53675645342312006</v>
      </c>
      <c r="J56" s="21" t="str">
        <f t="shared" si="12"/>
        <v>PML</v>
      </c>
      <c r="K56" s="21">
        <f t="shared" si="13"/>
        <v>0.44526615359948696</v>
      </c>
      <c r="L56" s="21" t="str">
        <f t="shared" si="14"/>
        <v>IND</v>
      </c>
      <c r="M56" s="21">
        <f t="shared" si="15"/>
        <v>1.0121051787718454E-2</v>
      </c>
      <c r="N56" s="27" t="s">
        <v>816</v>
      </c>
      <c r="O56" s="27" t="s">
        <v>806</v>
      </c>
      <c r="P56" s="33" t="s">
        <v>838</v>
      </c>
      <c r="Q56" s="27" t="s">
        <v>2831</v>
      </c>
      <c r="R56" s="27" t="s">
        <v>1185</v>
      </c>
      <c r="S56" s="33">
        <v>26782</v>
      </c>
      <c r="T56" s="27" t="s">
        <v>5279</v>
      </c>
      <c r="U56" s="27" t="s">
        <v>1765</v>
      </c>
      <c r="V56" s="33">
        <v>392</v>
      </c>
      <c r="W56" s="27" t="s">
        <v>2832</v>
      </c>
      <c r="X56" s="27" t="s">
        <v>909</v>
      </c>
      <c r="Y56" s="33">
        <v>22217</v>
      </c>
      <c r="Z56" s="27" t="s">
        <v>816</v>
      </c>
      <c r="AA56" s="27" t="s">
        <v>829</v>
      </c>
      <c r="AB56" s="33" t="s">
        <v>838</v>
      </c>
      <c r="AC56" s="27" t="s">
        <v>816</v>
      </c>
      <c r="AD56" s="27" t="s">
        <v>887</v>
      </c>
      <c r="AE56" s="33" t="s">
        <v>838</v>
      </c>
      <c r="AF56" s="27" t="s">
        <v>816</v>
      </c>
      <c r="AG56" s="27" t="s">
        <v>2873</v>
      </c>
      <c r="AH56" s="33" t="s">
        <v>838</v>
      </c>
      <c r="AI56" s="27" t="s">
        <v>816</v>
      </c>
      <c r="AJ56" s="27" t="s">
        <v>895</v>
      </c>
      <c r="AK56" s="33" t="s">
        <v>838</v>
      </c>
      <c r="AL56" s="27" t="s">
        <v>816</v>
      </c>
      <c r="AM56" s="27" t="s">
        <v>3130</v>
      </c>
      <c r="AN56" s="33" t="s">
        <v>838</v>
      </c>
      <c r="AO56" s="27" t="s">
        <v>869</v>
      </c>
      <c r="AP56" s="27" t="s">
        <v>3813</v>
      </c>
      <c r="AQ56" s="33" t="s">
        <v>870</v>
      </c>
      <c r="AR56" s="27" t="s">
        <v>7375</v>
      </c>
      <c r="AS56" s="27" t="s">
        <v>7376</v>
      </c>
      <c r="AT56" s="33" t="s">
        <v>7377</v>
      </c>
      <c r="AU56" s="27" t="s">
        <v>816</v>
      </c>
      <c r="AV56" s="27" t="s">
        <v>868</v>
      </c>
      <c r="AW56" s="33" t="s">
        <v>838</v>
      </c>
      <c r="AX56" s="27" t="s">
        <v>816</v>
      </c>
      <c r="AY56" s="27" t="s">
        <v>883</v>
      </c>
      <c r="AZ56" s="33" t="s">
        <v>838</v>
      </c>
      <c r="BA56" s="27" t="s">
        <v>5278</v>
      </c>
      <c r="BB56" s="27" t="s">
        <v>1401</v>
      </c>
      <c r="BC56" s="33">
        <v>505</v>
      </c>
      <c r="BD56" s="27"/>
      <c r="BE56" s="27"/>
      <c r="BF56" s="33"/>
      <c r="BG56" s="27"/>
      <c r="BH56" s="27"/>
      <c r="BI56" s="33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</row>
    <row r="57" spans="1:106">
      <c r="A57" s="1">
        <v>56</v>
      </c>
      <c r="B57" s="69">
        <v>39496</v>
      </c>
      <c r="C57" s="1" t="s">
        <v>2840</v>
      </c>
      <c r="D57" s="1">
        <v>170919</v>
      </c>
      <c r="E57" s="1">
        <v>59125</v>
      </c>
      <c r="F57" s="21">
        <f t="shared" si="8"/>
        <v>0.34592409269888075</v>
      </c>
      <c r="G57" s="21">
        <f t="shared" si="9"/>
        <v>0.21872304439746301</v>
      </c>
      <c r="H57" s="21" t="str">
        <f t="shared" si="10"/>
        <v>PML</v>
      </c>
      <c r="I57" s="21">
        <f t="shared" si="11"/>
        <v>0.45684566596194504</v>
      </c>
      <c r="J57" s="21" t="str">
        <f t="shared" si="12"/>
        <v>MMA</v>
      </c>
      <c r="K57" s="21">
        <f t="shared" si="13"/>
        <v>0.23812262156448202</v>
      </c>
      <c r="L57" s="21" t="str">
        <f t="shared" si="14"/>
        <v>PPPP</v>
      </c>
      <c r="M57" s="21">
        <f t="shared" si="15"/>
        <v>0.1013953488372093</v>
      </c>
      <c r="N57" s="27" t="s">
        <v>816</v>
      </c>
      <c r="O57" s="27" t="s">
        <v>806</v>
      </c>
      <c r="P57" s="33" t="s">
        <v>838</v>
      </c>
      <c r="Q57" s="27" t="s">
        <v>2834</v>
      </c>
      <c r="R57" s="27" t="s">
        <v>1185</v>
      </c>
      <c r="S57" s="33">
        <v>14079</v>
      </c>
      <c r="T57" s="27" t="s">
        <v>816</v>
      </c>
      <c r="U57" s="27" t="s">
        <v>696</v>
      </c>
      <c r="V57" s="33" t="s">
        <v>838</v>
      </c>
      <c r="W57" s="27" t="s">
        <v>2833</v>
      </c>
      <c r="X57" s="27" t="s">
        <v>909</v>
      </c>
      <c r="Y57" s="33">
        <v>27011</v>
      </c>
      <c r="Z57" s="27" t="s">
        <v>816</v>
      </c>
      <c r="AA57" s="27" t="s">
        <v>829</v>
      </c>
      <c r="AB57" s="33" t="s">
        <v>838</v>
      </c>
      <c r="AC57" s="27" t="s">
        <v>5304</v>
      </c>
      <c r="AD57" s="27" t="s">
        <v>1003</v>
      </c>
      <c r="AE57" s="33">
        <v>5995</v>
      </c>
      <c r="AF57" s="27" t="s">
        <v>816</v>
      </c>
      <c r="AG57" s="27" t="s">
        <v>2873</v>
      </c>
      <c r="AH57" s="33" t="s">
        <v>838</v>
      </c>
      <c r="AI57" s="27" t="s">
        <v>816</v>
      </c>
      <c r="AJ57" s="27" t="s">
        <v>895</v>
      </c>
      <c r="AK57" s="33" t="s">
        <v>838</v>
      </c>
      <c r="AL57" s="27" t="s">
        <v>816</v>
      </c>
      <c r="AM57" s="27" t="s">
        <v>3130</v>
      </c>
      <c r="AN57" s="33" t="s">
        <v>838</v>
      </c>
      <c r="AO57" s="27" t="s">
        <v>869</v>
      </c>
      <c r="AP57" s="27" t="s">
        <v>3813</v>
      </c>
      <c r="AQ57" s="33" t="s">
        <v>870</v>
      </c>
      <c r="AR57" s="27" t="s">
        <v>7375</v>
      </c>
      <c r="AS57" s="27" t="s">
        <v>7376</v>
      </c>
      <c r="AT57" s="33" t="s">
        <v>7377</v>
      </c>
      <c r="AU57" s="27" t="s">
        <v>5305</v>
      </c>
      <c r="AV57" s="27" t="s">
        <v>4793</v>
      </c>
      <c r="AW57" s="33">
        <v>4259</v>
      </c>
      <c r="AX57" s="27" t="s">
        <v>816</v>
      </c>
      <c r="AY57" s="27" t="s">
        <v>883</v>
      </c>
      <c r="AZ57" s="33" t="s">
        <v>838</v>
      </c>
      <c r="BA57" s="27" t="s">
        <v>5280</v>
      </c>
      <c r="BB57" s="27" t="s">
        <v>1401</v>
      </c>
      <c r="BC57" s="33">
        <v>5746</v>
      </c>
      <c r="BD57" s="27" t="s">
        <v>5306</v>
      </c>
      <c r="BE57" s="27" t="s">
        <v>1401</v>
      </c>
      <c r="BF57" s="33">
        <v>2035</v>
      </c>
      <c r="BG57" s="27"/>
      <c r="BH57" s="27"/>
      <c r="BI57" s="33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</row>
    <row r="58" spans="1:106">
      <c r="A58" s="1">
        <v>57</v>
      </c>
      <c r="B58" s="69">
        <v>39496</v>
      </c>
      <c r="C58" s="1" t="s">
        <v>2841</v>
      </c>
      <c r="D58" s="1">
        <v>136437</v>
      </c>
      <c r="E58" s="1">
        <v>40633</v>
      </c>
      <c r="F58" s="21">
        <f t="shared" si="8"/>
        <v>0.29781510880479634</v>
      </c>
      <c r="G58" s="21">
        <f t="shared" si="9"/>
        <v>0.1290330519528462</v>
      </c>
      <c r="H58" s="21" t="str">
        <f t="shared" si="10"/>
        <v>IND</v>
      </c>
      <c r="I58" s="21">
        <f t="shared" si="11"/>
        <v>0.37981443654172714</v>
      </c>
      <c r="J58" s="21" t="str">
        <f t="shared" si="12"/>
        <v>IND</v>
      </c>
      <c r="K58" s="21">
        <f t="shared" si="13"/>
        <v>0.25078138458888094</v>
      </c>
      <c r="L58" s="21" t="str">
        <f t="shared" si="14"/>
        <v>PML</v>
      </c>
      <c r="M58" s="21">
        <f t="shared" si="15"/>
        <v>0.19321733566313096</v>
      </c>
      <c r="N58" s="27" t="s">
        <v>816</v>
      </c>
      <c r="O58" s="27" t="s">
        <v>806</v>
      </c>
      <c r="P58" s="7" t="s">
        <v>838</v>
      </c>
      <c r="Q58" s="1" t="s">
        <v>5473</v>
      </c>
      <c r="R58" s="1" t="s">
        <v>1185</v>
      </c>
      <c r="S58" s="7">
        <v>149</v>
      </c>
      <c r="T58" s="27" t="s">
        <v>816</v>
      </c>
      <c r="U58" s="27" t="s">
        <v>696</v>
      </c>
      <c r="V58" s="33" t="s">
        <v>838</v>
      </c>
      <c r="W58" s="1" t="s">
        <v>1515</v>
      </c>
      <c r="X58" s="1" t="s">
        <v>909</v>
      </c>
      <c r="Y58" s="7">
        <v>7851</v>
      </c>
      <c r="Z58" s="1" t="s">
        <v>5472</v>
      </c>
      <c r="AA58" s="1" t="s">
        <v>1194</v>
      </c>
      <c r="AB58" s="7">
        <v>798</v>
      </c>
      <c r="AC58" s="1" t="s">
        <v>4655</v>
      </c>
      <c r="AD58" s="1" t="s">
        <v>1003</v>
      </c>
      <c r="AE58" s="7">
        <v>1099</v>
      </c>
      <c r="AF58" s="27" t="s">
        <v>816</v>
      </c>
      <c r="AG58" s="1" t="s">
        <v>2873</v>
      </c>
      <c r="AH58" s="33" t="s">
        <v>838</v>
      </c>
      <c r="AI58" s="27" t="s">
        <v>816</v>
      </c>
      <c r="AJ58" s="1" t="s">
        <v>895</v>
      </c>
      <c r="AK58" s="33" t="s">
        <v>838</v>
      </c>
      <c r="AL58" s="27" t="s">
        <v>816</v>
      </c>
      <c r="AM58" s="1" t="s">
        <v>3130</v>
      </c>
      <c r="AN58" s="33" t="s">
        <v>838</v>
      </c>
      <c r="AO58" s="27" t="s">
        <v>869</v>
      </c>
      <c r="AP58" s="1" t="s">
        <v>3813</v>
      </c>
      <c r="AQ58" s="33" t="s">
        <v>870</v>
      </c>
      <c r="AR58" s="27" t="s">
        <v>7375</v>
      </c>
      <c r="AS58" s="27" t="s">
        <v>7376</v>
      </c>
      <c r="AT58" s="33" t="s">
        <v>7377</v>
      </c>
      <c r="AU58" s="27" t="s">
        <v>816</v>
      </c>
      <c r="AV58" s="1" t="s">
        <v>868</v>
      </c>
      <c r="AW58" s="33" t="s">
        <v>838</v>
      </c>
      <c r="AX58" s="27" t="s">
        <v>816</v>
      </c>
      <c r="AY58" s="27" t="s">
        <v>883</v>
      </c>
      <c r="AZ58" s="33" t="s">
        <v>838</v>
      </c>
      <c r="BA58" s="1" t="s">
        <v>2835</v>
      </c>
      <c r="BB58" s="1" t="s">
        <v>1401</v>
      </c>
      <c r="BC58" s="7">
        <v>15433</v>
      </c>
      <c r="BD58" s="1" t="s">
        <v>2836</v>
      </c>
      <c r="BE58" s="1" t="s">
        <v>1401</v>
      </c>
      <c r="BF58" s="7">
        <v>10190</v>
      </c>
      <c r="BG58" s="1" t="s">
        <v>5307</v>
      </c>
      <c r="BH58" s="1" t="s">
        <v>1401</v>
      </c>
      <c r="BI58" s="7">
        <v>5113</v>
      </c>
    </row>
    <row r="59" spans="1:106">
      <c r="A59" s="1">
        <v>58</v>
      </c>
      <c r="B59" s="69">
        <v>39496</v>
      </c>
      <c r="C59" s="1" t="s">
        <v>2842</v>
      </c>
      <c r="D59" s="1">
        <v>97507</v>
      </c>
      <c r="E59" s="1">
        <v>35352</v>
      </c>
      <c r="F59" s="21">
        <f t="shared" si="8"/>
        <v>0.36255858553744857</v>
      </c>
      <c r="G59" s="21">
        <f t="shared" si="9"/>
        <v>8.1494682054763526E-2</v>
      </c>
      <c r="H59" s="21" t="str">
        <f t="shared" si="10"/>
        <v>ANP</v>
      </c>
      <c r="I59" s="21">
        <f t="shared" si="11"/>
        <v>0.49414460285132383</v>
      </c>
      <c r="J59" s="21" t="str">
        <f t="shared" si="12"/>
        <v>PML</v>
      </c>
      <c r="K59" s="21">
        <f t="shared" si="13"/>
        <v>0.41264992079656032</v>
      </c>
      <c r="L59" s="21" t="str">
        <f t="shared" si="14"/>
        <v>MMA</v>
      </c>
      <c r="M59" s="21">
        <f t="shared" si="15"/>
        <v>7.3348042543561892E-2</v>
      </c>
      <c r="N59" s="1" t="s">
        <v>2837</v>
      </c>
      <c r="O59" s="1" t="s">
        <v>1002</v>
      </c>
      <c r="P59" s="7">
        <v>17469</v>
      </c>
      <c r="Q59" s="1" t="s">
        <v>5474</v>
      </c>
      <c r="R59" s="1" t="s">
        <v>1185</v>
      </c>
      <c r="S59" s="7">
        <v>2593</v>
      </c>
      <c r="T59" s="27" t="s">
        <v>816</v>
      </c>
      <c r="U59" s="27" t="s">
        <v>696</v>
      </c>
      <c r="V59" s="33" t="s">
        <v>838</v>
      </c>
      <c r="W59" s="1" t="s">
        <v>2838</v>
      </c>
      <c r="X59" s="1" t="s">
        <v>909</v>
      </c>
      <c r="Y59" s="7">
        <v>14588</v>
      </c>
      <c r="Z59" s="27" t="s">
        <v>816</v>
      </c>
      <c r="AA59" s="27" t="s">
        <v>829</v>
      </c>
      <c r="AB59" s="33" t="s">
        <v>838</v>
      </c>
      <c r="AC59" s="1" t="s">
        <v>816</v>
      </c>
      <c r="AD59" s="27" t="s">
        <v>887</v>
      </c>
      <c r="AE59" s="33" t="s">
        <v>838</v>
      </c>
      <c r="AF59" s="27" t="s">
        <v>816</v>
      </c>
      <c r="AG59" s="1" t="s">
        <v>2873</v>
      </c>
      <c r="AH59" s="33" t="s">
        <v>838</v>
      </c>
      <c r="AI59" s="27" t="s">
        <v>816</v>
      </c>
      <c r="AJ59" s="1" t="s">
        <v>895</v>
      </c>
      <c r="AK59" s="33" t="s">
        <v>838</v>
      </c>
      <c r="AL59" s="27" t="s">
        <v>816</v>
      </c>
      <c r="AM59" s="1" t="s">
        <v>3130</v>
      </c>
      <c r="AN59" s="33" t="s">
        <v>838</v>
      </c>
      <c r="AO59" s="27" t="s">
        <v>869</v>
      </c>
      <c r="AP59" s="1" t="s">
        <v>3813</v>
      </c>
      <c r="AQ59" s="33" t="s">
        <v>870</v>
      </c>
      <c r="AR59" s="27" t="s">
        <v>7375</v>
      </c>
      <c r="AS59" s="27" t="s">
        <v>7376</v>
      </c>
      <c r="AT59" s="33" t="s">
        <v>7377</v>
      </c>
      <c r="AU59" s="27" t="s">
        <v>816</v>
      </c>
      <c r="AV59" s="1" t="s">
        <v>868</v>
      </c>
      <c r="AW59" s="33" t="s">
        <v>838</v>
      </c>
      <c r="AX59" s="27" t="s">
        <v>816</v>
      </c>
      <c r="AY59" s="27" t="s">
        <v>883</v>
      </c>
      <c r="AZ59" s="33" t="s">
        <v>838</v>
      </c>
      <c r="BA59" s="1" t="s">
        <v>5475</v>
      </c>
      <c r="BB59" s="1" t="s">
        <v>1401</v>
      </c>
      <c r="BC59" s="7">
        <v>702</v>
      </c>
    </row>
    <row r="60" spans="1:106">
      <c r="A60" s="27">
        <v>59</v>
      </c>
      <c r="B60" s="71" t="s">
        <v>14</v>
      </c>
      <c r="C60" s="27" t="s">
        <v>2843</v>
      </c>
      <c r="D60" s="79" t="s">
        <v>23</v>
      </c>
      <c r="E60" s="79"/>
      <c r="F60" s="79"/>
      <c r="G60" s="79"/>
      <c r="H60" s="79"/>
      <c r="I60" s="79"/>
      <c r="J60" s="79"/>
      <c r="K60" s="79"/>
      <c r="L60" s="79"/>
      <c r="M60" s="79"/>
      <c r="N60" s="27"/>
      <c r="O60" s="27"/>
      <c r="P60" s="33"/>
      <c r="Q60" s="27"/>
      <c r="R60" s="27"/>
      <c r="S60" s="33"/>
      <c r="T60" s="27"/>
      <c r="U60" s="27"/>
      <c r="V60" s="33"/>
      <c r="W60" s="27"/>
      <c r="X60" s="27"/>
      <c r="Y60" s="33"/>
      <c r="Z60" s="27"/>
      <c r="AA60" s="27"/>
      <c r="AB60" s="33"/>
      <c r="AC60" s="27"/>
      <c r="AD60" s="27"/>
      <c r="AE60" s="33"/>
      <c r="AF60" s="27"/>
      <c r="AG60" s="27"/>
      <c r="AH60" s="33"/>
      <c r="AI60" s="27"/>
      <c r="AJ60" s="27"/>
      <c r="AK60" s="33"/>
      <c r="AL60" s="27"/>
      <c r="AM60" s="27"/>
      <c r="AN60" s="33"/>
      <c r="AO60" s="27"/>
      <c r="AP60" s="27"/>
      <c r="AQ60" s="33"/>
      <c r="AR60" s="27"/>
      <c r="AS60" s="27"/>
      <c r="AT60" s="33"/>
      <c r="AU60" s="27"/>
      <c r="AV60" s="27"/>
      <c r="AW60" s="33"/>
      <c r="AX60" s="27"/>
      <c r="AY60" s="27"/>
      <c r="AZ60" s="33"/>
      <c r="BA60" s="27"/>
      <c r="BB60" s="27"/>
      <c r="BC60" s="33"/>
      <c r="BD60" s="27"/>
      <c r="BE60" s="27"/>
      <c r="BF60" s="33"/>
      <c r="BG60" s="27"/>
      <c r="BH60" s="27"/>
      <c r="BI60" s="33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1:106">
      <c r="A61" s="1">
        <v>60</v>
      </c>
      <c r="B61" s="69">
        <v>39496</v>
      </c>
      <c r="C61" s="1" t="s">
        <v>2667</v>
      </c>
      <c r="D61" s="1">
        <v>58643</v>
      </c>
      <c r="E61" s="1">
        <v>22737</v>
      </c>
      <c r="F61" s="21">
        <f t="shared" si="8"/>
        <v>0.38771890933274217</v>
      </c>
      <c r="G61" s="21">
        <f>((LARGE(N61:CV61,1)-(LARGE(N61:CV61,2)))/E61)</f>
        <v>3.7076131415754054E-2</v>
      </c>
      <c r="H61" s="21" t="str">
        <f t="shared" ref="H61:H69" si="16">INDEX(N61:CV61,MATCH(MAX(N61:CV61),N61:CV61,0)-1)</f>
        <v>MMA</v>
      </c>
      <c r="I61" s="21">
        <f t="shared" ref="I61:I69" si="17">LARGE(N61:CV61,1)/(E61)</f>
        <v>0.45291815103135857</v>
      </c>
      <c r="J61" s="21" t="str">
        <f t="shared" ref="J61:J69" si="18">INDEX(N61:CV61,MATCH(LARGE(N61:CV61,2),N61:CV61,0)-1)</f>
        <v>PML</v>
      </c>
      <c r="K61" s="21">
        <f t="shared" ref="K61:K69" si="19">LARGE(N61:CV61,2)/(E61)</f>
        <v>0.41584201961560452</v>
      </c>
      <c r="L61" s="21" t="str">
        <f t="shared" ref="L61:L69" si="20">INDEX(N61:CV61,MATCH(LARGE(N61:CV61,3),N61:CV61,0)-1)</f>
        <v>IND</v>
      </c>
      <c r="M61" s="21">
        <f t="shared" ref="M61:M69" si="21">LARGE(N61:CV61,3)/(E61)</f>
        <v>9.9309495535910633E-2</v>
      </c>
      <c r="N61" s="27" t="s">
        <v>5134</v>
      </c>
      <c r="O61" s="27" t="s">
        <v>1002</v>
      </c>
      <c r="P61" s="33">
        <v>60</v>
      </c>
      <c r="Q61" s="27" t="s">
        <v>2850</v>
      </c>
      <c r="R61" s="27" t="s">
        <v>1185</v>
      </c>
      <c r="S61" s="33">
        <v>10298</v>
      </c>
      <c r="T61" s="27" t="s">
        <v>816</v>
      </c>
      <c r="U61" s="27" t="s">
        <v>696</v>
      </c>
      <c r="V61" s="33" t="s">
        <v>838</v>
      </c>
      <c r="W61" s="27" t="s">
        <v>2666</v>
      </c>
      <c r="X61" s="27" t="s">
        <v>909</v>
      </c>
      <c r="Y61" s="33">
        <v>9455</v>
      </c>
      <c r="Z61" s="27" t="s">
        <v>5041</v>
      </c>
      <c r="AA61" s="27" t="s">
        <v>1194</v>
      </c>
      <c r="AB61" s="33">
        <v>527</v>
      </c>
      <c r="AC61" s="27" t="s">
        <v>816</v>
      </c>
      <c r="AD61" s="27" t="s">
        <v>887</v>
      </c>
      <c r="AE61" s="33" t="s">
        <v>838</v>
      </c>
      <c r="AF61" s="27" t="s">
        <v>816</v>
      </c>
      <c r="AG61" s="27" t="s">
        <v>2873</v>
      </c>
      <c r="AH61" s="33" t="s">
        <v>838</v>
      </c>
      <c r="AI61" s="27" t="s">
        <v>816</v>
      </c>
      <c r="AJ61" s="27" t="s">
        <v>895</v>
      </c>
      <c r="AK61" s="33" t="s">
        <v>838</v>
      </c>
      <c r="AL61" s="27" t="s">
        <v>816</v>
      </c>
      <c r="AM61" s="27" t="s">
        <v>3130</v>
      </c>
      <c r="AN61" s="33" t="s">
        <v>838</v>
      </c>
      <c r="AO61" s="27" t="s">
        <v>869</v>
      </c>
      <c r="AP61" s="27" t="s">
        <v>3813</v>
      </c>
      <c r="AQ61" s="33" t="s">
        <v>870</v>
      </c>
      <c r="AR61" s="27" t="s">
        <v>7375</v>
      </c>
      <c r="AS61" s="27" t="s">
        <v>7376</v>
      </c>
      <c r="AT61" s="33" t="s">
        <v>7377</v>
      </c>
      <c r="AU61" s="27" t="s">
        <v>816</v>
      </c>
      <c r="AV61" s="27" t="s">
        <v>868</v>
      </c>
      <c r="AW61" s="33" t="s">
        <v>838</v>
      </c>
      <c r="AX61" s="27" t="s">
        <v>816</v>
      </c>
      <c r="AY61" s="27" t="s">
        <v>883</v>
      </c>
      <c r="AZ61" s="33" t="s">
        <v>838</v>
      </c>
      <c r="BA61" s="27" t="s">
        <v>2088</v>
      </c>
      <c r="BB61" s="27" t="s">
        <v>1401</v>
      </c>
      <c r="BC61" s="33">
        <v>2258</v>
      </c>
      <c r="BD61" s="27" t="s">
        <v>5133</v>
      </c>
      <c r="BE61" s="27" t="s">
        <v>1401</v>
      </c>
      <c r="BF61" s="33">
        <v>139</v>
      </c>
      <c r="BG61" s="27"/>
      <c r="BH61" s="27"/>
      <c r="BI61" s="33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</row>
    <row r="62" spans="1:106">
      <c r="A62" s="1">
        <v>61</v>
      </c>
      <c r="B62" s="69">
        <v>39496</v>
      </c>
      <c r="C62" s="27" t="s">
        <v>2668</v>
      </c>
      <c r="D62" s="1">
        <v>84564</v>
      </c>
      <c r="E62" s="1">
        <v>20265</v>
      </c>
      <c r="F62" s="21">
        <f t="shared" si="8"/>
        <v>0.23964098197814673</v>
      </c>
      <c r="G62" s="21">
        <f>((LARGE(N62:CV62,1)-(LARGE(N62:CV62,2)))/E62)</f>
        <v>4.8359240069084626E-3</v>
      </c>
      <c r="H62" s="21" t="str">
        <f t="shared" si="16"/>
        <v>IND</v>
      </c>
      <c r="I62" s="21">
        <f t="shared" si="17"/>
        <v>0.22871946706143598</v>
      </c>
      <c r="J62" s="21" t="str">
        <f t="shared" si="18"/>
        <v>MMA</v>
      </c>
      <c r="K62" s="21">
        <f t="shared" si="19"/>
        <v>0.22388354305452751</v>
      </c>
      <c r="L62" s="21" t="str">
        <f t="shared" si="20"/>
        <v>PML</v>
      </c>
      <c r="M62" s="21">
        <f t="shared" si="21"/>
        <v>0.17586972612879348</v>
      </c>
      <c r="N62" s="27" t="s">
        <v>816</v>
      </c>
      <c r="O62" s="27" t="s">
        <v>806</v>
      </c>
      <c r="P62" s="33" t="s">
        <v>838</v>
      </c>
      <c r="Q62" s="27" t="s">
        <v>2490</v>
      </c>
      <c r="R62" s="27" t="s">
        <v>1185</v>
      </c>
      <c r="S62" s="33">
        <v>4537</v>
      </c>
      <c r="T62" s="27" t="s">
        <v>816</v>
      </c>
      <c r="U62" s="27" t="s">
        <v>696</v>
      </c>
      <c r="V62" s="33" t="s">
        <v>838</v>
      </c>
      <c r="W62" s="27" t="s">
        <v>5135</v>
      </c>
      <c r="X62" s="27" t="s">
        <v>909</v>
      </c>
      <c r="Y62" s="33">
        <v>3564</v>
      </c>
      <c r="Z62" s="27" t="s">
        <v>816</v>
      </c>
      <c r="AA62" s="27" t="s">
        <v>829</v>
      </c>
      <c r="AB62" s="33" t="s">
        <v>838</v>
      </c>
      <c r="AC62" s="27" t="s">
        <v>4959</v>
      </c>
      <c r="AD62" s="27" t="s">
        <v>1003</v>
      </c>
      <c r="AE62" s="33">
        <v>3148</v>
      </c>
      <c r="AF62" s="27" t="s">
        <v>816</v>
      </c>
      <c r="AG62" s="27" t="s">
        <v>2873</v>
      </c>
      <c r="AH62" s="33" t="s">
        <v>838</v>
      </c>
      <c r="AI62" s="27" t="s">
        <v>816</v>
      </c>
      <c r="AJ62" s="27" t="s">
        <v>895</v>
      </c>
      <c r="AK62" s="33" t="s">
        <v>838</v>
      </c>
      <c r="AL62" s="27" t="s">
        <v>816</v>
      </c>
      <c r="AM62" s="27" t="s">
        <v>3130</v>
      </c>
      <c r="AN62" s="33" t="s">
        <v>838</v>
      </c>
      <c r="AO62" s="27" t="s">
        <v>869</v>
      </c>
      <c r="AP62" s="27" t="s">
        <v>3813</v>
      </c>
      <c r="AQ62" s="33" t="s">
        <v>870</v>
      </c>
      <c r="AR62" s="27" t="s">
        <v>7375</v>
      </c>
      <c r="AS62" s="27" t="s">
        <v>7376</v>
      </c>
      <c r="AT62" s="33" t="s">
        <v>7377</v>
      </c>
      <c r="AU62" s="27" t="s">
        <v>816</v>
      </c>
      <c r="AV62" s="27" t="s">
        <v>868</v>
      </c>
      <c r="AW62" s="33" t="s">
        <v>838</v>
      </c>
      <c r="AX62" s="27" t="s">
        <v>816</v>
      </c>
      <c r="AY62" s="27" t="s">
        <v>883</v>
      </c>
      <c r="AZ62" s="33" t="s">
        <v>838</v>
      </c>
      <c r="BA62" s="27" t="s">
        <v>2489</v>
      </c>
      <c r="BB62" s="27" t="s">
        <v>1401</v>
      </c>
      <c r="BC62" s="33">
        <v>4635</v>
      </c>
      <c r="BD62" s="27" t="s">
        <v>5136</v>
      </c>
      <c r="BE62" s="27" t="s">
        <v>1401</v>
      </c>
      <c r="BF62" s="33">
        <v>2310</v>
      </c>
      <c r="BG62" s="27" t="s">
        <v>5137</v>
      </c>
      <c r="BH62" s="27" t="s">
        <v>1401</v>
      </c>
      <c r="BI62" s="33">
        <v>2020</v>
      </c>
      <c r="BJ62" s="27" t="s">
        <v>3184</v>
      </c>
      <c r="BK62" s="27" t="s">
        <v>1401</v>
      </c>
      <c r="BL62" s="27">
        <v>51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</row>
    <row r="63" spans="1:106">
      <c r="A63" s="1">
        <v>62</v>
      </c>
      <c r="B63" s="69">
        <v>39496</v>
      </c>
      <c r="C63" s="1" t="s">
        <v>2495</v>
      </c>
      <c r="D63" s="1">
        <v>69173</v>
      </c>
      <c r="E63" s="1">
        <v>8917</v>
      </c>
      <c r="F63" s="21">
        <f t="shared" si="8"/>
        <v>0.12890867824151042</v>
      </c>
      <c r="G63" s="21">
        <f>((LARGE(N63:CV63,1)-(LARGE(N63:CV63,2)))/E63)</f>
        <v>6.4259280026914875E-2</v>
      </c>
      <c r="H63" s="21" t="str">
        <f t="shared" si="16"/>
        <v>IND</v>
      </c>
      <c r="I63" s="21">
        <f t="shared" si="17"/>
        <v>0.36570595491757318</v>
      </c>
      <c r="J63" s="21" t="str">
        <f t="shared" si="18"/>
        <v>MMA</v>
      </c>
      <c r="K63" s="21">
        <f t="shared" si="19"/>
        <v>0.30144667489065829</v>
      </c>
      <c r="L63" s="21" t="str">
        <f t="shared" si="20"/>
        <v>IND</v>
      </c>
      <c r="M63" s="21">
        <f t="shared" si="21"/>
        <v>0.15644274980374565</v>
      </c>
      <c r="N63" s="27" t="s">
        <v>816</v>
      </c>
      <c r="O63" s="27" t="s">
        <v>806</v>
      </c>
      <c r="P63" s="33" t="s">
        <v>838</v>
      </c>
      <c r="Q63" s="27" t="s">
        <v>2492</v>
      </c>
      <c r="R63" s="27" t="s">
        <v>1185</v>
      </c>
      <c r="S63" s="33">
        <v>2688</v>
      </c>
      <c r="T63" s="27" t="s">
        <v>816</v>
      </c>
      <c r="U63" s="27" t="s">
        <v>696</v>
      </c>
      <c r="V63" s="33" t="s">
        <v>838</v>
      </c>
      <c r="W63" s="27" t="s">
        <v>816</v>
      </c>
      <c r="X63" s="27" t="s">
        <v>836</v>
      </c>
      <c r="Y63" s="33" t="s">
        <v>838</v>
      </c>
      <c r="Z63" s="27" t="s">
        <v>816</v>
      </c>
      <c r="AA63" s="27" t="s">
        <v>829</v>
      </c>
      <c r="AB63" s="33" t="s">
        <v>838</v>
      </c>
      <c r="AC63" s="27" t="s">
        <v>816</v>
      </c>
      <c r="AD63" s="27" t="s">
        <v>887</v>
      </c>
      <c r="AE63" s="33" t="s">
        <v>838</v>
      </c>
      <c r="AF63" s="27" t="s">
        <v>816</v>
      </c>
      <c r="AG63" s="27" t="s">
        <v>2873</v>
      </c>
      <c r="AH63" s="33" t="s">
        <v>838</v>
      </c>
      <c r="AI63" s="27" t="s">
        <v>816</v>
      </c>
      <c r="AJ63" s="27" t="s">
        <v>895</v>
      </c>
      <c r="AK63" s="33" t="s">
        <v>838</v>
      </c>
      <c r="AL63" s="27" t="s">
        <v>816</v>
      </c>
      <c r="AM63" s="27" t="s">
        <v>3130</v>
      </c>
      <c r="AN63" s="33" t="s">
        <v>838</v>
      </c>
      <c r="AO63" s="27" t="s">
        <v>869</v>
      </c>
      <c r="AP63" s="27" t="s">
        <v>3813</v>
      </c>
      <c r="AQ63" s="33" t="s">
        <v>870</v>
      </c>
      <c r="AR63" s="27" t="s">
        <v>7375</v>
      </c>
      <c r="AS63" s="27" t="s">
        <v>7376</v>
      </c>
      <c r="AT63" s="33" t="s">
        <v>7377</v>
      </c>
      <c r="AU63" s="27" t="s">
        <v>816</v>
      </c>
      <c r="AV63" s="27" t="s">
        <v>868</v>
      </c>
      <c r="AW63" s="33" t="s">
        <v>838</v>
      </c>
      <c r="AX63" s="27" t="s">
        <v>816</v>
      </c>
      <c r="AY63" s="27" t="s">
        <v>883</v>
      </c>
      <c r="AZ63" s="33" t="s">
        <v>838</v>
      </c>
      <c r="BA63" s="27" t="s">
        <v>2491</v>
      </c>
      <c r="BB63" s="27" t="s">
        <v>1401</v>
      </c>
      <c r="BC63" s="33">
        <v>3261</v>
      </c>
      <c r="BD63" s="27" t="s">
        <v>4960</v>
      </c>
      <c r="BE63" s="27" t="s">
        <v>1401</v>
      </c>
      <c r="BF63" s="33">
        <v>1395</v>
      </c>
      <c r="BG63" s="27" t="s">
        <v>4961</v>
      </c>
      <c r="BH63" s="27" t="s">
        <v>1401</v>
      </c>
      <c r="BI63" s="33">
        <v>1125</v>
      </c>
      <c r="BJ63" s="27" t="s">
        <v>3195</v>
      </c>
      <c r="BK63" s="27" t="s">
        <v>1401</v>
      </c>
      <c r="BL63" s="27">
        <v>373</v>
      </c>
      <c r="BM63" s="27" t="s">
        <v>3183</v>
      </c>
      <c r="BN63" s="27" t="s">
        <v>1401</v>
      </c>
      <c r="BO63" s="27">
        <v>75</v>
      </c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</row>
    <row r="64" spans="1:106">
      <c r="A64" s="1">
        <v>63</v>
      </c>
      <c r="B64" s="69">
        <v>39496</v>
      </c>
      <c r="C64" s="1" t="s">
        <v>2496</v>
      </c>
      <c r="D64" s="27" t="s">
        <v>740</v>
      </c>
      <c r="E64" s="1">
        <v>23312</v>
      </c>
      <c r="F64" s="21" t="s">
        <v>24</v>
      </c>
      <c r="G64" s="21">
        <f>((LARGE(N64:CV64,1)-(LARGE(N64:CV64,2)))/E64)</f>
        <v>0.20796156485929992</v>
      </c>
      <c r="H64" s="21" t="str">
        <f t="shared" si="16"/>
        <v>IND</v>
      </c>
      <c r="I64" s="21">
        <f t="shared" si="17"/>
        <v>0.26518531228551817</v>
      </c>
      <c r="J64" s="21" t="str">
        <f t="shared" si="18"/>
        <v>IND</v>
      </c>
      <c r="K64" s="21">
        <f t="shared" si="19"/>
        <v>5.7223747426218254E-2</v>
      </c>
      <c r="L64" s="21" t="e">
        <f t="shared" si="20"/>
        <v>#NUM!</v>
      </c>
      <c r="M64" s="21" t="e">
        <f t="shared" si="21"/>
        <v>#NUM!</v>
      </c>
      <c r="N64" s="27" t="s">
        <v>711</v>
      </c>
      <c r="O64" s="27" t="s">
        <v>806</v>
      </c>
      <c r="P64" s="33" t="s">
        <v>714</v>
      </c>
      <c r="Q64" s="27" t="s">
        <v>711</v>
      </c>
      <c r="R64" s="27" t="s">
        <v>713</v>
      </c>
      <c r="S64" s="33" t="s">
        <v>714</v>
      </c>
      <c r="T64" s="27" t="s">
        <v>711</v>
      </c>
      <c r="U64" s="27" t="s">
        <v>885</v>
      </c>
      <c r="V64" s="33" t="s">
        <v>714</v>
      </c>
      <c r="W64" s="27" t="s">
        <v>711</v>
      </c>
      <c r="X64" s="27" t="s">
        <v>735</v>
      </c>
      <c r="Y64" s="33" t="s">
        <v>714</v>
      </c>
      <c r="Z64" s="27" t="s">
        <v>711</v>
      </c>
      <c r="AA64" s="27" t="s">
        <v>829</v>
      </c>
      <c r="AB64" s="33" t="s">
        <v>714</v>
      </c>
      <c r="AC64" s="27" t="s">
        <v>711</v>
      </c>
      <c r="AD64" s="27" t="s">
        <v>887</v>
      </c>
      <c r="AE64" s="33" t="s">
        <v>714</v>
      </c>
      <c r="AF64" s="27" t="s">
        <v>711</v>
      </c>
      <c r="AG64" s="27" t="s">
        <v>2873</v>
      </c>
      <c r="AH64" s="33" t="s">
        <v>714</v>
      </c>
      <c r="AI64" s="27" t="s">
        <v>711</v>
      </c>
      <c r="AJ64" s="27" t="s">
        <v>895</v>
      </c>
      <c r="AK64" s="33" t="s">
        <v>714</v>
      </c>
      <c r="AL64" s="27" t="s">
        <v>711</v>
      </c>
      <c r="AM64" s="27" t="s">
        <v>3130</v>
      </c>
      <c r="AN64" s="33" t="s">
        <v>714</v>
      </c>
      <c r="AO64" s="27" t="s">
        <v>711</v>
      </c>
      <c r="AP64" s="27" t="s">
        <v>3813</v>
      </c>
      <c r="AQ64" s="33" t="s">
        <v>714</v>
      </c>
      <c r="AR64" s="27" t="s">
        <v>7375</v>
      </c>
      <c r="AS64" s="27" t="s">
        <v>7376</v>
      </c>
      <c r="AT64" s="33" t="s">
        <v>7377</v>
      </c>
      <c r="AU64" s="27" t="s">
        <v>711</v>
      </c>
      <c r="AV64" s="27" t="s">
        <v>868</v>
      </c>
      <c r="AW64" s="33" t="s">
        <v>714</v>
      </c>
      <c r="AX64" s="27" t="s">
        <v>711</v>
      </c>
      <c r="AY64" s="27" t="s">
        <v>883</v>
      </c>
      <c r="AZ64" s="33" t="s">
        <v>714</v>
      </c>
      <c r="BA64" s="27" t="s">
        <v>2493</v>
      </c>
      <c r="BB64" s="27" t="s">
        <v>1401</v>
      </c>
      <c r="BC64" s="33">
        <v>6182</v>
      </c>
      <c r="BD64" s="27" t="s">
        <v>2494</v>
      </c>
      <c r="BE64" s="27" t="s">
        <v>1401</v>
      </c>
      <c r="BF64" s="33">
        <v>1334</v>
      </c>
      <c r="BG64" s="27"/>
      <c r="BH64" s="27"/>
      <c r="BI64" s="33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</row>
    <row r="65" spans="1:106">
      <c r="A65" s="1">
        <v>64</v>
      </c>
      <c r="B65" s="69">
        <v>39496</v>
      </c>
      <c r="C65" s="1" t="s">
        <v>2497</v>
      </c>
      <c r="D65" s="1">
        <v>137936</v>
      </c>
      <c r="E65" s="1">
        <v>43065</v>
      </c>
      <c r="F65" s="21">
        <f t="shared" si="8"/>
        <v>0.31221001043962415</v>
      </c>
      <c r="G65" s="21">
        <f>((LARGE(W65:CV65,1)-(LARGE(W65:CV65,2)))/E65)</f>
        <v>5.693718797167073E-2</v>
      </c>
      <c r="H65" s="21" t="str">
        <f t="shared" si="16"/>
        <v>IND</v>
      </c>
      <c r="I65" s="21">
        <f t="shared" si="17"/>
        <v>0.34125159642401021</v>
      </c>
      <c r="J65" s="21" t="str">
        <f t="shared" si="18"/>
        <v>PPPP</v>
      </c>
      <c r="K65" s="21">
        <f t="shared" si="19"/>
        <v>0.28431440845233946</v>
      </c>
      <c r="L65" s="21" t="str">
        <f t="shared" si="20"/>
        <v>IND</v>
      </c>
      <c r="M65" s="21">
        <f t="shared" si="21"/>
        <v>0.16033902240798792</v>
      </c>
      <c r="N65" s="27" t="s">
        <v>4965</v>
      </c>
      <c r="O65" s="27" t="s">
        <v>1002</v>
      </c>
      <c r="P65" s="33">
        <v>1024</v>
      </c>
      <c r="Q65" s="27" t="s">
        <v>4963</v>
      </c>
      <c r="R65" s="27" t="s">
        <v>1185</v>
      </c>
      <c r="S65" s="33">
        <v>5155</v>
      </c>
      <c r="T65" s="27" t="s">
        <v>5150</v>
      </c>
      <c r="U65" s="27" t="s">
        <v>1765</v>
      </c>
      <c r="V65" s="33">
        <v>160</v>
      </c>
      <c r="W65" s="27" t="s">
        <v>711</v>
      </c>
      <c r="X65" s="27" t="s">
        <v>735</v>
      </c>
      <c r="Y65" s="33" t="s">
        <v>714</v>
      </c>
      <c r="Z65" s="27" t="s">
        <v>4964</v>
      </c>
      <c r="AA65" s="27" t="s">
        <v>1194</v>
      </c>
      <c r="AB65" s="33">
        <v>2371</v>
      </c>
      <c r="AC65" s="27" t="s">
        <v>2499</v>
      </c>
      <c r="AD65" s="27" t="s">
        <v>1003</v>
      </c>
      <c r="AE65" s="33">
        <v>12244</v>
      </c>
      <c r="AF65" s="27" t="s">
        <v>711</v>
      </c>
      <c r="AG65" s="27" t="s">
        <v>2873</v>
      </c>
      <c r="AH65" s="33" t="s">
        <v>714</v>
      </c>
      <c r="AI65" s="27" t="s">
        <v>711</v>
      </c>
      <c r="AJ65" s="27" t="s">
        <v>895</v>
      </c>
      <c r="AK65" s="33" t="s">
        <v>714</v>
      </c>
      <c r="AL65" s="27" t="s">
        <v>711</v>
      </c>
      <c r="AM65" s="27" t="s">
        <v>3130</v>
      </c>
      <c r="AN65" s="33" t="s">
        <v>714</v>
      </c>
      <c r="AO65" s="27" t="s">
        <v>711</v>
      </c>
      <c r="AP65" s="27" t="s">
        <v>3813</v>
      </c>
      <c r="AQ65" s="33" t="s">
        <v>714</v>
      </c>
      <c r="AR65" s="27" t="s">
        <v>5152</v>
      </c>
      <c r="AS65" s="27" t="s">
        <v>3608</v>
      </c>
      <c r="AT65" s="33">
        <v>38</v>
      </c>
      <c r="AU65" s="27" t="s">
        <v>4994</v>
      </c>
      <c r="AV65" s="27" t="s">
        <v>3118</v>
      </c>
      <c r="AW65" s="33">
        <v>16</v>
      </c>
      <c r="AX65" s="27" t="s">
        <v>711</v>
      </c>
      <c r="AY65" s="27" t="s">
        <v>883</v>
      </c>
      <c r="AZ65" s="33" t="s">
        <v>714</v>
      </c>
      <c r="BA65" s="27" t="s">
        <v>2498</v>
      </c>
      <c r="BB65" s="27" t="s">
        <v>1401</v>
      </c>
      <c r="BC65" s="33">
        <v>14696</v>
      </c>
      <c r="BD65" s="27" t="s">
        <v>4962</v>
      </c>
      <c r="BE65" s="27" t="s">
        <v>1401</v>
      </c>
      <c r="BF65" s="33">
        <v>6905</v>
      </c>
      <c r="BG65" s="27" t="s">
        <v>5151</v>
      </c>
      <c r="BH65" s="27" t="s">
        <v>1401</v>
      </c>
      <c r="BI65" s="33">
        <v>69</v>
      </c>
      <c r="BJ65" s="27" t="s">
        <v>5153</v>
      </c>
      <c r="BK65" s="27" t="s">
        <v>1401</v>
      </c>
      <c r="BL65" s="27">
        <v>36</v>
      </c>
      <c r="BM65" s="27" t="s">
        <v>5154</v>
      </c>
      <c r="BN65" s="27" t="s">
        <v>1401</v>
      </c>
      <c r="BO65" s="27">
        <v>33</v>
      </c>
      <c r="BP65" s="27" t="s">
        <v>5155</v>
      </c>
      <c r="BQ65" s="27" t="s">
        <v>1401</v>
      </c>
      <c r="BR65" s="27">
        <v>31</v>
      </c>
      <c r="BS65" s="27" t="s">
        <v>5156</v>
      </c>
      <c r="BT65" s="27" t="s">
        <v>1401</v>
      </c>
      <c r="BU65" s="27">
        <v>26</v>
      </c>
      <c r="BV65" s="27" t="s">
        <v>5157</v>
      </c>
      <c r="BW65" s="27" t="s">
        <v>1401</v>
      </c>
      <c r="BX65" s="27">
        <v>20</v>
      </c>
      <c r="BY65" s="27" t="s">
        <v>4995</v>
      </c>
      <c r="BZ65" s="27" t="s">
        <v>1401</v>
      </c>
      <c r="CA65" s="27">
        <v>8</v>
      </c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</row>
    <row r="66" spans="1:106">
      <c r="A66" s="27">
        <v>65</v>
      </c>
      <c r="B66" s="70">
        <v>39496</v>
      </c>
      <c r="C66" s="1" t="s">
        <v>2519</v>
      </c>
      <c r="D66" s="1">
        <v>80229</v>
      </c>
      <c r="E66" s="1">
        <v>44313</v>
      </c>
      <c r="F66" s="21">
        <f t="shared" ref="F66:F97" si="22">E66/D66</f>
        <v>0.55233145122088023</v>
      </c>
      <c r="G66" s="21">
        <f>((LARGE(N66:CV66,1)-(LARGE(N66:CV66,2)))/E66)</f>
        <v>6.4270078757926563E-2</v>
      </c>
      <c r="H66" s="21" t="str">
        <f t="shared" si="16"/>
        <v>PPPP</v>
      </c>
      <c r="I66" s="21">
        <f t="shared" si="17"/>
        <v>0.30679484575632432</v>
      </c>
      <c r="J66" s="21" t="str">
        <f t="shared" si="18"/>
        <v>PML</v>
      </c>
      <c r="K66" s="21">
        <f t="shared" si="19"/>
        <v>0.24252476699839776</v>
      </c>
      <c r="L66" s="21" t="str">
        <f t="shared" si="20"/>
        <v>MMA</v>
      </c>
      <c r="M66" s="21">
        <f t="shared" si="21"/>
        <v>0.21729515040732969</v>
      </c>
      <c r="N66" s="27" t="s">
        <v>28</v>
      </c>
      <c r="O66" s="27" t="s">
        <v>7453</v>
      </c>
      <c r="P66" s="33">
        <v>921</v>
      </c>
      <c r="Q66" s="27" t="s">
        <v>29</v>
      </c>
      <c r="R66" s="27" t="s">
        <v>7456</v>
      </c>
      <c r="S66" s="33">
        <v>9629</v>
      </c>
      <c r="T66" s="27" t="s">
        <v>7457</v>
      </c>
      <c r="U66" s="27" t="s">
        <v>7463</v>
      </c>
      <c r="V66" s="33" t="s">
        <v>7459</v>
      </c>
      <c r="W66" s="27" t="s">
        <v>30</v>
      </c>
      <c r="X66" s="27" t="s">
        <v>7461</v>
      </c>
      <c r="Y66" s="33">
        <v>10747</v>
      </c>
      <c r="Z66" s="27" t="s">
        <v>7457</v>
      </c>
      <c r="AA66" s="27" t="s">
        <v>7458</v>
      </c>
      <c r="AB66" s="33" t="s">
        <v>7459</v>
      </c>
      <c r="AC66" s="27" t="s">
        <v>31</v>
      </c>
      <c r="AD66" s="27" t="s">
        <v>1003</v>
      </c>
      <c r="AE66" s="33">
        <v>13595</v>
      </c>
      <c r="AF66" s="27" t="s">
        <v>7457</v>
      </c>
      <c r="AG66" s="27" t="s">
        <v>2873</v>
      </c>
      <c r="AH66" s="33" t="s">
        <v>7459</v>
      </c>
      <c r="AI66" s="27" t="s">
        <v>32</v>
      </c>
      <c r="AJ66" s="27" t="s">
        <v>3764</v>
      </c>
      <c r="AK66" s="33" t="s">
        <v>18</v>
      </c>
      <c r="AL66" s="27" t="s">
        <v>7457</v>
      </c>
      <c r="AM66" s="27" t="s">
        <v>3130</v>
      </c>
      <c r="AN66" s="33" t="s">
        <v>7459</v>
      </c>
      <c r="AO66" s="27" t="s">
        <v>7457</v>
      </c>
      <c r="AP66" s="27" t="s">
        <v>3813</v>
      </c>
      <c r="AQ66" s="33" t="s">
        <v>7459</v>
      </c>
      <c r="AR66" s="27" t="s">
        <v>7457</v>
      </c>
      <c r="AS66" s="27" t="s">
        <v>7376</v>
      </c>
      <c r="AT66" s="33" t="s">
        <v>7459</v>
      </c>
      <c r="AU66" s="27" t="s">
        <v>7457</v>
      </c>
      <c r="AV66" s="27" t="s">
        <v>7462</v>
      </c>
      <c r="AW66" s="33" t="s">
        <v>7459</v>
      </c>
      <c r="AX66" s="27" t="s">
        <v>7457</v>
      </c>
      <c r="AY66" s="27" t="s">
        <v>883</v>
      </c>
      <c r="AZ66" s="33" t="s">
        <v>7459</v>
      </c>
      <c r="BA66" s="27" t="s">
        <v>33</v>
      </c>
      <c r="BB66" s="27" t="s">
        <v>1401</v>
      </c>
      <c r="BC66" s="33">
        <v>5229</v>
      </c>
      <c r="BD66" s="27" t="s">
        <v>34</v>
      </c>
      <c r="BE66" s="27" t="s">
        <v>1401</v>
      </c>
      <c r="BF66" s="33">
        <v>234</v>
      </c>
      <c r="BG66" s="27" t="s">
        <v>0</v>
      </c>
      <c r="BH66" s="27" t="s">
        <v>1401</v>
      </c>
      <c r="BI66" s="33">
        <v>154</v>
      </c>
      <c r="BJ66" s="27"/>
      <c r="BK66" s="27" t="s">
        <v>1401</v>
      </c>
      <c r="BL66" s="27">
        <v>44</v>
      </c>
      <c r="BM66" s="27" t="s">
        <v>738</v>
      </c>
      <c r="BN66" s="27" t="s">
        <v>1401</v>
      </c>
      <c r="BO66" s="27">
        <v>34</v>
      </c>
      <c r="BP66" s="27" t="s">
        <v>739</v>
      </c>
      <c r="BQ66" s="27" t="s">
        <v>1401</v>
      </c>
      <c r="BR66" s="27">
        <v>13</v>
      </c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</row>
    <row r="67" spans="1:106">
      <c r="A67">
        <v>66</v>
      </c>
      <c r="B67" s="69">
        <v>39496</v>
      </c>
      <c r="C67" s="1" t="s">
        <v>2520</v>
      </c>
      <c r="D67" s="27">
        <v>114192</v>
      </c>
      <c r="E67" s="27">
        <v>45397</v>
      </c>
      <c r="F67" s="29">
        <f t="shared" si="22"/>
        <v>0.3975497407874457</v>
      </c>
      <c r="G67" s="21">
        <f>((LARGE(W67:CV67,1)-(LARGE(W67:CV67,2)))/E67)</f>
        <v>0.2267110161464414</v>
      </c>
      <c r="H67" s="21" t="str">
        <f t="shared" si="16"/>
        <v>PML</v>
      </c>
      <c r="I67" s="21">
        <f t="shared" si="17"/>
        <v>0.40440998303852677</v>
      </c>
      <c r="J67" s="21" t="str">
        <f t="shared" si="18"/>
        <v>MMA</v>
      </c>
      <c r="K67" s="21">
        <f t="shared" si="19"/>
        <v>0.3680639689847347</v>
      </c>
      <c r="L67" s="21" t="str">
        <f t="shared" si="20"/>
        <v>PPPP</v>
      </c>
      <c r="M67" s="21">
        <f t="shared" si="21"/>
        <v>0.17769896689208539</v>
      </c>
      <c r="N67" s="27" t="s">
        <v>7375</v>
      </c>
      <c r="O67" s="27" t="s">
        <v>806</v>
      </c>
      <c r="P67" s="33" t="s">
        <v>7377</v>
      </c>
      <c r="Q67" s="52" t="s">
        <v>2515</v>
      </c>
      <c r="R67" s="52" t="s">
        <v>1185</v>
      </c>
      <c r="S67" s="67">
        <v>16709</v>
      </c>
      <c r="T67" s="27" t="s">
        <v>7375</v>
      </c>
      <c r="U67" s="27" t="s">
        <v>696</v>
      </c>
      <c r="V67" s="33" t="s">
        <v>7377</v>
      </c>
      <c r="W67" s="27" t="s">
        <v>2514</v>
      </c>
      <c r="X67" s="27" t="s">
        <v>909</v>
      </c>
      <c r="Y67" s="33">
        <v>18359</v>
      </c>
      <c r="Z67" s="27" t="s">
        <v>7375</v>
      </c>
      <c r="AA67" s="27" t="s">
        <v>1106</v>
      </c>
      <c r="AB67" s="33" t="s">
        <v>7377</v>
      </c>
      <c r="AC67" s="27" t="s">
        <v>4996</v>
      </c>
      <c r="AD67" s="27" t="s">
        <v>1003</v>
      </c>
      <c r="AE67" s="33">
        <v>8067</v>
      </c>
      <c r="AF67" s="27" t="s">
        <v>7375</v>
      </c>
      <c r="AG67" s="27" t="s">
        <v>2873</v>
      </c>
      <c r="AH67" s="33" t="s">
        <v>7377</v>
      </c>
      <c r="AI67" s="27" t="s">
        <v>7375</v>
      </c>
      <c r="AJ67" s="27" t="s">
        <v>895</v>
      </c>
      <c r="AK67" s="33" t="s">
        <v>7377</v>
      </c>
      <c r="AL67" s="27" t="s">
        <v>7375</v>
      </c>
      <c r="AM67" s="27" t="s">
        <v>3130</v>
      </c>
      <c r="AN67" s="33" t="s">
        <v>7377</v>
      </c>
      <c r="AO67" s="27" t="s">
        <v>7375</v>
      </c>
      <c r="AP67" s="27" t="s">
        <v>3813</v>
      </c>
      <c r="AQ67" s="33" t="s">
        <v>7377</v>
      </c>
      <c r="AR67" s="27" t="s">
        <v>7375</v>
      </c>
      <c r="AS67" s="27" t="s">
        <v>7376</v>
      </c>
      <c r="AT67" s="33" t="s">
        <v>7377</v>
      </c>
      <c r="AU67" s="27" t="s">
        <v>7375</v>
      </c>
      <c r="AV67" s="27" t="s">
        <v>831</v>
      </c>
      <c r="AW67" s="33" t="s">
        <v>7377</v>
      </c>
      <c r="AX67" s="27" t="s">
        <v>7375</v>
      </c>
      <c r="AY67" s="27" t="s">
        <v>883</v>
      </c>
      <c r="AZ67" s="33" t="s">
        <v>7377</v>
      </c>
      <c r="BA67" s="27" t="s">
        <v>4986</v>
      </c>
      <c r="BB67" s="27" t="s">
        <v>1401</v>
      </c>
      <c r="BC67" s="33">
        <v>1757</v>
      </c>
      <c r="BD67" s="27" t="s">
        <v>3023</v>
      </c>
      <c r="BE67" s="27" t="s">
        <v>1401</v>
      </c>
      <c r="BF67" s="33">
        <v>333</v>
      </c>
      <c r="BG67" s="27" t="s">
        <v>4987</v>
      </c>
      <c r="BH67" s="27" t="s">
        <v>1401</v>
      </c>
      <c r="BI67" s="33">
        <v>172</v>
      </c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</row>
    <row r="68" spans="1:106">
      <c r="A68">
        <v>67</v>
      </c>
      <c r="B68" s="69">
        <v>39496</v>
      </c>
      <c r="C68" s="1" t="s">
        <v>2521</v>
      </c>
      <c r="D68" s="27">
        <v>97432</v>
      </c>
      <c r="E68" s="27">
        <v>35489</v>
      </c>
      <c r="F68" s="29">
        <f t="shared" si="22"/>
        <v>0.36424378027752691</v>
      </c>
      <c r="G68" s="21">
        <f>((LARGE(Q68:CV68,1)-(LARGE(Q68:CV68,2)))/E68)</f>
        <v>0.18298627743807941</v>
      </c>
      <c r="H68" s="21" t="str">
        <f t="shared" si="16"/>
        <v>PPP (Sherpao)</v>
      </c>
      <c r="I68" s="21">
        <f t="shared" si="17"/>
        <v>0.42562484150018315</v>
      </c>
      <c r="J68" s="21" t="str">
        <f t="shared" si="18"/>
        <v>MMA</v>
      </c>
      <c r="K68" s="21">
        <f t="shared" si="19"/>
        <v>0.24263856406210374</v>
      </c>
      <c r="L68" s="21" t="str">
        <f t="shared" si="20"/>
        <v>IND</v>
      </c>
      <c r="M68" s="21">
        <f t="shared" si="21"/>
        <v>0.220349967595593</v>
      </c>
      <c r="N68" s="27" t="s">
        <v>7375</v>
      </c>
      <c r="O68" s="27" t="s">
        <v>806</v>
      </c>
      <c r="P68" s="33" t="s">
        <v>7377</v>
      </c>
      <c r="Q68" s="52" t="s">
        <v>2515</v>
      </c>
      <c r="R68" s="52" t="s">
        <v>1185</v>
      </c>
      <c r="S68" s="67">
        <v>8611</v>
      </c>
      <c r="T68" s="27" t="s">
        <v>7375</v>
      </c>
      <c r="U68" s="27" t="s">
        <v>696</v>
      </c>
      <c r="V68" s="33" t="s">
        <v>7377</v>
      </c>
      <c r="W68" s="27" t="s">
        <v>7375</v>
      </c>
      <c r="X68" s="27" t="s">
        <v>836</v>
      </c>
      <c r="Y68" s="33" t="s">
        <v>7377</v>
      </c>
      <c r="Z68" s="27" t="s">
        <v>7375</v>
      </c>
      <c r="AA68" s="27" t="s">
        <v>1106</v>
      </c>
      <c r="AB68" s="33" t="s">
        <v>7377</v>
      </c>
      <c r="AC68" s="27" t="s">
        <v>7375</v>
      </c>
      <c r="AD68" s="27" t="s">
        <v>887</v>
      </c>
      <c r="AE68" s="33" t="s">
        <v>7377</v>
      </c>
      <c r="AF68" s="27" t="s">
        <v>7375</v>
      </c>
      <c r="AG68" s="27" t="s">
        <v>2873</v>
      </c>
      <c r="AH68" s="33" t="s">
        <v>7377</v>
      </c>
      <c r="AI68" s="27" t="s">
        <v>7375</v>
      </c>
      <c r="AJ68" s="27" t="s">
        <v>895</v>
      </c>
      <c r="AK68" s="33" t="s">
        <v>7377</v>
      </c>
      <c r="AL68" s="27" t="s">
        <v>7375</v>
      </c>
      <c r="AM68" s="27" t="s">
        <v>3130</v>
      </c>
      <c r="AN68" s="33" t="s">
        <v>7377</v>
      </c>
      <c r="AO68" s="27" t="s">
        <v>7375</v>
      </c>
      <c r="AP68" s="27" t="s">
        <v>3813</v>
      </c>
      <c r="AQ68" s="33" t="s">
        <v>7377</v>
      </c>
      <c r="AR68" s="27" t="s">
        <v>7375</v>
      </c>
      <c r="AS68" s="27" t="s">
        <v>7376</v>
      </c>
      <c r="AT68" s="33" t="s">
        <v>7377</v>
      </c>
      <c r="AU68" s="27" t="s">
        <v>2516</v>
      </c>
      <c r="AV68" s="27" t="s">
        <v>818</v>
      </c>
      <c r="AW68" s="33">
        <v>15105</v>
      </c>
      <c r="AX68" s="27" t="s">
        <v>7375</v>
      </c>
      <c r="AY68" s="27" t="s">
        <v>883</v>
      </c>
      <c r="AZ68" s="33" t="s">
        <v>7377</v>
      </c>
      <c r="BA68" s="27" t="s">
        <v>5010</v>
      </c>
      <c r="BB68" s="27" t="s">
        <v>1401</v>
      </c>
      <c r="BC68" s="33">
        <v>7820</v>
      </c>
      <c r="BD68" s="27" t="s">
        <v>3023</v>
      </c>
      <c r="BE68" s="27" t="s">
        <v>1401</v>
      </c>
      <c r="BF68" s="33">
        <v>3244</v>
      </c>
      <c r="BG68" s="27" t="s">
        <v>5011</v>
      </c>
      <c r="BH68" s="27" t="s">
        <v>1401</v>
      </c>
      <c r="BI68" s="33">
        <v>350</v>
      </c>
      <c r="BJ68" s="27" t="s">
        <v>5012</v>
      </c>
      <c r="BK68" s="27" t="s">
        <v>1401</v>
      </c>
      <c r="BL68" s="27">
        <v>272</v>
      </c>
      <c r="BM68" s="27" t="s">
        <v>4987</v>
      </c>
      <c r="BN68" s="27" t="s">
        <v>1401</v>
      </c>
      <c r="BO68" s="27">
        <v>87</v>
      </c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</row>
    <row r="69" spans="1:106">
      <c r="A69">
        <v>68</v>
      </c>
      <c r="B69" s="69">
        <v>39496</v>
      </c>
      <c r="C69" s="1" t="s">
        <v>2522</v>
      </c>
      <c r="D69" s="27">
        <v>113590</v>
      </c>
      <c r="E69" s="27">
        <v>57968</v>
      </c>
      <c r="F69" s="29">
        <f t="shared" si="22"/>
        <v>0.51032661325820938</v>
      </c>
      <c r="G69" s="21">
        <f>((LARGE(Z69:CV69,1)-(LARGE(Z69:CV69,2)))/E69)</f>
        <v>0.4857680099365167</v>
      </c>
      <c r="H69" s="21" t="str">
        <f t="shared" si="16"/>
        <v>IND</v>
      </c>
      <c r="I69" s="21">
        <f t="shared" si="17"/>
        <v>0.4913745514766768</v>
      </c>
      <c r="J69" s="21" t="str">
        <f t="shared" si="18"/>
        <v>PML</v>
      </c>
      <c r="K69" s="21">
        <f t="shared" si="19"/>
        <v>0.48787261937620757</v>
      </c>
      <c r="L69" s="21" t="str">
        <f t="shared" si="20"/>
        <v>MQM</v>
      </c>
      <c r="M69" s="21">
        <f t="shared" si="21"/>
        <v>6.7105989511454592E-3</v>
      </c>
      <c r="N69" s="27" t="s">
        <v>7375</v>
      </c>
      <c r="O69" s="27" t="s">
        <v>806</v>
      </c>
      <c r="P69" s="33" t="s">
        <v>7377</v>
      </c>
      <c r="Q69" s="27" t="s">
        <v>7375</v>
      </c>
      <c r="R69" s="27" t="s">
        <v>713</v>
      </c>
      <c r="S69" s="33" t="s">
        <v>7377</v>
      </c>
      <c r="T69" s="27" t="s">
        <v>5013</v>
      </c>
      <c r="U69" s="27" t="s">
        <v>1765</v>
      </c>
      <c r="V69" s="33">
        <v>389</v>
      </c>
      <c r="W69" s="27" t="s">
        <v>2518</v>
      </c>
      <c r="X69" s="27" t="s">
        <v>909</v>
      </c>
      <c r="Y69" s="33">
        <v>28281</v>
      </c>
      <c r="Z69" s="27" t="s">
        <v>7375</v>
      </c>
      <c r="AA69" s="27" t="s">
        <v>1106</v>
      </c>
      <c r="AB69" s="33" t="s">
        <v>7377</v>
      </c>
      <c r="AC69" s="27" t="s">
        <v>7375</v>
      </c>
      <c r="AD69" s="27" t="s">
        <v>887</v>
      </c>
      <c r="AE69" s="33" t="s">
        <v>7377</v>
      </c>
      <c r="AF69" s="27" t="s">
        <v>7375</v>
      </c>
      <c r="AG69" s="27" t="s">
        <v>2873</v>
      </c>
      <c r="AH69" s="33" t="s">
        <v>7377</v>
      </c>
      <c r="AI69" s="27" t="s">
        <v>7375</v>
      </c>
      <c r="AJ69" s="27" t="s">
        <v>895</v>
      </c>
      <c r="AK69" s="33" t="s">
        <v>7377</v>
      </c>
      <c r="AL69" s="27" t="s">
        <v>7375</v>
      </c>
      <c r="AM69" s="27" t="s">
        <v>3130</v>
      </c>
      <c r="AN69" s="33" t="s">
        <v>7377</v>
      </c>
      <c r="AO69" s="27" t="s">
        <v>7375</v>
      </c>
      <c r="AP69" s="27" t="s">
        <v>3813</v>
      </c>
      <c r="AQ69" s="33" t="s">
        <v>7377</v>
      </c>
      <c r="AR69" s="27" t="s">
        <v>7375</v>
      </c>
      <c r="AS69" s="27" t="s">
        <v>7376</v>
      </c>
      <c r="AT69" s="33" t="s">
        <v>7377</v>
      </c>
      <c r="AU69" s="27" t="s">
        <v>7375</v>
      </c>
      <c r="AV69" s="27" t="s">
        <v>831</v>
      </c>
      <c r="AW69" s="33" t="s">
        <v>7377</v>
      </c>
      <c r="AX69" s="27" t="s">
        <v>7375</v>
      </c>
      <c r="AY69" s="27" t="s">
        <v>883</v>
      </c>
      <c r="AZ69" s="33" t="s">
        <v>7377</v>
      </c>
      <c r="BA69" s="27" t="s">
        <v>2517</v>
      </c>
      <c r="BB69" s="27" t="s">
        <v>1401</v>
      </c>
      <c r="BC69" s="33">
        <v>28484</v>
      </c>
      <c r="BD69" s="27" t="s">
        <v>5182</v>
      </c>
      <c r="BE69" s="27" t="s">
        <v>1401</v>
      </c>
      <c r="BF69" s="33">
        <v>325</v>
      </c>
      <c r="BG69" s="27" t="s">
        <v>5183</v>
      </c>
      <c r="BH69" s="27" t="s">
        <v>1401</v>
      </c>
      <c r="BI69" s="33">
        <v>256</v>
      </c>
      <c r="BJ69" s="27" t="s">
        <v>5184</v>
      </c>
      <c r="BK69" s="27" t="s">
        <v>1401</v>
      </c>
      <c r="BL69" s="27">
        <v>176</v>
      </c>
      <c r="BM69" s="27" t="s">
        <v>5185</v>
      </c>
      <c r="BN69" s="27" t="s">
        <v>1401</v>
      </c>
      <c r="BO69" s="27">
        <v>93</v>
      </c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</row>
    <row r="70" spans="1:106">
      <c r="A70">
        <v>69</v>
      </c>
      <c r="B70" s="69">
        <v>39496</v>
      </c>
      <c r="C70" s="1" t="s">
        <v>2523</v>
      </c>
      <c r="D70" s="27">
        <v>123963</v>
      </c>
      <c r="E70" s="27">
        <v>497000</v>
      </c>
      <c r="F70" s="29">
        <f t="shared" si="22"/>
        <v>4.0092608278276582</v>
      </c>
      <c r="G70" s="21">
        <f>((LARGE(W70:DE70,1)-(LARGE(W70:DE70,2)))/E70)</f>
        <v>1.7195171026156943E-2</v>
      </c>
      <c r="H70" s="21" t="str">
        <f>INDEX(N70:CY70,MATCH(MAX(N70:CY70),N70:CY70,0)-1)</f>
        <v>MMA</v>
      </c>
      <c r="I70" s="21">
        <f>LARGE(N70:CY70,1)/(E70)</f>
        <v>4.1134808853118709E-2</v>
      </c>
      <c r="J70" s="21" t="str">
        <f>INDEX(N70:CY70,MATCH(LARGE(N70:CY70,2),N70:CY70,0)-1)</f>
        <v>PML</v>
      </c>
      <c r="K70" s="21">
        <f>LARGE(N70:CY70,2)/(E70)</f>
        <v>3.3269617706237424E-2</v>
      </c>
      <c r="L70" s="21" t="str">
        <f>INDEX(N70:CY70,MATCH(LARGE(N70:CY70,3),N70:CY70,0)-1)</f>
        <v>PPPP</v>
      </c>
      <c r="M70" s="21">
        <f>LARGE(N70:CY70,3)/(E70)</f>
        <v>1.6074446680080484E-2</v>
      </c>
      <c r="N70" s="27" t="s">
        <v>7452</v>
      </c>
      <c r="O70" s="27" t="s">
        <v>7453</v>
      </c>
      <c r="P70" s="33">
        <v>2442</v>
      </c>
      <c r="Q70" s="52" t="s">
        <v>7455</v>
      </c>
      <c r="R70" s="52" t="s">
        <v>7456</v>
      </c>
      <c r="S70" s="67">
        <v>20444</v>
      </c>
      <c r="T70" s="52" t="s">
        <v>7457</v>
      </c>
      <c r="U70" s="52" t="s">
        <v>7463</v>
      </c>
      <c r="V70" s="67" t="s">
        <v>7459</v>
      </c>
      <c r="W70" s="52" t="s">
        <v>7460</v>
      </c>
      <c r="X70" s="52" t="s">
        <v>7461</v>
      </c>
      <c r="Y70" s="67">
        <v>16535</v>
      </c>
      <c r="Z70" s="52" t="s">
        <v>7457</v>
      </c>
      <c r="AA70" s="52" t="s">
        <v>7458</v>
      </c>
      <c r="AB70" s="67" t="s">
        <v>7459</v>
      </c>
      <c r="AC70" s="52" t="s">
        <v>7454</v>
      </c>
      <c r="AD70" s="52" t="s">
        <v>1003</v>
      </c>
      <c r="AE70" s="67">
        <v>7989</v>
      </c>
      <c r="AF70" s="27" t="s">
        <v>816</v>
      </c>
      <c r="AG70" s="27" t="s">
        <v>2873</v>
      </c>
      <c r="AH70" s="33" t="s">
        <v>714</v>
      </c>
      <c r="AI70" s="27" t="s">
        <v>816</v>
      </c>
      <c r="AJ70" s="27" t="s">
        <v>895</v>
      </c>
      <c r="AK70" s="33" t="s">
        <v>714</v>
      </c>
      <c r="AL70" s="27" t="s">
        <v>816</v>
      </c>
      <c r="AM70" s="27" t="s">
        <v>3130</v>
      </c>
      <c r="AN70" s="33" t="s">
        <v>714</v>
      </c>
      <c r="AO70" s="27" t="s">
        <v>816</v>
      </c>
      <c r="AP70" s="27" t="s">
        <v>3813</v>
      </c>
      <c r="AQ70" s="33" t="s">
        <v>714</v>
      </c>
      <c r="AR70" s="27" t="s">
        <v>816</v>
      </c>
      <c r="AS70" s="27" t="s">
        <v>7376</v>
      </c>
      <c r="AT70" s="33" t="s">
        <v>714</v>
      </c>
      <c r="AU70" s="52" t="s">
        <v>7457</v>
      </c>
      <c r="AV70" s="52" t="s">
        <v>7462</v>
      </c>
      <c r="AW70" s="67" t="s">
        <v>7459</v>
      </c>
      <c r="AX70" s="27" t="s">
        <v>816</v>
      </c>
      <c r="AY70" s="27" t="s">
        <v>883</v>
      </c>
      <c r="AZ70" s="33" t="s">
        <v>714</v>
      </c>
      <c r="BA70" s="27" t="s">
        <v>7466</v>
      </c>
      <c r="BB70" s="27" t="s">
        <v>7467</v>
      </c>
      <c r="BC70" s="33">
        <v>1159</v>
      </c>
      <c r="BD70" s="27" t="s">
        <v>7464</v>
      </c>
      <c r="BE70" s="27" t="s">
        <v>1401</v>
      </c>
      <c r="BF70" s="33">
        <v>331</v>
      </c>
      <c r="BG70" s="27" t="s">
        <v>7465</v>
      </c>
      <c r="BH70" s="27" t="s">
        <v>1401</v>
      </c>
      <c r="BI70" s="33">
        <v>319</v>
      </c>
      <c r="BJ70" s="33" t="s">
        <v>258</v>
      </c>
      <c r="BK70" s="33" t="s">
        <v>1401</v>
      </c>
      <c r="BL70" s="33">
        <v>235</v>
      </c>
      <c r="BM70" s="27" t="s">
        <v>7468</v>
      </c>
      <c r="BN70" s="27" t="s">
        <v>7467</v>
      </c>
      <c r="BO70" s="27">
        <v>94</v>
      </c>
      <c r="BP70" s="27" t="s">
        <v>7469</v>
      </c>
      <c r="BQ70" s="27" t="s">
        <v>7467</v>
      </c>
      <c r="BR70" s="27">
        <v>61</v>
      </c>
      <c r="BS70" s="27" t="s">
        <v>7470</v>
      </c>
      <c r="BT70" s="27" t="s">
        <v>7471</v>
      </c>
      <c r="BU70" s="27">
        <v>49</v>
      </c>
      <c r="BV70" s="27" t="s">
        <v>7472</v>
      </c>
      <c r="BW70" s="27" t="s">
        <v>7473</v>
      </c>
      <c r="BX70" s="27">
        <v>42</v>
      </c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</row>
    <row r="71" spans="1:106">
      <c r="A71" s="1">
        <v>70</v>
      </c>
      <c r="B71" s="69">
        <v>39496</v>
      </c>
      <c r="C71" s="1" t="s">
        <v>2507</v>
      </c>
      <c r="D71" s="27">
        <v>117916</v>
      </c>
      <c r="E71" s="27">
        <v>42810</v>
      </c>
      <c r="F71" s="29">
        <f t="shared" si="22"/>
        <v>0.36305505614166017</v>
      </c>
      <c r="G71" s="21">
        <f>((LARGE(W71:CV71,1)-(LARGE(W71:CV71,2)))/E71)</f>
        <v>0.14097173557580003</v>
      </c>
      <c r="H71" s="21" t="str">
        <f t="shared" ref="H71:H81" si="23">INDEX(N71:CV71,MATCH(MAX(N71:CV71),N71:CV71,0)-1)</f>
        <v>MMA</v>
      </c>
      <c r="I71" s="21">
        <f t="shared" ref="I71:I81" si="24">LARGE(N71:CV71,1)/(E71)</f>
        <v>0.62370941368839061</v>
      </c>
      <c r="J71" s="21" t="str">
        <f t="shared" ref="J71:J81" si="25">INDEX(N71:CV71,MATCH(LARGE(N71:CV71,2),N71:CV71,0)-1)</f>
        <v>IND</v>
      </c>
      <c r="K71" s="21">
        <f t="shared" ref="K71:K81" si="26">LARGE(N71:CV71,2)/(E71)</f>
        <v>0.25863116094370475</v>
      </c>
      <c r="L71" s="21" t="str">
        <f t="shared" ref="L71:L81" si="27">INDEX(N71:CV71,MATCH(LARGE(N71:CV71,3),N71:CV71,0)-1)</f>
        <v>IND</v>
      </c>
      <c r="M71" s="21">
        <f t="shared" ref="M71:M81" si="28">LARGE(N71:CV71,3)/(E71)</f>
        <v>0.11765942536790469</v>
      </c>
      <c r="N71" s="27" t="s">
        <v>7375</v>
      </c>
      <c r="O71" s="27" t="s">
        <v>806</v>
      </c>
      <c r="P71" s="33" t="s">
        <v>7377</v>
      </c>
      <c r="Q71" s="27" t="s">
        <v>2508</v>
      </c>
      <c r="R71" s="27" t="s">
        <v>1185</v>
      </c>
      <c r="S71" s="33">
        <v>26701</v>
      </c>
      <c r="T71" s="27" t="s">
        <v>7375</v>
      </c>
      <c r="U71" s="27" t="s">
        <v>696</v>
      </c>
      <c r="V71" s="33" t="s">
        <v>7377</v>
      </c>
      <c r="W71" s="27" t="s">
        <v>819</v>
      </c>
      <c r="X71" s="27" t="s">
        <v>823</v>
      </c>
      <c r="Y71" s="33" t="s">
        <v>820</v>
      </c>
      <c r="Z71" s="27" t="s">
        <v>7375</v>
      </c>
      <c r="AA71" s="27" t="s">
        <v>1106</v>
      </c>
      <c r="AB71" s="33" t="s">
        <v>7377</v>
      </c>
      <c r="AC71" s="27" t="s">
        <v>7375</v>
      </c>
      <c r="AD71" s="27" t="s">
        <v>887</v>
      </c>
      <c r="AE71" s="33" t="s">
        <v>7377</v>
      </c>
      <c r="AF71" s="27" t="s">
        <v>7375</v>
      </c>
      <c r="AG71" s="27" t="s">
        <v>2873</v>
      </c>
      <c r="AH71" s="33" t="s">
        <v>7377</v>
      </c>
      <c r="AI71" s="27" t="s">
        <v>7375</v>
      </c>
      <c r="AJ71" s="27" t="s">
        <v>895</v>
      </c>
      <c r="AK71" s="33" t="s">
        <v>7377</v>
      </c>
      <c r="AL71" s="27" t="s">
        <v>7375</v>
      </c>
      <c r="AM71" s="27" t="s">
        <v>3130</v>
      </c>
      <c r="AN71" s="33" t="s">
        <v>7377</v>
      </c>
      <c r="AO71" s="27" t="s">
        <v>7375</v>
      </c>
      <c r="AP71" s="27" t="s">
        <v>3813</v>
      </c>
      <c r="AQ71" s="33" t="s">
        <v>7377</v>
      </c>
      <c r="AR71" s="27" t="s">
        <v>7375</v>
      </c>
      <c r="AS71" s="27" t="s">
        <v>7376</v>
      </c>
      <c r="AT71" s="33" t="s">
        <v>7377</v>
      </c>
      <c r="AU71" s="27" t="s">
        <v>819</v>
      </c>
      <c r="AV71" s="27" t="s">
        <v>824</v>
      </c>
      <c r="AW71" s="33" t="s">
        <v>820</v>
      </c>
      <c r="AX71" s="27" t="s">
        <v>7375</v>
      </c>
      <c r="AY71" s="27" t="s">
        <v>883</v>
      </c>
      <c r="AZ71" s="33" t="s">
        <v>7377</v>
      </c>
      <c r="BA71" s="27" t="s">
        <v>2509</v>
      </c>
      <c r="BB71" s="27" t="s">
        <v>1401</v>
      </c>
      <c r="BC71" s="33">
        <v>11072</v>
      </c>
      <c r="BD71" s="27" t="s">
        <v>3396</v>
      </c>
      <c r="BE71" s="27" t="s">
        <v>1401</v>
      </c>
      <c r="BF71" s="33">
        <v>5037</v>
      </c>
      <c r="BG71" s="27"/>
      <c r="BH71" s="27"/>
      <c r="BI71" s="33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</row>
    <row r="72" spans="1:106">
      <c r="A72" s="1">
        <v>71</v>
      </c>
      <c r="B72" s="69">
        <v>39496</v>
      </c>
      <c r="C72" s="1" t="s">
        <v>2528</v>
      </c>
      <c r="D72" s="27">
        <v>88768</v>
      </c>
      <c r="E72" s="27">
        <v>45294</v>
      </c>
      <c r="F72" s="29">
        <f t="shared" si="22"/>
        <v>0.51025144196106709</v>
      </c>
      <c r="G72" s="21">
        <f>((LARGE(N72:CV72,1)-(LARGE(N72:CV72,2)))/E72)</f>
        <v>7.2305382611383404E-2</v>
      </c>
      <c r="H72" s="21" t="str">
        <f t="shared" si="23"/>
        <v>IND</v>
      </c>
      <c r="I72" s="21">
        <f t="shared" si="24"/>
        <v>0.41045171545900117</v>
      </c>
      <c r="J72" s="21" t="str">
        <f t="shared" si="25"/>
        <v>ANP</v>
      </c>
      <c r="K72" s="21">
        <f t="shared" si="26"/>
        <v>0.3381463328476178</v>
      </c>
      <c r="L72" s="21" t="str">
        <f t="shared" si="27"/>
        <v>MMA</v>
      </c>
      <c r="M72" s="21">
        <f t="shared" si="28"/>
        <v>0.2466331081379432</v>
      </c>
      <c r="N72" s="27" t="s">
        <v>1395</v>
      </c>
      <c r="O72" s="27" t="s">
        <v>1002</v>
      </c>
      <c r="P72" s="27">
        <v>15316</v>
      </c>
      <c r="Q72" s="27" t="s">
        <v>5211</v>
      </c>
      <c r="R72" s="27" t="s">
        <v>1185</v>
      </c>
      <c r="S72" s="33">
        <v>11171</v>
      </c>
      <c r="T72" s="27" t="s">
        <v>7375</v>
      </c>
      <c r="U72" s="27" t="s">
        <v>696</v>
      </c>
      <c r="V72" s="33" t="s">
        <v>7377</v>
      </c>
      <c r="W72" s="27" t="s">
        <v>819</v>
      </c>
      <c r="X72" s="27" t="s">
        <v>823</v>
      </c>
      <c r="Y72" s="33" t="s">
        <v>820</v>
      </c>
      <c r="Z72" s="27" t="s">
        <v>7375</v>
      </c>
      <c r="AA72" s="27" t="s">
        <v>1106</v>
      </c>
      <c r="AB72" s="33" t="s">
        <v>7377</v>
      </c>
      <c r="AC72" s="27" t="s">
        <v>7375</v>
      </c>
      <c r="AD72" s="27" t="s">
        <v>887</v>
      </c>
      <c r="AE72" s="33" t="s">
        <v>7377</v>
      </c>
      <c r="AF72" s="27" t="s">
        <v>7375</v>
      </c>
      <c r="AG72" s="27" t="s">
        <v>2873</v>
      </c>
      <c r="AH72" s="33" t="s">
        <v>7377</v>
      </c>
      <c r="AI72" s="27" t="s">
        <v>7375</v>
      </c>
      <c r="AJ72" s="27" t="s">
        <v>895</v>
      </c>
      <c r="AK72" s="33" t="s">
        <v>7377</v>
      </c>
      <c r="AL72" s="27" t="s">
        <v>7375</v>
      </c>
      <c r="AM72" s="27" t="s">
        <v>3130</v>
      </c>
      <c r="AN72" s="33" t="s">
        <v>7377</v>
      </c>
      <c r="AO72" s="27" t="s">
        <v>7375</v>
      </c>
      <c r="AP72" s="27" t="s">
        <v>3813</v>
      </c>
      <c r="AQ72" s="33" t="s">
        <v>7377</v>
      </c>
      <c r="AR72" s="27" t="s">
        <v>7375</v>
      </c>
      <c r="AS72" s="27" t="s">
        <v>7376</v>
      </c>
      <c r="AT72" s="33" t="s">
        <v>7377</v>
      </c>
      <c r="AU72" s="27" t="s">
        <v>5384</v>
      </c>
      <c r="AV72" s="27" t="s">
        <v>4793</v>
      </c>
      <c r="AW72" s="33">
        <v>50</v>
      </c>
      <c r="AX72" s="27" t="s">
        <v>7375</v>
      </c>
      <c r="AY72" s="27" t="s">
        <v>883</v>
      </c>
      <c r="AZ72" s="33" t="s">
        <v>7377</v>
      </c>
      <c r="BA72" s="27" t="s">
        <v>2524</v>
      </c>
      <c r="BB72" s="27" t="s">
        <v>1401</v>
      </c>
      <c r="BC72" s="33">
        <v>18591</v>
      </c>
      <c r="BD72" s="27" t="s">
        <v>5383</v>
      </c>
      <c r="BE72" s="27" t="s">
        <v>1401</v>
      </c>
      <c r="BF72" s="33">
        <v>133</v>
      </c>
      <c r="BG72" s="27" t="s">
        <v>5385</v>
      </c>
      <c r="BH72" s="27" t="s">
        <v>1401</v>
      </c>
      <c r="BI72" s="33">
        <v>21</v>
      </c>
      <c r="BJ72" s="27" t="s">
        <v>5386</v>
      </c>
      <c r="BK72" s="27" t="s">
        <v>1401</v>
      </c>
      <c r="BL72" s="27">
        <v>12</v>
      </c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</row>
    <row r="73" spans="1:106">
      <c r="A73" s="1">
        <v>72</v>
      </c>
      <c r="B73" s="69">
        <v>39496</v>
      </c>
      <c r="C73" s="1" t="s">
        <v>2529</v>
      </c>
      <c r="D73" s="27">
        <v>92324</v>
      </c>
      <c r="E73" s="27">
        <v>43366</v>
      </c>
      <c r="F73" s="29">
        <f t="shared" si="22"/>
        <v>0.46971535028811578</v>
      </c>
      <c r="G73" s="21">
        <f>((LARGE(Q73:CV73,1)-(LARGE(Q73:CV73,2)))/E73)</f>
        <v>4.955495088318037E-2</v>
      </c>
      <c r="H73" s="21" t="str">
        <f t="shared" si="23"/>
        <v>IND</v>
      </c>
      <c r="I73" s="21">
        <f t="shared" si="24"/>
        <v>0.34868330028132638</v>
      </c>
      <c r="J73" s="21" t="str">
        <f t="shared" si="25"/>
        <v>MMA</v>
      </c>
      <c r="K73" s="21">
        <f t="shared" si="26"/>
        <v>0.29912834939814603</v>
      </c>
      <c r="L73" s="21" t="str">
        <f t="shared" si="27"/>
        <v>IND</v>
      </c>
      <c r="M73" s="21">
        <f t="shared" si="28"/>
        <v>0.24067241617857307</v>
      </c>
      <c r="N73" s="27" t="s">
        <v>5548</v>
      </c>
      <c r="O73" s="27" t="s">
        <v>1002</v>
      </c>
      <c r="P73" s="27">
        <v>4207</v>
      </c>
      <c r="Q73" s="27" t="s">
        <v>2525</v>
      </c>
      <c r="R73" s="27" t="s">
        <v>1185</v>
      </c>
      <c r="S73" s="33">
        <v>12972</v>
      </c>
      <c r="T73" s="27" t="s">
        <v>7375</v>
      </c>
      <c r="U73" s="27" t="s">
        <v>696</v>
      </c>
      <c r="V73" s="33" t="s">
        <v>7377</v>
      </c>
      <c r="W73" s="27" t="s">
        <v>819</v>
      </c>
      <c r="X73" s="27" t="s">
        <v>823</v>
      </c>
      <c r="Y73" s="33" t="s">
        <v>820</v>
      </c>
      <c r="Z73" s="27" t="s">
        <v>7375</v>
      </c>
      <c r="AA73" s="27" t="s">
        <v>1106</v>
      </c>
      <c r="AB73" s="33" t="s">
        <v>7377</v>
      </c>
      <c r="AC73" s="27" t="s">
        <v>5550</v>
      </c>
      <c r="AD73" s="27" t="s">
        <v>1003</v>
      </c>
      <c r="AE73" s="33">
        <v>200</v>
      </c>
      <c r="AF73" s="27" t="s">
        <v>7375</v>
      </c>
      <c r="AG73" s="27" t="s">
        <v>2873</v>
      </c>
      <c r="AH73" s="33" t="s">
        <v>7377</v>
      </c>
      <c r="AI73" s="27" t="s">
        <v>7375</v>
      </c>
      <c r="AJ73" s="27" t="s">
        <v>895</v>
      </c>
      <c r="AK73" s="33" t="s">
        <v>7377</v>
      </c>
      <c r="AL73" s="27" t="s">
        <v>7375</v>
      </c>
      <c r="AM73" s="27" t="s">
        <v>3130</v>
      </c>
      <c r="AN73" s="33" t="s">
        <v>7377</v>
      </c>
      <c r="AO73" s="27" t="s">
        <v>7375</v>
      </c>
      <c r="AP73" s="27" t="s">
        <v>3813</v>
      </c>
      <c r="AQ73" s="33" t="s">
        <v>7377</v>
      </c>
      <c r="AR73" s="27" t="s">
        <v>7375</v>
      </c>
      <c r="AS73" s="27" t="s">
        <v>7376</v>
      </c>
      <c r="AT73" s="33" t="s">
        <v>7377</v>
      </c>
      <c r="AU73" s="27" t="s">
        <v>819</v>
      </c>
      <c r="AV73" s="27" t="s">
        <v>824</v>
      </c>
      <c r="AW73" s="33" t="s">
        <v>820</v>
      </c>
      <c r="AX73" s="27" t="s">
        <v>7375</v>
      </c>
      <c r="AY73" s="27" t="s">
        <v>883</v>
      </c>
      <c r="AZ73" s="33" t="s">
        <v>7377</v>
      </c>
      <c r="BA73" s="27" t="s">
        <v>1396</v>
      </c>
      <c r="BB73" s="27" t="s">
        <v>1401</v>
      </c>
      <c r="BC73" s="33">
        <v>15121</v>
      </c>
      <c r="BD73" s="27" t="s">
        <v>5387</v>
      </c>
      <c r="BE73" s="27" t="s">
        <v>1401</v>
      </c>
      <c r="BF73" s="33">
        <v>10437</v>
      </c>
      <c r="BG73" s="27" t="s">
        <v>5549</v>
      </c>
      <c r="BH73" s="27" t="s">
        <v>1401</v>
      </c>
      <c r="BI73" s="33">
        <v>418</v>
      </c>
      <c r="BJ73" s="27" t="s">
        <v>5220</v>
      </c>
      <c r="BK73" s="27" t="s">
        <v>1401</v>
      </c>
      <c r="BL73" s="27">
        <v>11</v>
      </c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</row>
    <row r="74" spans="1:106">
      <c r="A74" s="1">
        <v>73</v>
      </c>
      <c r="B74" s="69">
        <v>39496</v>
      </c>
      <c r="C74" s="1" t="s">
        <v>2530</v>
      </c>
      <c r="D74" s="27">
        <v>82327</v>
      </c>
      <c r="E74" s="27">
        <v>37090</v>
      </c>
      <c r="F74" s="29">
        <f t="shared" si="22"/>
        <v>0.45052048538146661</v>
      </c>
      <c r="G74" s="21">
        <f>((LARGE(Q74:CV74,1)-(LARGE(Q74:CV74,2)))/E74)</f>
        <v>0.1379617147479105</v>
      </c>
      <c r="H74" s="21" t="str">
        <f t="shared" si="23"/>
        <v>MMA</v>
      </c>
      <c r="I74" s="21">
        <f t="shared" si="24"/>
        <v>0.4401455918037207</v>
      </c>
      <c r="J74" s="21" t="str">
        <f t="shared" si="25"/>
        <v>PPP (Sherpao)</v>
      </c>
      <c r="K74" s="21">
        <f t="shared" si="26"/>
        <v>0.30218387705581018</v>
      </c>
      <c r="L74" s="21" t="str">
        <f t="shared" si="27"/>
        <v>ANP</v>
      </c>
      <c r="M74" s="21">
        <f t="shared" si="28"/>
        <v>0.14828794823402536</v>
      </c>
      <c r="N74" s="27" t="s">
        <v>1395</v>
      </c>
      <c r="O74" s="27" t="s">
        <v>1002</v>
      </c>
      <c r="P74" s="27">
        <v>5500</v>
      </c>
      <c r="Q74" s="27" t="s">
        <v>2526</v>
      </c>
      <c r="R74" s="27" t="s">
        <v>1185</v>
      </c>
      <c r="S74" s="33">
        <v>16325</v>
      </c>
      <c r="T74" s="27" t="s">
        <v>5221</v>
      </c>
      <c r="U74" s="27" t="s">
        <v>1765</v>
      </c>
      <c r="V74" s="33">
        <v>100</v>
      </c>
      <c r="W74" s="27" t="s">
        <v>819</v>
      </c>
      <c r="X74" s="27" t="s">
        <v>823</v>
      </c>
      <c r="Y74" s="33" t="s">
        <v>820</v>
      </c>
      <c r="Z74" s="27" t="s">
        <v>7375</v>
      </c>
      <c r="AA74" s="27" t="s">
        <v>1106</v>
      </c>
      <c r="AB74" s="33" t="s">
        <v>7377</v>
      </c>
      <c r="AC74" s="27" t="s">
        <v>5222</v>
      </c>
      <c r="AD74" s="27" t="s">
        <v>1003</v>
      </c>
      <c r="AE74" s="33">
        <v>24</v>
      </c>
      <c r="AF74" s="27" t="s">
        <v>7375</v>
      </c>
      <c r="AG74" s="27" t="s">
        <v>2873</v>
      </c>
      <c r="AH74" s="33" t="s">
        <v>7377</v>
      </c>
      <c r="AI74" s="27" t="s">
        <v>7375</v>
      </c>
      <c r="AJ74" s="27" t="s">
        <v>895</v>
      </c>
      <c r="AK74" s="33" t="s">
        <v>7377</v>
      </c>
      <c r="AL74" s="27" t="s">
        <v>7375</v>
      </c>
      <c r="AM74" s="27" t="s">
        <v>3130</v>
      </c>
      <c r="AN74" s="33" t="s">
        <v>7377</v>
      </c>
      <c r="AO74" s="27" t="s">
        <v>7375</v>
      </c>
      <c r="AP74" s="27" t="s">
        <v>3813</v>
      </c>
      <c r="AQ74" s="33" t="s">
        <v>7377</v>
      </c>
      <c r="AR74" s="27" t="s">
        <v>7375</v>
      </c>
      <c r="AS74" s="27" t="s">
        <v>7376</v>
      </c>
      <c r="AT74" s="33" t="s">
        <v>7377</v>
      </c>
      <c r="AU74" s="27" t="s">
        <v>2527</v>
      </c>
      <c r="AV74" s="27" t="s">
        <v>818</v>
      </c>
      <c r="AW74" s="33">
        <v>11208</v>
      </c>
      <c r="AX74" s="27" t="s">
        <v>7375</v>
      </c>
      <c r="AY74" s="27" t="s">
        <v>883</v>
      </c>
      <c r="AZ74" s="33" t="s">
        <v>7377</v>
      </c>
      <c r="BA74" s="27" t="s">
        <v>3051</v>
      </c>
      <c r="BB74" s="27" t="s">
        <v>1401</v>
      </c>
      <c r="BC74" s="33">
        <v>3933</v>
      </c>
      <c r="BD74" s="27"/>
      <c r="BE74" s="27"/>
      <c r="BF74" s="33"/>
      <c r="BG74" s="27"/>
      <c r="BH74" s="27"/>
      <c r="BI74" s="33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</row>
    <row r="75" spans="1:106">
      <c r="A75" s="1">
        <v>74</v>
      </c>
      <c r="B75" s="69">
        <v>39496</v>
      </c>
      <c r="C75" s="1" t="s">
        <v>2531</v>
      </c>
      <c r="D75" s="27">
        <v>92947</v>
      </c>
      <c r="E75" s="27">
        <v>36949</v>
      </c>
      <c r="F75" s="29">
        <f t="shared" si="22"/>
        <v>0.3975276232691749</v>
      </c>
      <c r="G75" s="21">
        <f>((LARGE(Z75:CV75,1)-(LARGE(Z75:CV75,2)))/E75)</f>
        <v>0.13421202197623752</v>
      </c>
      <c r="H75" s="21" t="str">
        <f t="shared" si="23"/>
        <v>IND</v>
      </c>
      <c r="I75" s="21">
        <f t="shared" si="24"/>
        <v>0.4026631302606295</v>
      </c>
      <c r="J75" s="21" t="str">
        <f t="shared" si="25"/>
        <v>IND</v>
      </c>
      <c r="K75" s="21">
        <f t="shared" si="26"/>
        <v>0.268451108284392</v>
      </c>
      <c r="L75" s="21" t="str">
        <f t="shared" si="27"/>
        <v>IND</v>
      </c>
      <c r="M75" s="21">
        <f t="shared" si="28"/>
        <v>0.1918861132912934</v>
      </c>
      <c r="N75" s="27" t="s">
        <v>5206</v>
      </c>
      <c r="O75" s="27" t="s">
        <v>1002</v>
      </c>
      <c r="P75" s="27">
        <v>517</v>
      </c>
      <c r="Q75" s="27" t="s">
        <v>819</v>
      </c>
      <c r="R75" s="27" t="s">
        <v>826</v>
      </c>
      <c r="S75" s="33" t="s">
        <v>820</v>
      </c>
      <c r="T75" s="27" t="s">
        <v>7375</v>
      </c>
      <c r="U75" s="27" t="s">
        <v>696</v>
      </c>
      <c r="V75" s="33" t="s">
        <v>7377</v>
      </c>
      <c r="W75" s="27" t="s">
        <v>819</v>
      </c>
      <c r="X75" s="27" t="s">
        <v>823</v>
      </c>
      <c r="Y75" s="33" t="s">
        <v>820</v>
      </c>
      <c r="Z75" s="27" t="s">
        <v>7375</v>
      </c>
      <c r="AA75" s="27" t="s">
        <v>1106</v>
      </c>
      <c r="AB75" s="33" t="s">
        <v>7377</v>
      </c>
      <c r="AC75" s="27" t="s">
        <v>5224</v>
      </c>
      <c r="AD75" s="27" t="s">
        <v>1003</v>
      </c>
      <c r="AE75" s="33">
        <v>3825</v>
      </c>
      <c r="AF75" s="27" t="s">
        <v>7375</v>
      </c>
      <c r="AG75" s="27" t="s">
        <v>2873</v>
      </c>
      <c r="AH75" s="33" t="s">
        <v>7377</v>
      </c>
      <c r="AI75" s="27" t="s">
        <v>7375</v>
      </c>
      <c r="AJ75" s="27" t="s">
        <v>895</v>
      </c>
      <c r="AK75" s="33" t="s">
        <v>7377</v>
      </c>
      <c r="AL75" s="27" t="s">
        <v>7375</v>
      </c>
      <c r="AM75" s="27" t="s">
        <v>3130</v>
      </c>
      <c r="AN75" s="33" t="s">
        <v>7377</v>
      </c>
      <c r="AO75" s="27" t="s">
        <v>7375</v>
      </c>
      <c r="AP75" s="27" t="s">
        <v>3813</v>
      </c>
      <c r="AQ75" s="33" t="s">
        <v>7377</v>
      </c>
      <c r="AR75" s="27" t="s">
        <v>7375</v>
      </c>
      <c r="AS75" s="27" t="s">
        <v>7376</v>
      </c>
      <c r="AT75" s="33" t="s">
        <v>7377</v>
      </c>
      <c r="AU75" s="27" t="s">
        <v>819</v>
      </c>
      <c r="AV75" s="27" t="s">
        <v>824</v>
      </c>
      <c r="AW75" s="33" t="s">
        <v>820</v>
      </c>
      <c r="AX75" s="27" t="s">
        <v>7375</v>
      </c>
      <c r="AY75" s="27" t="s">
        <v>883</v>
      </c>
      <c r="AZ75" s="33" t="s">
        <v>7377</v>
      </c>
      <c r="BA75" s="27" t="s">
        <v>2532</v>
      </c>
      <c r="BB75" s="27" t="s">
        <v>1401</v>
      </c>
      <c r="BC75" s="33">
        <v>14878</v>
      </c>
      <c r="BD75" s="27" t="s">
        <v>2533</v>
      </c>
      <c r="BE75" s="27" t="s">
        <v>1401</v>
      </c>
      <c r="BF75" s="33">
        <v>9919</v>
      </c>
      <c r="BG75" s="27" t="s">
        <v>5223</v>
      </c>
      <c r="BH75" s="27" t="s">
        <v>1401</v>
      </c>
      <c r="BI75" s="33">
        <v>7090</v>
      </c>
      <c r="BJ75" s="27" t="s">
        <v>5207</v>
      </c>
      <c r="BK75" s="27" t="s">
        <v>1401</v>
      </c>
      <c r="BL75" s="27">
        <v>305</v>
      </c>
      <c r="BM75" s="27" t="s">
        <v>5208</v>
      </c>
      <c r="BN75" s="27" t="s">
        <v>1401</v>
      </c>
      <c r="BO75" s="27">
        <v>147</v>
      </c>
      <c r="BP75" s="27" t="s">
        <v>5209</v>
      </c>
      <c r="BQ75" s="27" t="s">
        <v>1401</v>
      </c>
      <c r="BR75" s="27">
        <v>85</v>
      </c>
      <c r="BS75" s="27" t="s">
        <v>5070</v>
      </c>
      <c r="BT75" s="27" t="s">
        <v>1401</v>
      </c>
      <c r="BU75" s="27">
        <v>84</v>
      </c>
      <c r="BV75" s="27" t="s">
        <v>5052</v>
      </c>
      <c r="BW75" s="27" t="s">
        <v>1401</v>
      </c>
      <c r="BX75" s="27">
        <v>38</v>
      </c>
      <c r="BY75" s="27" t="s">
        <v>5051</v>
      </c>
      <c r="BZ75" s="27" t="s">
        <v>1401</v>
      </c>
      <c r="CA75" s="27">
        <v>31</v>
      </c>
      <c r="CB75" s="27" t="s">
        <v>5053</v>
      </c>
      <c r="CC75" s="27" t="s">
        <v>1401</v>
      </c>
      <c r="CD75" s="27">
        <v>22</v>
      </c>
      <c r="CE75" s="27" t="s">
        <v>5054</v>
      </c>
      <c r="CF75" s="27" t="s">
        <v>1401</v>
      </c>
      <c r="CG75" s="27">
        <v>8</v>
      </c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</row>
    <row r="76" spans="1:106">
      <c r="A76" s="1">
        <v>75</v>
      </c>
      <c r="B76" s="69">
        <v>39496</v>
      </c>
      <c r="C76" s="1" t="s">
        <v>2542</v>
      </c>
      <c r="D76" s="27">
        <v>88636</v>
      </c>
      <c r="E76" s="27">
        <v>46915</v>
      </c>
      <c r="F76" s="29">
        <f t="shared" si="22"/>
        <v>0.52929960738300463</v>
      </c>
      <c r="G76" s="21">
        <f>((LARGE(W76:CV76,1)-(LARGE(W76:CV76,2)))/E76)</f>
        <v>1.7968666737717149E-2</v>
      </c>
      <c r="H76" s="21" t="str">
        <f t="shared" si="23"/>
        <v>IND</v>
      </c>
      <c r="I76" s="21">
        <f t="shared" si="24"/>
        <v>0.48677395289353087</v>
      </c>
      <c r="J76" s="21" t="str">
        <f t="shared" si="25"/>
        <v>IND</v>
      </c>
      <c r="K76" s="21">
        <f t="shared" si="26"/>
        <v>0.46880528615581368</v>
      </c>
      <c r="L76" s="21" t="str">
        <f t="shared" si="27"/>
        <v>IND</v>
      </c>
      <c r="M76" s="21">
        <f t="shared" si="28"/>
        <v>2.4938718959820954E-2</v>
      </c>
      <c r="N76" s="27" t="s">
        <v>5231</v>
      </c>
      <c r="O76" s="27" t="s">
        <v>1002</v>
      </c>
      <c r="P76" s="27">
        <v>110</v>
      </c>
      <c r="Q76" s="27" t="s">
        <v>834</v>
      </c>
      <c r="R76" s="27" t="s">
        <v>1185</v>
      </c>
      <c r="S76" s="33" t="s">
        <v>837</v>
      </c>
      <c r="T76" s="27" t="s">
        <v>7375</v>
      </c>
      <c r="U76" s="27" t="s">
        <v>696</v>
      </c>
      <c r="V76" s="33" t="s">
        <v>7377</v>
      </c>
      <c r="W76" s="27" t="s">
        <v>819</v>
      </c>
      <c r="X76" s="27" t="s">
        <v>823</v>
      </c>
      <c r="Y76" s="33" t="s">
        <v>820</v>
      </c>
      <c r="Z76" s="27" t="s">
        <v>7375</v>
      </c>
      <c r="AA76" s="27" t="s">
        <v>1106</v>
      </c>
      <c r="AB76" s="33" t="s">
        <v>7377</v>
      </c>
      <c r="AC76" s="27" t="s">
        <v>5056</v>
      </c>
      <c r="AD76" s="27" t="s">
        <v>1003</v>
      </c>
      <c r="AE76" s="33">
        <v>157</v>
      </c>
      <c r="AF76" s="27" t="s">
        <v>7375</v>
      </c>
      <c r="AG76" s="27" t="s">
        <v>2873</v>
      </c>
      <c r="AH76" s="33" t="s">
        <v>7377</v>
      </c>
      <c r="AI76" s="27" t="s">
        <v>7375</v>
      </c>
      <c r="AJ76" s="27" t="s">
        <v>895</v>
      </c>
      <c r="AK76" s="33" t="s">
        <v>7377</v>
      </c>
      <c r="AL76" s="27" t="s">
        <v>7375</v>
      </c>
      <c r="AM76" s="27" t="s">
        <v>3130</v>
      </c>
      <c r="AN76" s="33" t="s">
        <v>7377</v>
      </c>
      <c r="AO76" s="27" t="s">
        <v>834</v>
      </c>
      <c r="AP76" s="27" t="s">
        <v>3813</v>
      </c>
      <c r="AQ76" s="33" t="s">
        <v>837</v>
      </c>
      <c r="AR76" s="27" t="s">
        <v>7375</v>
      </c>
      <c r="AS76" s="27" t="s">
        <v>7376</v>
      </c>
      <c r="AT76" s="33" t="s">
        <v>7377</v>
      </c>
      <c r="AU76" s="27" t="s">
        <v>819</v>
      </c>
      <c r="AV76" s="27" t="s">
        <v>824</v>
      </c>
      <c r="AW76" s="33" t="s">
        <v>820</v>
      </c>
      <c r="AX76" s="27" t="s">
        <v>7375</v>
      </c>
      <c r="AY76" s="27" t="s">
        <v>883</v>
      </c>
      <c r="AZ76" s="33" t="s">
        <v>7377</v>
      </c>
      <c r="BA76" s="27" t="s">
        <v>259</v>
      </c>
      <c r="BB76" s="27" t="s">
        <v>1401</v>
      </c>
      <c r="BC76" s="33">
        <v>22837</v>
      </c>
      <c r="BD76" s="27" t="s">
        <v>260</v>
      </c>
      <c r="BE76" s="27" t="s">
        <v>1401</v>
      </c>
      <c r="BF76" s="33">
        <v>21994</v>
      </c>
      <c r="BG76" s="27" t="s">
        <v>261</v>
      </c>
      <c r="BH76" s="27" t="s">
        <v>1401</v>
      </c>
      <c r="BI76" s="33">
        <v>1170</v>
      </c>
      <c r="BJ76" s="27" t="s">
        <v>262</v>
      </c>
      <c r="BK76" s="27" t="s">
        <v>1401</v>
      </c>
      <c r="BL76" s="27">
        <v>106</v>
      </c>
      <c r="BM76" s="27" t="s">
        <v>263</v>
      </c>
      <c r="BN76" s="27" t="s">
        <v>1401</v>
      </c>
      <c r="BO76" s="27">
        <v>99</v>
      </c>
      <c r="BP76" s="27" t="s">
        <v>264</v>
      </c>
      <c r="BQ76" s="27" t="s">
        <v>1401</v>
      </c>
      <c r="BR76" s="27">
        <v>49</v>
      </c>
      <c r="BS76" s="27" t="s">
        <v>5470</v>
      </c>
      <c r="BT76" s="27" t="s">
        <v>1401</v>
      </c>
      <c r="BU76" s="27">
        <v>27</v>
      </c>
      <c r="BV76" s="27" t="s">
        <v>265</v>
      </c>
      <c r="BW76" s="27" t="s">
        <v>1401</v>
      </c>
      <c r="BX76" s="27">
        <v>24</v>
      </c>
      <c r="BY76" s="27" t="s">
        <v>266</v>
      </c>
      <c r="BZ76" s="27" t="s">
        <v>1401</v>
      </c>
      <c r="CA76" s="27">
        <v>15</v>
      </c>
      <c r="CB76" s="27" t="s">
        <v>267</v>
      </c>
      <c r="CC76" s="27" t="s">
        <v>1401</v>
      </c>
      <c r="CD76" s="27">
        <v>11</v>
      </c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</row>
    <row r="77" spans="1:106">
      <c r="A77" s="1">
        <v>76</v>
      </c>
      <c r="B77" s="69">
        <v>39496</v>
      </c>
      <c r="C77" s="1" t="s">
        <v>2720</v>
      </c>
      <c r="D77" s="27">
        <v>85075</v>
      </c>
      <c r="E77" s="27">
        <v>40663</v>
      </c>
      <c r="F77" s="29">
        <f t="shared" si="22"/>
        <v>0.47796650014692921</v>
      </c>
      <c r="G77" s="21">
        <f>((LARGE(Z77:CV77,1)-(LARGE(Z77:CV77,2)))/E77)</f>
        <v>4.8692914934953153E-3</v>
      </c>
      <c r="H77" s="21" t="str">
        <f t="shared" si="23"/>
        <v>IND</v>
      </c>
      <c r="I77" s="21">
        <f t="shared" si="24"/>
        <v>0.46408282714015198</v>
      </c>
      <c r="J77" s="21" t="str">
        <f t="shared" si="25"/>
        <v>PML-N</v>
      </c>
      <c r="K77" s="21">
        <f t="shared" si="26"/>
        <v>0.45921353564665668</v>
      </c>
      <c r="L77" s="21" t="str">
        <f t="shared" si="27"/>
        <v>IND</v>
      </c>
      <c r="M77" s="21">
        <f t="shared" si="28"/>
        <v>5.3217913090524559E-2</v>
      </c>
      <c r="N77" s="27" t="s">
        <v>5124</v>
      </c>
      <c r="O77" s="27" t="s">
        <v>1002</v>
      </c>
      <c r="P77" s="27">
        <v>255</v>
      </c>
      <c r="Q77" s="27" t="s">
        <v>819</v>
      </c>
      <c r="R77" s="27" t="s">
        <v>826</v>
      </c>
      <c r="S77" s="33" t="s">
        <v>820</v>
      </c>
      <c r="T77" s="27" t="s">
        <v>7375</v>
      </c>
      <c r="U77" s="27" t="s">
        <v>696</v>
      </c>
      <c r="V77" s="33" t="s">
        <v>7377</v>
      </c>
      <c r="W77" s="27" t="s">
        <v>819</v>
      </c>
      <c r="X77" s="27" t="s">
        <v>823</v>
      </c>
      <c r="Y77" s="33" t="s">
        <v>820</v>
      </c>
      <c r="Z77" s="27" t="s">
        <v>2540</v>
      </c>
      <c r="AA77" s="27" t="s">
        <v>1194</v>
      </c>
      <c r="AB77" s="33">
        <v>18673</v>
      </c>
      <c r="AC77" s="27" t="s">
        <v>7375</v>
      </c>
      <c r="AD77" s="27" t="s">
        <v>887</v>
      </c>
      <c r="AE77" s="33" t="s">
        <v>7377</v>
      </c>
      <c r="AF77" s="27" t="s">
        <v>7375</v>
      </c>
      <c r="AG77" s="27" t="s">
        <v>2873</v>
      </c>
      <c r="AH77" s="33" t="s">
        <v>7377</v>
      </c>
      <c r="AI77" s="27" t="s">
        <v>7375</v>
      </c>
      <c r="AJ77" s="27" t="s">
        <v>895</v>
      </c>
      <c r="AK77" s="33" t="s">
        <v>7377</v>
      </c>
      <c r="AL77" s="27" t="s">
        <v>7375</v>
      </c>
      <c r="AM77" s="27" t="s">
        <v>3130</v>
      </c>
      <c r="AN77" s="33" t="s">
        <v>7377</v>
      </c>
      <c r="AO77" s="27" t="s">
        <v>7375</v>
      </c>
      <c r="AP77" s="27" t="s">
        <v>3813</v>
      </c>
      <c r="AQ77" s="33" t="s">
        <v>7377</v>
      </c>
      <c r="AR77" s="27" t="s">
        <v>7375</v>
      </c>
      <c r="AS77" s="27" t="s">
        <v>7376</v>
      </c>
      <c r="AT77" s="33" t="s">
        <v>7377</v>
      </c>
      <c r="AU77" s="27" t="s">
        <v>819</v>
      </c>
      <c r="AV77" s="27" t="s">
        <v>824</v>
      </c>
      <c r="AW77" s="33" t="s">
        <v>820</v>
      </c>
      <c r="AX77" s="27" t="s">
        <v>7375</v>
      </c>
      <c r="AY77" s="27" t="s">
        <v>883</v>
      </c>
      <c r="AZ77" s="33" t="s">
        <v>7377</v>
      </c>
      <c r="BA77" s="27" t="s">
        <v>2714</v>
      </c>
      <c r="BB77" s="27" t="s">
        <v>1401</v>
      </c>
      <c r="BC77" s="33">
        <v>18871</v>
      </c>
      <c r="BD77" s="27" t="s">
        <v>4911</v>
      </c>
      <c r="BE77" s="27" t="s">
        <v>1401</v>
      </c>
      <c r="BF77" s="33">
        <v>2164</v>
      </c>
      <c r="BG77" s="27" t="s">
        <v>5052</v>
      </c>
      <c r="BH77" s="27" t="s">
        <v>1401</v>
      </c>
      <c r="BI77" s="33">
        <v>244</v>
      </c>
      <c r="BJ77" s="27" t="s">
        <v>4912</v>
      </c>
      <c r="BK77" s="27" t="s">
        <v>1401</v>
      </c>
      <c r="BL77" s="27">
        <v>210</v>
      </c>
      <c r="BM77" s="27" t="s">
        <v>4913</v>
      </c>
      <c r="BN77" s="27" t="s">
        <v>1401</v>
      </c>
      <c r="BO77" s="27">
        <v>158</v>
      </c>
      <c r="BP77" s="27" t="s">
        <v>2665</v>
      </c>
      <c r="BQ77" s="27" t="s">
        <v>1401</v>
      </c>
      <c r="BR77" s="27">
        <v>34</v>
      </c>
      <c r="BS77" s="27" t="s">
        <v>4914</v>
      </c>
      <c r="BT77" s="27" t="s">
        <v>1401</v>
      </c>
      <c r="BU77" s="27">
        <v>30</v>
      </c>
      <c r="BV77" s="27" t="s">
        <v>4915</v>
      </c>
      <c r="BW77" s="27" t="s">
        <v>1401</v>
      </c>
      <c r="BX77" s="27">
        <v>24</v>
      </c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</row>
    <row r="78" spans="1:106">
      <c r="A78" s="1">
        <v>77</v>
      </c>
      <c r="B78" s="69">
        <v>39496</v>
      </c>
      <c r="C78" s="1" t="s">
        <v>2541</v>
      </c>
      <c r="D78" s="27">
        <v>88525</v>
      </c>
      <c r="E78" s="27">
        <v>28039</v>
      </c>
      <c r="F78" s="29">
        <f t="shared" si="22"/>
        <v>0.31673538548432645</v>
      </c>
      <c r="G78" s="21">
        <f>((LARGE(N78:CV78,1)-(LARGE(N78:CV78,2)))/E78)</f>
        <v>6.0415849352687331E-2</v>
      </c>
      <c r="H78" s="21" t="str">
        <f t="shared" si="23"/>
        <v>ANP</v>
      </c>
      <c r="I78" s="21">
        <f t="shared" si="24"/>
        <v>0.37651128784906734</v>
      </c>
      <c r="J78" s="21" t="str">
        <f t="shared" si="25"/>
        <v>PPP (Sherpao)</v>
      </c>
      <c r="K78" s="21">
        <f t="shared" si="26"/>
        <v>0.31609543849638005</v>
      </c>
      <c r="L78" s="21" t="str">
        <f t="shared" si="27"/>
        <v>PML</v>
      </c>
      <c r="M78" s="21">
        <f t="shared" si="28"/>
        <v>0.17243838938621206</v>
      </c>
      <c r="N78" s="27" t="s">
        <v>2543</v>
      </c>
      <c r="O78" s="27" t="s">
        <v>1002</v>
      </c>
      <c r="P78" s="33">
        <v>10557</v>
      </c>
      <c r="Q78" s="27" t="s">
        <v>4917</v>
      </c>
      <c r="R78" s="27" t="s">
        <v>1185</v>
      </c>
      <c r="S78" s="33">
        <v>2733</v>
      </c>
      <c r="T78" s="27" t="s">
        <v>7375</v>
      </c>
      <c r="U78" s="27" t="s">
        <v>696</v>
      </c>
      <c r="V78" s="33" t="s">
        <v>7377</v>
      </c>
      <c r="W78" s="27" t="s">
        <v>4916</v>
      </c>
      <c r="X78" s="27" t="s">
        <v>909</v>
      </c>
      <c r="Y78" s="33">
        <v>4835</v>
      </c>
      <c r="Z78" s="27" t="s">
        <v>7375</v>
      </c>
      <c r="AA78" s="27" t="s">
        <v>1106</v>
      </c>
      <c r="AB78" s="33" t="s">
        <v>7377</v>
      </c>
      <c r="AC78" s="27" t="s">
        <v>7375</v>
      </c>
      <c r="AD78" s="27" t="s">
        <v>887</v>
      </c>
      <c r="AE78" s="33" t="s">
        <v>7377</v>
      </c>
      <c r="AF78" s="27" t="s">
        <v>7375</v>
      </c>
      <c r="AG78" s="27" t="s">
        <v>2873</v>
      </c>
      <c r="AH78" s="33" t="s">
        <v>7377</v>
      </c>
      <c r="AI78" s="27" t="s">
        <v>7375</v>
      </c>
      <c r="AJ78" s="27" t="s">
        <v>895</v>
      </c>
      <c r="AK78" s="33" t="s">
        <v>7377</v>
      </c>
      <c r="AL78" s="27" t="s">
        <v>7375</v>
      </c>
      <c r="AM78" s="27" t="s">
        <v>3130</v>
      </c>
      <c r="AN78" s="33" t="s">
        <v>7377</v>
      </c>
      <c r="AO78" s="27" t="s">
        <v>7375</v>
      </c>
      <c r="AP78" s="27" t="s">
        <v>3813</v>
      </c>
      <c r="AQ78" s="33" t="s">
        <v>7377</v>
      </c>
      <c r="AR78" s="27" t="s">
        <v>7375</v>
      </c>
      <c r="AS78" s="27" t="s">
        <v>7376</v>
      </c>
      <c r="AT78" s="33" t="s">
        <v>7377</v>
      </c>
      <c r="AU78" s="27" t="s">
        <v>2544</v>
      </c>
      <c r="AV78" s="27" t="s">
        <v>818</v>
      </c>
      <c r="AW78" s="33">
        <v>8863</v>
      </c>
      <c r="AX78" s="27" t="s">
        <v>7375</v>
      </c>
      <c r="AY78" s="27" t="s">
        <v>883</v>
      </c>
      <c r="AZ78" s="33" t="s">
        <v>7377</v>
      </c>
      <c r="BA78" s="27" t="s">
        <v>4918</v>
      </c>
      <c r="BB78" s="27" t="s">
        <v>1401</v>
      </c>
      <c r="BC78" s="33">
        <v>589</v>
      </c>
      <c r="BD78" s="27" t="s">
        <v>4919</v>
      </c>
      <c r="BE78" s="27" t="s">
        <v>1401</v>
      </c>
      <c r="BF78" s="33">
        <v>393</v>
      </c>
      <c r="BG78" s="27" t="s">
        <v>4920</v>
      </c>
      <c r="BH78" s="27" t="s">
        <v>1401</v>
      </c>
      <c r="BI78" s="33">
        <v>69</v>
      </c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</row>
    <row r="79" spans="1:106">
      <c r="A79" s="1">
        <v>78</v>
      </c>
      <c r="B79" s="69">
        <v>39496</v>
      </c>
      <c r="C79" s="1" t="s">
        <v>2718</v>
      </c>
      <c r="D79" s="27">
        <v>90684</v>
      </c>
      <c r="E79" s="27">
        <v>23035</v>
      </c>
      <c r="F79" s="29">
        <f t="shared" si="22"/>
        <v>0.25401393851175513</v>
      </c>
      <c r="G79" s="21">
        <f>((LARGE(N79:CV79,1)-(LARGE(N79:CV79,2)))/E79)</f>
        <v>0.1707401779900152</v>
      </c>
      <c r="H79" s="21" t="str">
        <f t="shared" si="23"/>
        <v>ANP</v>
      </c>
      <c r="I79" s="21">
        <f t="shared" si="24"/>
        <v>0.38962448448013892</v>
      </c>
      <c r="J79" s="21" t="str">
        <f t="shared" si="25"/>
        <v>PML</v>
      </c>
      <c r="K79" s="21">
        <f t="shared" si="26"/>
        <v>0.21888430649012372</v>
      </c>
      <c r="L79" s="21" t="str">
        <f t="shared" si="27"/>
        <v>PPP (Sherpao)</v>
      </c>
      <c r="M79" s="21">
        <f t="shared" si="28"/>
        <v>0.19813327545040157</v>
      </c>
      <c r="N79" s="27" t="s">
        <v>2717</v>
      </c>
      <c r="O79" s="27" t="s">
        <v>1002</v>
      </c>
      <c r="P79" s="33">
        <v>8975</v>
      </c>
      <c r="Q79" s="27" t="s">
        <v>819</v>
      </c>
      <c r="R79" s="27" t="s">
        <v>826</v>
      </c>
      <c r="S79" s="33" t="s">
        <v>820</v>
      </c>
      <c r="T79" s="27" t="s">
        <v>7375</v>
      </c>
      <c r="U79" s="27" t="s">
        <v>696</v>
      </c>
      <c r="V79" s="33" t="s">
        <v>7377</v>
      </c>
      <c r="W79" s="27" t="s">
        <v>1394</v>
      </c>
      <c r="X79" s="27" t="s">
        <v>909</v>
      </c>
      <c r="Y79" s="33">
        <v>5042</v>
      </c>
      <c r="Z79" s="27" t="s">
        <v>7375</v>
      </c>
      <c r="AA79" s="27" t="s">
        <v>1106</v>
      </c>
      <c r="AB79" s="33" t="s">
        <v>7377</v>
      </c>
      <c r="AC79" s="27" t="s">
        <v>7375</v>
      </c>
      <c r="AD79" s="27" t="s">
        <v>887</v>
      </c>
      <c r="AE79" s="33" t="s">
        <v>7377</v>
      </c>
      <c r="AF79" s="27" t="s">
        <v>7375</v>
      </c>
      <c r="AG79" s="27" t="s">
        <v>2873</v>
      </c>
      <c r="AH79" s="33" t="s">
        <v>7377</v>
      </c>
      <c r="AI79" s="27" t="s">
        <v>7375</v>
      </c>
      <c r="AJ79" s="27" t="s">
        <v>895</v>
      </c>
      <c r="AK79" s="33" t="s">
        <v>7377</v>
      </c>
      <c r="AL79" s="27" t="s">
        <v>4922</v>
      </c>
      <c r="AM79" s="27" t="s">
        <v>3130</v>
      </c>
      <c r="AN79" s="33">
        <v>4454</v>
      </c>
      <c r="AO79" s="27" t="s">
        <v>7375</v>
      </c>
      <c r="AP79" s="27" t="s">
        <v>3813</v>
      </c>
      <c r="AQ79" s="33" t="s">
        <v>7377</v>
      </c>
      <c r="AR79" s="27" t="s">
        <v>7375</v>
      </c>
      <c r="AS79" s="27" t="s">
        <v>7376</v>
      </c>
      <c r="AT79" s="33" t="s">
        <v>7377</v>
      </c>
      <c r="AU79" s="27" t="s">
        <v>4921</v>
      </c>
      <c r="AV79" s="27" t="s">
        <v>3118</v>
      </c>
      <c r="AW79" s="33">
        <v>4564</v>
      </c>
      <c r="AX79" s="27" t="s">
        <v>7375</v>
      </c>
      <c r="AY79" s="27" t="s">
        <v>883</v>
      </c>
      <c r="AZ79" s="33" t="s">
        <v>7377</v>
      </c>
      <c r="BA79" s="27"/>
      <c r="BB79" s="27"/>
      <c r="BC79" s="33"/>
      <c r="BD79" s="27"/>
      <c r="BE79" s="27"/>
      <c r="BF79" s="33"/>
      <c r="BG79" s="27"/>
      <c r="BH79" s="27"/>
      <c r="BI79" s="33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</row>
    <row r="80" spans="1:106">
      <c r="A80" s="1">
        <v>79</v>
      </c>
      <c r="B80" s="69">
        <v>39496</v>
      </c>
      <c r="C80" s="1" t="s">
        <v>2719</v>
      </c>
      <c r="D80" s="27">
        <v>111251</v>
      </c>
      <c r="E80" s="27">
        <v>24816</v>
      </c>
      <c r="F80" s="29">
        <f t="shared" si="22"/>
        <v>0.22306316347718222</v>
      </c>
      <c r="G80" s="21">
        <f>((LARGE(N80:CV80,1)-(LARGE(N80:CV80,2)))/E80)</f>
        <v>8.2003546099290781E-2</v>
      </c>
      <c r="H80" s="21" t="str">
        <f t="shared" si="23"/>
        <v>ANP</v>
      </c>
      <c r="I80" s="21">
        <f t="shared" si="24"/>
        <v>0.44749355254674406</v>
      </c>
      <c r="J80" s="21" t="str">
        <f t="shared" si="25"/>
        <v>PML</v>
      </c>
      <c r="K80" s="21">
        <f t="shared" si="26"/>
        <v>0.36549000644745328</v>
      </c>
      <c r="L80" s="21" t="str">
        <f t="shared" si="27"/>
        <v>MMA</v>
      </c>
      <c r="M80" s="21">
        <f t="shared" si="28"/>
        <v>0.1870164410058027</v>
      </c>
      <c r="N80" s="27" t="s">
        <v>2721</v>
      </c>
      <c r="O80" s="27" t="s">
        <v>1002</v>
      </c>
      <c r="P80" s="33">
        <v>11105</v>
      </c>
      <c r="Q80" s="27" t="s">
        <v>4923</v>
      </c>
      <c r="R80" s="27" t="s">
        <v>1185</v>
      </c>
      <c r="S80" s="33">
        <v>4641</v>
      </c>
      <c r="T80" s="27" t="s">
        <v>7375</v>
      </c>
      <c r="U80" s="27" t="s">
        <v>696</v>
      </c>
      <c r="V80" s="33" t="s">
        <v>7377</v>
      </c>
      <c r="W80" s="27" t="s">
        <v>2722</v>
      </c>
      <c r="X80" s="27" t="s">
        <v>909</v>
      </c>
      <c r="Y80" s="33">
        <v>9070</v>
      </c>
      <c r="Z80" s="27" t="s">
        <v>7375</v>
      </c>
      <c r="AA80" s="27" t="s">
        <v>1106</v>
      </c>
      <c r="AB80" s="33" t="s">
        <v>7377</v>
      </c>
      <c r="AC80" s="27" t="s">
        <v>7375</v>
      </c>
      <c r="AD80" s="27" t="s">
        <v>887</v>
      </c>
      <c r="AE80" s="33" t="s">
        <v>7377</v>
      </c>
      <c r="AF80" s="27" t="s">
        <v>7375</v>
      </c>
      <c r="AG80" s="27" t="s">
        <v>2873</v>
      </c>
      <c r="AH80" s="33" t="s">
        <v>7377</v>
      </c>
      <c r="AI80" s="27" t="s">
        <v>7375</v>
      </c>
      <c r="AJ80" s="27" t="s">
        <v>895</v>
      </c>
      <c r="AK80" s="33" t="s">
        <v>7377</v>
      </c>
      <c r="AL80" s="27" t="s">
        <v>7375</v>
      </c>
      <c r="AM80" s="27" t="s">
        <v>3130</v>
      </c>
      <c r="AN80" s="33" t="s">
        <v>7377</v>
      </c>
      <c r="AO80" s="27" t="s">
        <v>7375</v>
      </c>
      <c r="AP80" s="27" t="s">
        <v>3813</v>
      </c>
      <c r="AQ80" s="33" t="s">
        <v>7377</v>
      </c>
      <c r="AR80" s="27" t="s">
        <v>7375</v>
      </c>
      <c r="AS80" s="27" t="s">
        <v>7376</v>
      </c>
      <c r="AT80" s="33" t="s">
        <v>7377</v>
      </c>
      <c r="AU80" s="27" t="s">
        <v>819</v>
      </c>
      <c r="AV80" s="27" t="s">
        <v>824</v>
      </c>
      <c r="AW80" s="33" t="s">
        <v>820</v>
      </c>
      <c r="AX80" s="27" t="s">
        <v>7375</v>
      </c>
      <c r="AY80" s="27" t="s">
        <v>883</v>
      </c>
      <c r="AZ80" s="33" t="s">
        <v>7377</v>
      </c>
      <c r="BA80" s="27"/>
      <c r="BB80" s="27"/>
      <c r="BC80" s="33"/>
      <c r="BD80" s="27"/>
      <c r="BE80" s="27"/>
      <c r="BF80" s="33"/>
      <c r="BG80" s="27"/>
      <c r="BH80" s="27"/>
      <c r="BI80" s="33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</row>
    <row r="81" spans="1:88">
      <c r="A81" s="1">
        <v>80</v>
      </c>
      <c r="B81" s="69">
        <v>39496</v>
      </c>
      <c r="C81" s="1" t="s">
        <v>882</v>
      </c>
      <c r="D81" s="1">
        <v>116275</v>
      </c>
      <c r="E81" s="1">
        <v>17658</v>
      </c>
      <c r="F81" s="21">
        <f t="shared" si="22"/>
        <v>0.15186411524403354</v>
      </c>
      <c r="G81" s="21">
        <f>((LARGE(N81:CV81,1)-(LARGE(N81:CV81,2)))/E81)</f>
        <v>6.3200815494393478E-2</v>
      </c>
      <c r="H81" s="21" t="str">
        <f t="shared" si="23"/>
        <v>ANP</v>
      </c>
      <c r="I81" s="21">
        <f t="shared" si="24"/>
        <v>0.2777211462226753</v>
      </c>
      <c r="J81" s="21" t="str">
        <f t="shared" si="25"/>
        <v>PPPP</v>
      </c>
      <c r="K81" s="21">
        <f t="shared" si="26"/>
        <v>0.21452033072828181</v>
      </c>
      <c r="L81" s="21" t="str">
        <f t="shared" si="27"/>
        <v>PPP (Sherpao)</v>
      </c>
      <c r="M81" s="21">
        <f t="shared" si="28"/>
        <v>0.19600181220976329</v>
      </c>
      <c r="N81" s="1" t="s">
        <v>2723</v>
      </c>
      <c r="O81" s="1" t="s">
        <v>1002</v>
      </c>
      <c r="P81" s="7">
        <v>4904</v>
      </c>
      <c r="Q81" s="1" t="s">
        <v>5099</v>
      </c>
      <c r="R81" s="1" t="s">
        <v>1185</v>
      </c>
      <c r="S81" s="7">
        <v>2557</v>
      </c>
      <c r="T81" s="27" t="s">
        <v>7375</v>
      </c>
      <c r="U81" s="27" t="s">
        <v>696</v>
      </c>
      <c r="V81" s="33" t="s">
        <v>7377</v>
      </c>
      <c r="W81" s="27" t="s">
        <v>819</v>
      </c>
      <c r="X81" s="27" t="s">
        <v>823</v>
      </c>
      <c r="Y81" s="7" t="s">
        <v>820</v>
      </c>
      <c r="Z81" s="1" t="s">
        <v>5100</v>
      </c>
      <c r="AA81" s="1" t="s">
        <v>1194</v>
      </c>
      <c r="AB81" s="7">
        <v>1691</v>
      </c>
      <c r="AC81" s="1" t="s">
        <v>2724</v>
      </c>
      <c r="AD81" s="1" t="s">
        <v>1003</v>
      </c>
      <c r="AE81" s="7">
        <v>3788</v>
      </c>
      <c r="AF81" s="27" t="s">
        <v>7375</v>
      </c>
      <c r="AG81" s="1" t="s">
        <v>2873</v>
      </c>
      <c r="AH81" s="33" t="s">
        <v>7377</v>
      </c>
      <c r="AI81" s="27" t="s">
        <v>7375</v>
      </c>
      <c r="AJ81" s="1" t="s">
        <v>895</v>
      </c>
      <c r="AK81" s="33" t="s">
        <v>7377</v>
      </c>
      <c r="AL81" s="27" t="s">
        <v>7375</v>
      </c>
      <c r="AM81" s="1" t="s">
        <v>3130</v>
      </c>
      <c r="AN81" s="33" t="s">
        <v>7377</v>
      </c>
      <c r="AO81" s="27" t="s">
        <v>7375</v>
      </c>
      <c r="AP81" s="1" t="s">
        <v>3813</v>
      </c>
      <c r="AQ81" s="33" t="s">
        <v>7377</v>
      </c>
      <c r="AR81" s="27" t="s">
        <v>7375</v>
      </c>
      <c r="AS81" s="27" t="s">
        <v>7376</v>
      </c>
      <c r="AT81" s="33" t="s">
        <v>7377</v>
      </c>
      <c r="AU81" s="1" t="s">
        <v>5098</v>
      </c>
      <c r="AV81" s="1" t="s">
        <v>3118</v>
      </c>
      <c r="AW81" s="7">
        <v>3461</v>
      </c>
      <c r="AX81" s="27" t="s">
        <v>7375</v>
      </c>
      <c r="AY81" s="27" t="s">
        <v>883</v>
      </c>
      <c r="AZ81" s="33" t="s">
        <v>7377</v>
      </c>
      <c r="BA81" s="1" t="s">
        <v>5101</v>
      </c>
      <c r="BB81" s="1" t="s">
        <v>1401</v>
      </c>
      <c r="BC81" s="7">
        <v>1244</v>
      </c>
      <c r="BD81" s="1" t="s">
        <v>5102</v>
      </c>
      <c r="BE81" s="1" t="s">
        <v>1401</v>
      </c>
      <c r="BF81" s="7">
        <v>13</v>
      </c>
    </row>
    <row r="82" spans="1:88">
      <c r="A82" s="27">
        <v>81</v>
      </c>
      <c r="B82" s="71" t="s">
        <v>14</v>
      </c>
      <c r="C82" s="27" t="s">
        <v>901</v>
      </c>
      <c r="D82" s="79" t="s">
        <v>23</v>
      </c>
      <c r="E82" s="79"/>
      <c r="F82" s="79"/>
      <c r="G82" s="79"/>
      <c r="H82" s="79"/>
      <c r="I82" s="79"/>
      <c r="J82" s="79"/>
      <c r="K82" s="79"/>
      <c r="L82" s="79"/>
      <c r="M82" s="79"/>
      <c r="N82" s="27"/>
      <c r="O82" s="27"/>
      <c r="P82" s="33"/>
      <c r="Q82" s="27"/>
      <c r="R82" s="27"/>
      <c r="S82" s="33"/>
      <c r="T82" s="27"/>
      <c r="U82" s="27"/>
      <c r="V82" s="33"/>
      <c r="W82" s="27"/>
      <c r="X82" s="27"/>
      <c r="Y82" s="33"/>
      <c r="Z82" s="27"/>
      <c r="AA82" s="27"/>
      <c r="AB82" s="33"/>
      <c r="AC82" s="27"/>
      <c r="AD82" s="27"/>
      <c r="AE82" s="33"/>
      <c r="AF82" s="27"/>
      <c r="AG82" s="27"/>
      <c r="AH82" s="33"/>
      <c r="AI82" s="27"/>
      <c r="AJ82" s="27"/>
      <c r="AK82" s="33"/>
      <c r="AL82" s="27"/>
      <c r="AM82" s="27"/>
      <c r="AN82" s="33"/>
      <c r="AO82" s="27"/>
      <c r="AP82" s="27"/>
      <c r="AQ82" s="33"/>
      <c r="AR82" s="27"/>
      <c r="AS82" s="27"/>
      <c r="AT82" s="33"/>
      <c r="AU82" s="27"/>
      <c r="AV82" s="27"/>
      <c r="AW82" s="33"/>
      <c r="AX82" s="27"/>
      <c r="AY82" s="27"/>
      <c r="AZ82" s="33"/>
      <c r="BA82" s="27"/>
      <c r="BB82" s="27"/>
      <c r="BC82" s="33"/>
      <c r="BD82" s="27"/>
      <c r="BE82" s="27"/>
      <c r="BF82" s="33"/>
    </row>
    <row r="83" spans="1:88">
      <c r="A83" s="1">
        <v>82</v>
      </c>
      <c r="B83" s="69">
        <v>39496</v>
      </c>
      <c r="C83" s="1" t="s">
        <v>2725</v>
      </c>
      <c r="D83" s="27">
        <v>111260</v>
      </c>
      <c r="E83" s="27">
        <v>23323</v>
      </c>
      <c r="F83" s="29">
        <f t="shared" si="22"/>
        <v>0.209626101024627</v>
      </c>
      <c r="G83" s="21">
        <f>((LARGE(N83:CV83,1)-(LARGE(N83:CV83,2)))/E83)</f>
        <v>0.13788963683917163</v>
      </c>
      <c r="H83" s="21" t="str">
        <f t="shared" ref="H83:H92" si="29">INDEX(N83:CV83,MATCH(MAX(N83:CV83),N83:CV83,0)-1)</f>
        <v>ANP</v>
      </c>
      <c r="I83" s="21">
        <f t="shared" ref="I83:I92" si="30">LARGE(N83:CV83,1)/(E83)</f>
        <v>0.3075933627749432</v>
      </c>
      <c r="J83" s="21" t="str">
        <f t="shared" ref="J83:J92" si="31">INDEX(N83:CV83,MATCH(LARGE(N83:CV83,2),N83:CV83,0)-1)</f>
        <v>MMA</v>
      </c>
      <c r="K83" s="21">
        <f t="shared" ref="K83:K92" si="32">LARGE(N83:CV83,2)/(E83)</f>
        <v>0.16970372593577154</v>
      </c>
      <c r="L83" s="29" t="str">
        <f t="shared" ref="L83:L92" si="33">INDEX(N83:CV83,MATCH(LARGE(N83:CV83,3),N83:CV83,0)-1)</f>
        <v>PML-N</v>
      </c>
      <c r="M83" s="29">
        <f t="shared" ref="M83:M92" si="34">LARGE(N83:CV83,3)/(E83)</f>
        <v>0.16447283797110149</v>
      </c>
      <c r="N83" s="27" t="s">
        <v>2726</v>
      </c>
      <c r="O83" s="27" t="s">
        <v>1002</v>
      </c>
      <c r="P83" s="33">
        <v>7174</v>
      </c>
      <c r="Q83" s="27" t="s">
        <v>2727</v>
      </c>
      <c r="R83" s="27" t="s">
        <v>1185</v>
      </c>
      <c r="S83" s="33">
        <v>3958</v>
      </c>
      <c r="T83" s="27" t="s">
        <v>7375</v>
      </c>
      <c r="U83" s="27" t="s">
        <v>696</v>
      </c>
      <c r="V83" s="33" t="s">
        <v>7377</v>
      </c>
      <c r="W83" s="27" t="s">
        <v>5288</v>
      </c>
      <c r="X83" s="27" t="s">
        <v>909</v>
      </c>
      <c r="Y83" s="33">
        <v>3212</v>
      </c>
      <c r="Z83" s="27" t="s">
        <v>5287</v>
      </c>
      <c r="AA83" s="27" t="s">
        <v>1194</v>
      </c>
      <c r="AB83" s="33">
        <v>3836</v>
      </c>
      <c r="AC83" s="27" t="s">
        <v>5135</v>
      </c>
      <c r="AD83" s="27" t="s">
        <v>1003</v>
      </c>
      <c r="AE83" s="33">
        <v>2419</v>
      </c>
      <c r="AF83" s="27" t="s">
        <v>7375</v>
      </c>
      <c r="AG83" s="27" t="s">
        <v>2873</v>
      </c>
      <c r="AH83" s="33" t="s">
        <v>7377</v>
      </c>
      <c r="AI83" s="27" t="s">
        <v>7375</v>
      </c>
      <c r="AJ83" s="27" t="s">
        <v>895</v>
      </c>
      <c r="AK83" s="33" t="s">
        <v>7377</v>
      </c>
      <c r="AL83" s="27" t="s">
        <v>7375</v>
      </c>
      <c r="AM83" s="27" t="s">
        <v>3130</v>
      </c>
      <c r="AN83" s="33" t="s">
        <v>7377</v>
      </c>
      <c r="AO83" s="27" t="s">
        <v>7375</v>
      </c>
      <c r="AP83" s="27" t="s">
        <v>3813</v>
      </c>
      <c r="AQ83" s="33" t="s">
        <v>7377</v>
      </c>
      <c r="AR83" s="27" t="s">
        <v>7375</v>
      </c>
      <c r="AS83" s="27" t="s">
        <v>7376</v>
      </c>
      <c r="AT83" s="33" t="s">
        <v>7377</v>
      </c>
      <c r="AU83" s="27" t="s">
        <v>819</v>
      </c>
      <c r="AV83" s="27" t="s">
        <v>824</v>
      </c>
      <c r="AW83" s="33" t="s">
        <v>820</v>
      </c>
      <c r="AX83" s="27" t="s">
        <v>7375</v>
      </c>
      <c r="AY83" s="27" t="s">
        <v>883</v>
      </c>
      <c r="AZ83" s="33" t="s">
        <v>7377</v>
      </c>
      <c r="BA83" s="27" t="s">
        <v>5289</v>
      </c>
      <c r="BB83" s="27" t="s">
        <v>1401</v>
      </c>
      <c r="BC83" s="33">
        <v>2724</v>
      </c>
      <c r="BD83" s="27"/>
      <c r="BE83" s="27"/>
      <c r="BF83" s="33"/>
      <c r="BG83" s="27"/>
      <c r="BH83" s="27"/>
      <c r="BI83" s="33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</row>
    <row r="84" spans="1:88">
      <c r="A84" s="1">
        <v>83</v>
      </c>
      <c r="B84" s="69">
        <v>39496</v>
      </c>
      <c r="C84" s="1" t="s">
        <v>2922</v>
      </c>
      <c r="D84" s="27">
        <v>114574</v>
      </c>
      <c r="E84" s="27">
        <v>14748</v>
      </c>
      <c r="F84" s="29">
        <f t="shared" si="22"/>
        <v>0.1287203030355927</v>
      </c>
      <c r="G84" s="21">
        <f>((LARGE(N84:CV84,1)-(LARGE(N84:CV84,2)))/E84)</f>
        <v>9.7030105777054509E-2</v>
      </c>
      <c r="H84" s="21" t="str">
        <f t="shared" si="29"/>
        <v>ANP</v>
      </c>
      <c r="I84" s="21">
        <f t="shared" si="30"/>
        <v>0.3204502305397342</v>
      </c>
      <c r="J84" s="21" t="str">
        <f t="shared" si="31"/>
        <v>PML</v>
      </c>
      <c r="K84" s="21">
        <f t="shared" si="32"/>
        <v>0.22342012476267969</v>
      </c>
      <c r="L84" s="29" t="str">
        <f t="shared" si="33"/>
        <v>PPPP</v>
      </c>
      <c r="M84" s="29">
        <f t="shared" si="34"/>
        <v>0.19033089232438297</v>
      </c>
      <c r="N84" s="27" t="s">
        <v>268</v>
      </c>
      <c r="O84" s="27" t="s">
        <v>1002</v>
      </c>
      <c r="P84" s="33">
        <v>4726</v>
      </c>
      <c r="Q84" s="27" t="s">
        <v>269</v>
      </c>
      <c r="R84" s="27" t="s">
        <v>826</v>
      </c>
      <c r="S84" s="33">
        <v>1531</v>
      </c>
      <c r="T84" s="27" t="s">
        <v>7375</v>
      </c>
      <c r="U84" s="27" t="s">
        <v>696</v>
      </c>
      <c r="V84" s="33" t="s">
        <v>7377</v>
      </c>
      <c r="W84" s="27" t="s">
        <v>270</v>
      </c>
      <c r="X84" s="27" t="s">
        <v>909</v>
      </c>
      <c r="Y84" s="33">
        <v>3295</v>
      </c>
      <c r="Z84" s="27" t="s">
        <v>819</v>
      </c>
      <c r="AA84" s="27" t="s">
        <v>822</v>
      </c>
      <c r="AB84" s="33" t="s">
        <v>820</v>
      </c>
      <c r="AC84" s="27" t="s">
        <v>271</v>
      </c>
      <c r="AD84" s="27" t="s">
        <v>827</v>
      </c>
      <c r="AE84" s="33">
        <v>2807</v>
      </c>
      <c r="AF84" s="27" t="s">
        <v>7375</v>
      </c>
      <c r="AG84" s="27" t="s">
        <v>2873</v>
      </c>
      <c r="AH84" s="33" t="s">
        <v>7377</v>
      </c>
      <c r="AI84" s="27" t="s">
        <v>7375</v>
      </c>
      <c r="AJ84" s="27" t="s">
        <v>895</v>
      </c>
      <c r="AK84" s="33" t="s">
        <v>7377</v>
      </c>
      <c r="AL84" s="27" t="s">
        <v>7375</v>
      </c>
      <c r="AM84" s="27" t="s">
        <v>3130</v>
      </c>
      <c r="AN84" s="33" t="s">
        <v>7377</v>
      </c>
      <c r="AO84" s="27" t="s">
        <v>7375</v>
      </c>
      <c r="AP84" s="27" t="s">
        <v>3813</v>
      </c>
      <c r="AQ84" s="33" t="s">
        <v>7377</v>
      </c>
      <c r="AR84" s="27" t="s">
        <v>7375</v>
      </c>
      <c r="AS84" s="27" t="s">
        <v>7376</v>
      </c>
      <c r="AT84" s="33" t="s">
        <v>7377</v>
      </c>
      <c r="AU84" s="27" t="s">
        <v>819</v>
      </c>
      <c r="AV84" s="27" t="s">
        <v>824</v>
      </c>
      <c r="AW84" s="33" t="s">
        <v>820</v>
      </c>
      <c r="AX84" s="27" t="s">
        <v>7375</v>
      </c>
      <c r="AY84" s="27" t="s">
        <v>883</v>
      </c>
      <c r="AZ84" s="33" t="s">
        <v>7377</v>
      </c>
      <c r="BA84" s="27" t="s">
        <v>5290</v>
      </c>
      <c r="BB84" s="27" t="s">
        <v>1401</v>
      </c>
      <c r="BC84" s="33">
        <v>2271</v>
      </c>
      <c r="BD84" s="27" t="s">
        <v>272</v>
      </c>
      <c r="BE84" s="27" t="s">
        <v>1401</v>
      </c>
      <c r="BF84" s="33">
        <v>118</v>
      </c>
      <c r="BG84" s="27"/>
      <c r="BH84" s="27"/>
      <c r="BI84" s="33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</row>
    <row r="85" spans="1:88">
      <c r="A85" s="1">
        <v>84</v>
      </c>
      <c r="B85" s="69">
        <v>39496</v>
      </c>
      <c r="C85" s="1" t="s">
        <v>2923</v>
      </c>
      <c r="D85" s="27">
        <v>129333</v>
      </c>
      <c r="E85" s="27">
        <v>18840</v>
      </c>
      <c r="F85" s="29">
        <f t="shared" si="22"/>
        <v>0.14567047853216117</v>
      </c>
      <c r="G85" s="21">
        <f>((LARGE(N85:CV85,1)-(LARGE(N85:CV85,2)))/E85)</f>
        <v>0.13014861995753715</v>
      </c>
      <c r="H85" s="21" t="str">
        <f t="shared" si="29"/>
        <v>ANP</v>
      </c>
      <c r="I85" s="21">
        <f t="shared" si="30"/>
        <v>0.3714968152866242</v>
      </c>
      <c r="J85" s="21" t="str">
        <f t="shared" si="31"/>
        <v>PPPP</v>
      </c>
      <c r="K85" s="21">
        <f t="shared" si="32"/>
        <v>0.24134819532908705</v>
      </c>
      <c r="L85" s="29" t="str">
        <f t="shared" si="33"/>
        <v>MMA</v>
      </c>
      <c r="M85" s="29">
        <f t="shared" si="34"/>
        <v>0.17733545647558385</v>
      </c>
      <c r="N85" s="27" t="s">
        <v>2920</v>
      </c>
      <c r="O85" s="27" t="s">
        <v>1002</v>
      </c>
      <c r="P85" s="33">
        <v>6999</v>
      </c>
      <c r="Q85" s="27" t="s">
        <v>5291</v>
      </c>
      <c r="R85" s="27" t="s">
        <v>1185</v>
      </c>
      <c r="S85" s="33">
        <v>3341</v>
      </c>
      <c r="T85" s="27" t="s">
        <v>7375</v>
      </c>
      <c r="U85" s="27" t="s">
        <v>696</v>
      </c>
      <c r="V85" s="33" t="s">
        <v>7377</v>
      </c>
      <c r="W85" s="27" t="s">
        <v>819</v>
      </c>
      <c r="X85" s="27" t="s">
        <v>823</v>
      </c>
      <c r="Y85" s="33" t="s">
        <v>820</v>
      </c>
      <c r="Z85" s="27" t="s">
        <v>5271</v>
      </c>
      <c r="AA85" s="27" t="s">
        <v>1194</v>
      </c>
      <c r="AB85" s="33">
        <v>141</v>
      </c>
      <c r="AC85" s="27" t="s">
        <v>2921</v>
      </c>
      <c r="AD85" s="27" t="s">
        <v>1003</v>
      </c>
      <c r="AE85" s="33">
        <v>4547</v>
      </c>
      <c r="AF85" s="27" t="s">
        <v>7375</v>
      </c>
      <c r="AG85" s="27" t="s">
        <v>2873</v>
      </c>
      <c r="AH85" s="33" t="s">
        <v>7377</v>
      </c>
      <c r="AI85" s="27" t="s">
        <v>7375</v>
      </c>
      <c r="AJ85" s="27" t="s">
        <v>895</v>
      </c>
      <c r="AK85" s="33" t="s">
        <v>7377</v>
      </c>
      <c r="AL85" s="27" t="s">
        <v>5293</v>
      </c>
      <c r="AM85" s="27" t="s">
        <v>3130</v>
      </c>
      <c r="AN85" s="33">
        <v>1197</v>
      </c>
      <c r="AO85" s="27" t="s">
        <v>7375</v>
      </c>
      <c r="AP85" s="27" t="s">
        <v>3813</v>
      </c>
      <c r="AQ85" s="33" t="s">
        <v>7377</v>
      </c>
      <c r="AR85" s="27" t="s">
        <v>7375</v>
      </c>
      <c r="AS85" s="27" t="s">
        <v>7376</v>
      </c>
      <c r="AT85" s="33" t="s">
        <v>7377</v>
      </c>
      <c r="AU85" s="27" t="s">
        <v>819</v>
      </c>
      <c r="AV85" s="27" t="s">
        <v>824</v>
      </c>
      <c r="AW85" s="33" t="s">
        <v>820</v>
      </c>
      <c r="AX85" s="27" t="s">
        <v>7375</v>
      </c>
      <c r="AY85" s="27" t="s">
        <v>883</v>
      </c>
      <c r="AZ85" s="33" t="s">
        <v>7377</v>
      </c>
      <c r="BA85" s="27" t="s">
        <v>5292</v>
      </c>
      <c r="BB85" s="27" t="s">
        <v>1401</v>
      </c>
      <c r="BC85" s="33">
        <v>1528</v>
      </c>
      <c r="BD85" s="27" t="s">
        <v>5055</v>
      </c>
      <c r="BE85" s="27" t="s">
        <v>1401</v>
      </c>
      <c r="BF85" s="33">
        <v>786</v>
      </c>
      <c r="BG85" s="27" t="s">
        <v>5270</v>
      </c>
      <c r="BH85" s="27" t="s">
        <v>1401</v>
      </c>
      <c r="BI85" s="33">
        <v>301</v>
      </c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</row>
    <row r="86" spans="1:88">
      <c r="A86" s="1">
        <v>85</v>
      </c>
      <c r="B86" s="69">
        <v>39496</v>
      </c>
      <c r="C86" s="1" t="s">
        <v>2924</v>
      </c>
      <c r="D86" s="27">
        <v>116701</v>
      </c>
      <c r="E86" s="27">
        <v>26149</v>
      </c>
      <c r="F86" s="29">
        <f t="shared" si="22"/>
        <v>0.22406834560115166</v>
      </c>
      <c r="G86" s="21">
        <f>((LARGE(N86:CV86,1)-(LARGE(N86:CV86,2)))/E86)</f>
        <v>2.2295307659948756E-2</v>
      </c>
      <c r="H86" s="21" t="str">
        <f t="shared" si="29"/>
        <v>ANP</v>
      </c>
      <c r="I86" s="21">
        <f t="shared" si="30"/>
        <v>0.21312478488661135</v>
      </c>
      <c r="J86" s="21" t="str">
        <f t="shared" si="31"/>
        <v>PML</v>
      </c>
      <c r="K86" s="21">
        <f t="shared" si="32"/>
        <v>0.19082947722666257</v>
      </c>
      <c r="L86" s="29" t="str">
        <f t="shared" si="33"/>
        <v>PML-N</v>
      </c>
      <c r="M86" s="29">
        <f t="shared" si="34"/>
        <v>0.11537726108072967</v>
      </c>
      <c r="N86" s="27" t="s">
        <v>2925</v>
      </c>
      <c r="O86" s="27" t="s">
        <v>1002</v>
      </c>
      <c r="P86" s="33">
        <v>5573</v>
      </c>
      <c r="Q86" s="27" t="s">
        <v>5276</v>
      </c>
      <c r="R86" s="27" t="s">
        <v>1185</v>
      </c>
      <c r="S86" s="33">
        <v>1278</v>
      </c>
      <c r="T86" s="27" t="s">
        <v>7375</v>
      </c>
      <c r="U86" s="27" t="s">
        <v>696</v>
      </c>
      <c r="V86" s="33" t="s">
        <v>7377</v>
      </c>
      <c r="W86" s="27" t="s">
        <v>2926</v>
      </c>
      <c r="X86" s="27" t="s">
        <v>909</v>
      </c>
      <c r="Y86" s="33">
        <v>4990</v>
      </c>
      <c r="Z86" s="27" t="s">
        <v>5272</v>
      </c>
      <c r="AA86" s="27" t="s">
        <v>1194</v>
      </c>
      <c r="AB86" s="33">
        <v>3017</v>
      </c>
      <c r="AC86" s="27" t="s">
        <v>2724</v>
      </c>
      <c r="AD86" s="27" t="s">
        <v>1003</v>
      </c>
      <c r="AE86" s="33">
        <v>3015</v>
      </c>
      <c r="AF86" s="27" t="s">
        <v>7375</v>
      </c>
      <c r="AG86" s="27" t="s">
        <v>2873</v>
      </c>
      <c r="AH86" s="33" t="s">
        <v>7377</v>
      </c>
      <c r="AI86" s="27" t="s">
        <v>7375</v>
      </c>
      <c r="AJ86" s="27" t="s">
        <v>895</v>
      </c>
      <c r="AK86" s="33" t="s">
        <v>7377</v>
      </c>
      <c r="AL86" s="27" t="s">
        <v>7375</v>
      </c>
      <c r="AM86" s="27" t="s">
        <v>3130</v>
      </c>
      <c r="AN86" s="33" t="s">
        <v>7377</v>
      </c>
      <c r="AO86" s="27" t="s">
        <v>7375</v>
      </c>
      <c r="AP86" s="27" t="s">
        <v>3813</v>
      </c>
      <c r="AQ86" s="33" t="s">
        <v>7377</v>
      </c>
      <c r="AR86" s="27" t="s">
        <v>7375</v>
      </c>
      <c r="AS86" s="27" t="s">
        <v>7376</v>
      </c>
      <c r="AT86" s="33" t="s">
        <v>7377</v>
      </c>
      <c r="AU86" s="27" t="s">
        <v>5275</v>
      </c>
      <c r="AV86" s="27" t="s">
        <v>3118</v>
      </c>
      <c r="AW86" s="33">
        <v>2429</v>
      </c>
      <c r="AX86" s="27" t="s">
        <v>7375</v>
      </c>
      <c r="AY86" s="27" t="s">
        <v>883</v>
      </c>
      <c r="AZ86" s="33" t="s">
        <v>7377</v>
      </c>
      <c r="BA86" s="27" t="s">
        <v>5273</v>
      </c>
      <c r="BB86" s="27" t="s">
        <v>1401</v>
      </c>
      <c r="BC86" s="33">
        <v>2955</v>
      </c>
      <c r="BD86" s="27" t="s">
        <v>5274</v>
      </c>
      <c r="BE86" s="27" t="s">
        <v>1401</v>
      </c>
      <c r="BF86" s="33">
        <v>2741</v>
      </c>
      <c r="BG86" s="27" t="s">
        <v>3147</v>
      </c>
      <c r="BH86" s="27" t="s">
        <v>1401</v>
      </c>
      <c r="BI86" s="33">
        <v>99</v>
      </c>
      <c r="BJ86" s="27" t="s">
        <v>3417</v>
      </c>
      <c r="BK86" s="27" t="s">
        <v>1401</v>
      </c>
      <c r="BL86" s="27">
        <v>52</v>
      </c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</row>
    <row r="87" spans="1:88">
      <c r="A87" s="1">
        <v>86</v>
      </c>
      <c r="B87" s="69">
        <v>39496</v>
      </c>
      <c r="C87" s="1" t="s">
        <v>2929</v>
      </c>
      <c r="D87" s="27">
        <v>116388</v>
      </c>
      <c r="E87" s="27">
        <v>23291</v>
      </c>
      <c r="F87" s="29">
        <f t="shared" si="22"/>
        <v>0.20011513214420731</v>
      </c>
      <c r="G87" s="21">
        <f>((LARGE(N87:CV87,1)-(LARGE(N87:CV87,2)))/E87)</f>
        <v>0.11845777338886265</v>
      </c>
      <c r="H87" s="21" t="str">
        <f t="shared" si="29"/>
        <v>ANP</v>
      </c>
      <c r="I87" s="21">
        <f t="shared" si="30"/>
        <v>0.34622815679876345</v>
      </c>
      <c r="J87" s="21" t="str">
        <f t="shared" si="31"/>
        <v>PML</v>
      </c>
      <c r="K87" s="21">
        <f t="shared" si="32"/>
        <v>0.22777038340990083</v>
      </c>
      <c r="L87" s="29" t="str">
        <f t="shared" si="33"/>
        <v>PPPP</v>
      </c>
      <c r="M87" s="29">
        <f t="shared" si="34"/>
        <v>0.19496801339573225</v>
      </c>
      <c r="N87" s="27" t="s">
        <v>2927</v>
      </c>
      <c r="O87" s="27" t="s">
        <v>1002</v>
      </c>
      <c r="P87" s="33">
        <v>8064</v>
      </c>
      <c r="Q87" s="27" t="s">
        <v>5302</v>
      </c>
      <c r="R87" s="27" t="s">
        <v>826</v>
      </c>
      <c r="S87" s="33">
        <v>864</v>
      </c>
      <c r="T87" s="27" t="s">
        <v>7375</v>
      </c>
      <c r="U87" s="27" t="s">
        <v>696</v>
      </c>
      <c r="V87" s="33" t="s">
        <v>7377</v>
      </c>
      <c r="W87" s="27" t="s">
        <v>2928</v>
      </c>
      <c r="X87" s="27" t="s">
        <v>909</v>
      </c>
      <c r="Y87" s="33">
        <v>5305</v>
      </c>
      <c r="Z87" s="27" t="s">
        <v>5300</v>
      </c>
      <c r="AA87" s="27" t="s">
        <v>1194</v>
      </c>
      <c r="AB87" s="33">
        <v>2782</v>
      </c>
      <c r="AC87" s="27" t="s">
        <v>5277</v>
      </c>
      <c r="AD87" s="27" t="s">
        <v>1003</v>
      </c>
      <c r="AE87" s="33">
        <v>4541</v>
      </c>
      <c r="AF87" s="27" t="s">
        <v>7375</v>
      </c>
      <c r="AG87" s="27" t="s">
        <v>2873</v>
      </c>
      <c r="AH87" s="33" t="s">
        <v>7377</v>
      </c>
      <c r="AI87" s="27" t="s">
        <v>7375</v>
      </c>
      <c r="AJ87" s="27" t="s">
        <v>895</v>
      </c>
      <c r="AK87" s="33" t="s">
        <v>7377</v>
      </c>
      <c r="AL87" s="27" t="s">
        <v>7375</v>
      </c>
      <c r="AM87" s="27" t="s">
        <v>3130</v>
      </c>
      <c r="AN87" s="33" t="s">
        <v>7377</v>
      </c>
      <c r="AO87" s="27" t="s">
        <v>7375</v>
      </c>
      <c r="AP87" s="27" t="s">
        <v>3813</v>
      </c>
      <c r="AQ87" s="33" t="s">
        <v>7377</v>
      </c>
      <c r="AR87" s="27" t="s">
        <v>7375</v>
      </c>
      <c r="AS87" s="27" t="s">
        <v>7376</v>
      </c>
      <c r="AT87" s="33" t="s">
        <v>7377</v>
      </c>
      <c r="AU87" s="27" t="s">
        <v>819</v>
      </c>
      <c r="AV87" s="27" t="s">
        <v>824</v>
      </c>
      <c r="AW87" s="33" t="s">
        <v>820</v>
      </c>
      <c r="AX87" s="27" t="s">
        <v>7375</v>
      </c>
      <c r="AY87" s="27" t="s">
        <v>883</v>
      </c>
      <c r="AZ87" s="33" t="s">
        <v>7377</v>
      </c>
      <c r="BA87" s="27" t="s">
        <v>5301</v>
      </c>
      <c r="BB87" s="27" t="s">
        <v>1401</v>
      </c>
      <c r="BC87" s="33">
        <v>1336</v>
      </c>
      <c r="BD87" s="27"/>
      <c r="BE87" s="27"/>
      <c r="BF87" s="33"/>
      <c r="BG87" s="27" t="s">
        <v>5303</v>
      </c>
      <c r="BH87" s="27" t="s">
        <v>1401</v>
      </c>
      <c r="BI87" s="33">
        <v>345</v>
      </c>
      <c r="BJ87" s="27" t="s">
        <v>5466</v>
      </c>
      <c r="BK87" s="27" t="s">
        <v>1401</v>
      </c>
      <c r="BL87" s="27">
        <v>54</v>
      </c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</row>
    <row r="88" spans="1:88">
      <c r="A88" s="1">
        <v>87</v>
      </c>
      <c r="B88" s="69">
        <v>39496</v>
      </c>
      <c r="C88" s="1" t="s">
        <v>2930</v>
      </c>
      <c r="D88" s="27">
        <v>145617</v>
      </c>
      <c r="E88" s="27">
        <v>38363</v>
      </c>
      <c r="F88" s="29">
        <f t="shared" si="22"/>
        <v>0.26345138273690571</v>
      </c>
      <c r="G88" s="21">
        <f>((LARGE(W88:CV88,1)-(LARGE(W88:CV88,2)))/E88)</f>
        <v>8.7141255897609682E-2</v>
      </c>
      <c r="H88" s="21" t="str">
        <f t="shared" si="29"/>
        <v>PML</v>
      </c>
      <c r="I88" s="21">
        <f t="shared" si="30"/>
        <v>0.3000286734614081</v>
      </c>
      <c r="J88" s="21" t="str">
        <f t="shared" si="31"/>
        <v>ANP</v>
      </c>
      <c r="K88" s="21">
        <f t="shared" si="32"/>
        <v>0.23475744858327033</v>
      </c>
      <c r="L88" s="29" t="str">
        <f t="shared" si="33"/>
        <v>PPPP</v>
      </c>
      <c r="M88" s="29">
        <f t="shared" si="34"/>
        <v>0.21288741756379845</v>
      </c>
      <c r="N88" s="27" t="s">
        <v>2931</v>
      </c>
      <c r="O88" s="27" t="s">
        <v>825</v>
      </c>
      <c r="P88" s="33">
        <v>9006</v>
      </c>
      <c r="Q88" s="27" t="s">
        <v>3414</v>
      </c>
      <c r="R88" s="27" t="s">
        <v>826</v>
      </c>
      <c r="S88" s="33">
        <v>1767</v>
      </c>
      <c r="T88" s="27" t="s">
        <v>7375</v>
      </c>
      <c r="U88" s="27" t="s">
        <v>696</v>
      </c>
      <c r="V88" s="33" t="s">
        <v>7377</v>
      </c>
      <c r="W88" s="27" t="s">
        <v>273</v>
      </c>
      <c r="X88" s="27" t="s">
        <v>909</v>
      </c>
      <c r="Y88" s="33">
        <v>11510</v>
      </c>
      <c r="Z88" s="27" t="s">
        <v>2726</v>
      </c>
      <c r="AA88" s="27" t="s">
        <v>822</v>
      </c>
      <c r="AB88" s="33">
        <v>2528</v>
      </c>
      <c r="AC88" s="27" t="s">
        <v>274</v>
      </c>
      <c r="AD88" s="27" t="s">
        <v>827</v>
      </c>
      <c r="AE88" s="33">
        <v>8167</v>
      </c>
      <c r="AF88" s="27" t="s">
        <v>7375</v>
      </c>
      <c r="AG88" s="27" t="s">
        <v>2873</v>
      </c>
      <c r="AH88" s="33" t="s">
        <v>7377</v>
      </c>
      <c r="AI88" s="27" t="s">
        <v>7375</v>
      </c>
      <c r="AJ88" s="27" t="s">
        <v>895</v>
      </c>
      <c r="AK88" s="33" t="s">
        <v>7377</v>
      </c>
      <c r="AL88" s="27" t="s">
        <v>7375</v>
      </c>
      <c r="AM88" s="27" t="s">
        <v>3130</v>
      </c>
      <c r="AN88" s="33" t="s">
        <v>7377</v>
      </c>
      <c r="AO88" s="27" t="s">
        <v>7375</v>
      </c>
      <c r="AP88" s="27" t="s">
        <v>3813</v>
      </c>
      <c r="AQ88" s="33" t="s">
        <v>7377</v>
      </c>
      <c r="AR88" s="27" t="s">
        <v>7375</v>
      </c>
      <c r="AS88" s="27" t="s">
        <v>7376</v>
      </c>
      <c r="AT88" s="33" t="s">
        <v>7377</v>
      </c>
      <c r="AU88" s="27" t="s">
        <v>275</v>
      </c>
      <c r="AV88" s="27" t="s">
        <v>824</v>
      </c>
      <c r="AW88" s="33">
        <v>4682</v>
      </c>
      <c r="AX88" s="27" t="s">
        <v>7375</v>
      </c>
      <c r="AY88" s="27" t="s">
        <v>883</v>
      </c>
      <c r="AZ88" s="33" t="s">
        <v>7377</v>
      </c>
      <c r="BA88" s="27" t="s">
        <v>276</v>
      </c>
      <c r="BB88" s="27" t="s">
        <v>1401</v>
      </c>
      <c r="BC88" s="33">
        <v>436</v>
      </c>
      <c r="BD88" s="27" t="s">
        <v>3417</v>
      </c>
      <c r="BE88" s="27" t="s">
        <v>1401</v>
      </c>
      <c r="BF88" s="33">
        <v>156</v>
      </c>
      <c r="BG88" s="27" t="s">
        <v>4940</v>
      </c>
      <c r="BH88" s="27" t="s">
        <v>1401</v>
      </c>
      <c r="BI88" s="33">
        <v>68</v>
      </c>
      <c r="BJ88" s="27" t="s">
        <v>277</v>
      </c>
      <c r="BK88" s="27" t="s">
        <v>1401</v>
      </c>
      <c r="BL88" s="27">
        <v>33</v>
      </c>
      <c r="BM88" s="27" t="s">
        <v>278</v>
      </c>
      <c r="BN88" s="27" t="s">
        <v>1401</v>
      </c>
      <c r="BO88" s="27">
        <v>10</v>
      </c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</row>
    <row r="89" spans="1:88">
      <c r="A89" s="1">
        <v>88</v>
      </c>
      <c r="B89" s="69">
        <v>39496</v>
      </c>
      <c r="C89" s="1" t="s">
        <v>2934</v>
      </c>
      <c r="D89" s="27">
        <v>117964</v>
      </c>
      <c r="E89" s="27">
        <v>28899</v>
      </c>
      <c r="F89" s="29">
        <f t="shared" si="22"/>
        <v>0.24498151978569732</v>
      </c>
      <c r="G89" s="21">
        <f>((LARGE(N89:CV89,1)-(LARGE(N89:CV89,2)))/E89)</f>
        <v>5.6472542302501816E-2</v>
      </c>
      <c r="H89" s="21" t="str">
        <f t="shared" si="29"/>
        <v>IND</v>
      </c>
      <c r="I89" s="21">
        <f t="shared" si="30"/>
        <v>0.30893802553721583</v>
      </c>
      <c r="J89" s="21" t="str">
        <f t="shared" si="31"/>
        <v>ANP</v>
      </c>
      <c r="K89" s="21">
        <f t="shared" si="32"/>
        <v>0.25246548323471402</v>
      </c>
      <c r="L89" s="29" t="str">
        <f t="shared" si="33"/>
        <v>IND</v>
      </c>
      <c r="M89" s="29">
        <f t="shared" si="34"/>
        <v>0.21654728537319631</v>
      </c>
      <c r="N89" s="27" t="s">
        <v>2933</v>
      </c>
      <c r="O89" s="27" t="s">
        <v>1002</v>
      </c>
      <c r="P89" s="27">
        <v>7296</v>
      </c>
      <c r="Q89" s="27" t="s">
        <v>5467</v>
      </c>
      <c r="R89" s="27" t="s">
        <v>1185</v>
      </c>
      <c r="S89" s="33">
        <v>3609</v>
      </c>
      <c r="T89" s="27" t="s">
        <v>7375</v>
      </c>
      <c r="U89" s="27" t="s">
        <v>696</v>
      </c>
      <c r="V89" s="33" t="s">
        <v>7377</v>
      </c>
      <c r="W89" s="27" t="s">
        <v>819</v>
      </c>
      <c r="X89" s="27" t="s">
        <v>823</v>
      </c>
      <c r="Y89" s="33" t="s">
        <v>820</v>
      </c>
      <c r="Z89" s="27" t="s">
        <v>819</v>
      </c>
      <c r="AA89" s="27" t="s">
        <v>822</v>
      </c>
      <c r="AB89" s="33" t="s">
        <v>820</v>
      </c>
      <c r="AC89" s="27" t="s">
        <v>5468</v>
      </c>
      <c r="AD89" s="27" t="s">
        <v>1003</v>
      </c>
      <c r="AE89" s="33">
        <v>1448</v>
      </c>
      <c r="AF89" s="27" t="s">
        <v>7375</v>
      </c>
      <c r="AG89" s="27" t="s">
        <v>2873</v>
      </c>
      <c r="AH89" s="33" t="s">
        <v>7377</v>
      </c>
      <c r="AI89" s="27" t="s">
        <v>7375</v>
      </c>
      <c r="AJ89" s="27" t="s">
        <v>895</v>
      </c>
      <c r="AK89" s="33" t="s">
        <v>7377</v>
      </c>
      <c r="AL89" s="27" t="s">
        <v>7375</v>
      </c>
      <c r="AM89" s="27" t="s">
        <v>3130</v>
      </c>
      <c r="AN89" s="33" t="s">
        <v>7377</v>
      </c>
      <c r="AO89" s="27" t="s">
        <v>7375</v>
      </c>
      <c r="AP89" s="27" t="s">
        <v>3813</v>
      </c>
      <c r="AQ89" s="33" t="s">
        <v>7377</v>
      </c>
      <c r="AR89" s="27" t="s">
        <v>7375</v>
      </c>
      <c r="AS89" s="27" t="s">
        <v>7376</v>
      </c>
      <c r="AT89" s="33" t="s">
        <v>7377</v>
      </c>
      <c r="AU89" s="27" t="s">
        <v>3415</v>
      </c>
      <c r="AV89" s="27" t="s">
        <v>3118</v>
      </c>
      <c r="AW89" s="33">
        <v>148</v>
      </c>
      <c r="AX89" s="27" t="s">
        <v>7375</v>
      </c>
      <c r="AY89" s="27" t="s">
        <v>883</v>
      </c>
      <c r="AZ89" s="33" t="s">
        <v>7377</v>
      </c>
      <c r="BA89" s="27" t="s">
        <v>2932</v>
      </c>
      <c r="BB89" s="27" t="s">
        <v>1401</v>
      </c>
      <c r="BC89" s="33">
        <v>8928</v>
      </c>
      <c r="BD89" s="27" t="s">
        <v>5292</v>
      </c>
      <c r="BE89" s="27" t="s">
        <v>1401</v>
      </c>
      <c r="BF89" s="33">
        <v>6258</v>
      </c>
      <c r="BG89" s="27" t="s">
        <v>5469</v>
      </c>
      <c r="BH89" s="27" t="s">
        <v>1401</v>
      </c>
      <c r="BI89" s="33">
        <v>618</v>
      </c>
      <c r="BJ89" s="27" t="s">
        <v>5470</v>
      </c>
      <c r="BK89" s="27" t="s">
        <v>1401</v>
      </c>
      <c r="BL89" s="27">
        <v>440</v>
      </c>
      <c r="BM89" s="27" t="s">
        <v>5471</v>
      </c>
      <c r="BN89" s="27" t="s">
        <v>1401</v>
      </c>
      <c r="BO89" s="27">
        <v>92</v>
      </c>
      <c r="BP89" s="27" t="s">
        <v>5630</v>
      </c>
      <c r="BQ89" s="27" t="s">
        <v>1401</v>
      </c>
      <c r="BR89" s="27">
        <v>62</v>
      </c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</row>
    <row r="90" spans="1:88">
      <c r="A90" s="1">
        <v>89</v>
      </c>
      <c r="B90" s="69">
        <v>39496</v>
      </c>
      <c r="C90" s="1" t="s">
        <v>2935</v>
      </c>
      <c r="D90" s="27">
        <v>115531</v>
      </c>
      <c r="E90" s="27">
        <v>50459</v>
      </c>
      <c r="F90" s="29">
        <f t="shared" si="22"/>
        <v>0.43675723398914579</v>
      </c>
      <c r="G90" s="21">
        <f>((LARGE(W90:CV90,1)-(LARGE(W90:CV90,2)))/E90)</f>
        <v>2.6774212727164629E-2</v>
      </c>
      <c r="H90" s="21" t="str">
        <f t="shared" si="29"/>
        <v>PPPP</v>
      </c>
      <c r="I90" s="21">
        <f t="shared" si="30"/>
        <v>0.25684218870766362</v>
      </c>
      <c r="J90" s="21" t="str">
        <f t="shared" si="31"/>
        <v>MMA</v>
      </c>
      <c r="K90" s="21">
        <f t="shared" si="32"/>
        <v>0.2441982599734438</v>
      </c>
      <c r="L90" s="29" t="str">
        <f t="shared" si="33"/>
        <v>PPP (Sherpao)</v>
      </c>
      <c r="M90" s="29">
        <f t="shared" si="34"/>
        <v>0.23006797598049902</v>
      </c>
      <c r="N90" s="27" t="s">
        <v>819</v>
      </c>
      <c r="O90" s="27" t="s">
        <v>825</v>
      </c>
      <c r="P90" s="33" t="s">
        <v>820</v>
      </c>
      <c r="Q90" s="27" t="s">
        <v>2937</v>
      </c>
      <c r="R90" s="27" t="s">
        <v>1185</v>
      </c>
      <c r="S90" s="33">
        <v>12322</v>
      </c>
      <c r="T90" s="27" t="s">
        <v>7375</v>
      </c>
      <c r="U90" s="27" t="s">
        <v>696</v>
      </c>
      <c r="V90" s="33" t="s">
        <v>7377</v>
      </c>
      <c r="W90" s="27" t="s">
        <v>5476</v>
      </c>
      <c r="X90" s="27" t="s">
        <v>909</v>
      </c>
      <c r="Y90" s="33">
        <v>7584</v>
      </c>
      <c r="Z90" s="27" t="s">
        <v>5145</v>
      </c>
      <c r="AA90" s="27" t="s">
        <v>1194</v>
      </c>
      <c r="AB90" s="33">
        <v>4364</v>
      </c>
      <c r="AC90" s="27" t="s">
        <v>2936</v>
      </c>
      <c r="AD90" s="27" t="s">
        <v>1003</v>
      </c>
      <c r="AE90" s="33">
        <v>12960</v>
      </c>
      <c r="AF90" s="27" t="s">
        <v>7375</v>
      </c>
      <c r="AG90" s="27" t="s">
        <v>2873</v>
      </c>
      <c r="AH90" s="33" t="s">
        <v>7377</v>
      </c>
      <c r="AI90" s="27" t="s">
        <v>7375</v>
      </c>
      <c r="AJ90" s="27" t="s">
        <v>895</v>
      </c>
      <c r="AK90" s="33" t="s">
        <v>7377</v>
      </c>
      <c r="AL90" s="27" t="s">
        <v>7375</v>
      </c>
      <c r="AM90" s="27" t="s">
        <v>3130</v>
      </c>
      <c r="AN90" s="33" t="s">
        <v>7377</v>
      </c>
      <c r="AO90" s="27" t="s">
        <v>7375</v>
      </c>
      <c r="AP90" s="27" t="s">
        <v>3813</v>
      </c>
      <c r="AQ90" s="33" t="s">
        <v>7377</v>
      </c>
      <c r="AR90" s="27" t="s">
        <v>7375</v>
      </c>
      <c r="AS90" s="27" t="s">
        <v>7376</v>
      </c>
      <c r="AT90" s="33" t="s">
        <v>7377</v>
      </c>
      <c r="AU90" s="27" t="s">
        <v>5144</v>
      </c>
      <c r="AV90" s="27" t="s">
        <v>3118</v>
      </c>
      <c r="AW90" s="33">
        <v>11609</v>
      </c>
      <c r="AX90" s="27" t="s">
        <v>7375</v>
      </c>
      <c r="AY90" s="27" t="s">
        <v>883</v>
      </c>
      <c r="AZ90" s="33" t="s">
        <v>7377</v>
      </c>
      <c r="BA90" s="27" t="s">
        <v>5146</v>
      </c>
      <c r="BB90" s="27" t="s">
        <v>1401</v>
      </c>
      <c r="BC90" s="33">
        <v>894</v>
      </c>
      <c r="BD90" s="27" t="s">
        <v>5147</v>
      </c>
      <c r="BE90" s="27" t="s">
        <v>1401</v>
      </c>
      <c r="BF90" s="33">
        <v>726</v>
      </c>
      <c r="BG90" s="27"/>
      <c r="BH90" s="27"/>
      <c r="BI90" s="33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</row>
    <row r="91" spans="1:88">
      <c r="A91" s="1">
        <v>90</v>
      </c>
      <c r="B91" s="69">
        <v>39496</v>
      </c>
      <c r="C91" s="1" t="s">
        <v>2774</v>
      </c>
      <c r="D91" s="27">
        <v>81491</v>
      </c>
      <c r="E91" s="27">
        <v>36861</v>
      </c>
      <c r="F91" s="29">
        <f t="shared" si="22"/>
        <v>0.45233215937956339</v>
      </c>
      <c r="G91" s="21">
        <f>((LARGE(W91:CV91,1)-(LARGE(W91:CV91,2)))/E91)</f>
        <v>0.10631833102737311</v>
      </c>
      <c r="H91" s="21" t="str">
        <f t="shared" si="29"/>
        <v>PML</v>
      </c>
      <c r="I91" s="21">
        <f t="shared" si="30"/>
        <v>0.36813976831881934</v>
      </c>
      <c r="J91" s="21" t="str">
        <f t="shared" si="31"/>
        <v>MMA</v>
      </c>
      <c r="K91" s="21">
        <f t="shared" si="32"/>
        <v>0.35226933615474348</v>
      </c>
      <c r="L91" s="29" t="str">
        <f t="shared" si="33"/>
        <v>PPPP</v>
      </c>
      <c r="M91" s="29">
        <f t="shared" si="34"/>
        <v>0.26182143729144625</v>
      </c>
      <c r="N91" s="27" t="s">
        <v>819</v>
      </c>
      <c r="O91" s="27" t="s">
        <v>825</v>
      </c>
      <c r="P91" s="33" t="s">
        <v>820</v>
      </c>
      <c r="Q91" s="27" t="s">
        <v>2750</v>
      </c>
      <c r="R91" s="27" t="s">
        <v>1185</v>
      </c>
      <c r="S91" s="33">
        <v>12985</v>
      </c>
      <c r="T91" s="27" t="s">
        <v>7375</v>
      </c>
      <c r="U91" s="27" t="s">
        <v>696</v>
      </c>
      <c r="V91" s="33" t="s">
        <v>7377</v>
      </c>
      <c r="W91" s="27" t="s">
        <v>2563</v>
      </c>
      <c r="X91" s="27" t="s">
        <v>909</v>
      </c>
      <c r="Y91" s="33">
        <v>13570</v>
      </c>
      <c r="Z91" s="27" t="s">
        <v>819</v>
      </c>
      <c r="AA91" s="27" t="s">
        <v>822</v>
      </c>
      <c r="AB91" s="33" t="s">
        <v>820</v>
      </c>
      <c r="AC91" s="27" t="s">
        <v>5138</v>
      </c>
      <c r="AD91" s="27" t="s">
        <v>1003</v>
      </c>
      <c r="AE91" s="33">
        <v>9651</v>
      </c>
      <c r="AF91" s="27" t="s">
        <v>7375</v>
      </c>
      <c r="AG91" s="27" t="s">
        <v>2873</v>
      </c>
      <c r="AH91" s="33" t="s">
        <v>7377</v>
      </c>
      <c r="AI91" s="27" t="s">
        <v>7375</v>
      </c>
      <c r="AJ91" s="27" t="s">
        <v>895</v>
      </c>
      <c r="AK91" s="33" t="s">
        <v>7377</v>
      </c>
      <c r="AL91" s="27" t="s">
        <v>7375</v>
      </c>
      <c r="AM91" s="27" t="s">
        <v>3130</v>
      </c>
      <c r="AN91" s="33" t="s">
        <v>7377</v>
      </c>
      <c r="AO91" s="27" t="s">
        <v>7375</v>
      </c>
      <c r="AP91" s="27" t="s">
        <v>3813</v>
      </c>
      <c r="AQ91" s="33" t="s">
        <v>7377</v>
      </c>
      <c r="AR91" s="27" t="s">
        <v>7375</v>
      </c>
      <c r="AS91" s="27" t="s">
        <v>7376</v>
      </c>
      <c r="AT91" s="33" t="s">
        <v>7377</v>
      </c>
      <c r="AU91" s="27" t="s">
        <v>819</v>
      </c>
      <c r="AV91" s="27" t="s">
        <v>824</v>
      </c>
      <c r="AW91" s="33" t="s">
        <v>820</v>
      </c>
      <c r="AX91" s="27" t="s">
        <v>7375</v>
      </c>
      <c r="AY91" s="27" t="s">
        <v>883</v>
      </c>
      <c r="AZ91" s="33" t="s">
        <v>7377</v>
      </c>
      <c r="BA91" s="27" t="s">
        <v>5139</v>
      </c>
      <c r="BB91" s="27" t="s">
        <v>1401</v>
      </c>
      <c r="BC91" s="33">
        <v>655</v>
      </c>
      <c r="BD91" s="27"/>
      <c r="BE91" s="27"/>
      <c r="BF91" s="33"/>
      <c r="BG91" s="27"/>
      <c r="BH91" s="27"/>
      <c r="BI91" s="33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</row>
    <row r="92" spans="1:88">
      <c r="A92" s="1">
        <v>91</v>
      </c>
      <c r="B92" s="69">
        <v>39496</v>
      </c>
      <c r="C92" s="1" t="s">
        <v>2751</v>
      </c>
      <c r="D92" s="27">
        <v>88015</v>
      </c>
      <c r="E92" s="27">
        <v>23334</v>
      </c>
      <c r="F92" s="29">
        <f t="shared" si="22"/>
        <v>0.26511390103959553</v>
      </c>
      <c r="G92" s="21">
        <f>((LARGE(W92:CV92,1)-(LARGE(W92:CV92,2)))/E92)</f>
        <v>0.28216336676094966</v>
      </c>
      <c r="H92" s="21" t="str">
        <f t="shared" si="29"/>
        <v>PPPP</v>
      </c>
      <c r="I92" s="21">
        <f t="shared" si="30"/>
        <v>0.45920116568098052</v>
      </c>
      <c r="J92" s="21" t="str">
        <f t="shared" si="31"/>
        <v>IND</v>
      </c>
      <c r="K92" s="21">
        <f t="shared" si="32"/>
        <v>0.17703779892003085</v>
      </c>
      <c r="L92" s="29" t="str">
        <f t="shared" si="33"/>
        <v>ANP</v>
      </c>
      <c r="M92" s="29">
        <f t="shared" si="34"/>
        <v>0.16092397360075428</v>
      </c>
      <c r="N92" s="27" t="s">
        <v>3421</v>
      </c>
      <c r="O92" s="27" t="s">
        <v>825</v>
      </c>
      <c r="P92" s="33">
        <v>3755</v>
      </c>
      <c r="Q92" s="27" t="s">
        <v>279</v>
      </c>
      <c r="R92" s="27" t="s">
        <v>826</v>
      </c>
      <c r="S92" s="33">
        <v>563</v>
      </c>
      <c r="T92" s="27" t="s">
        <v>7375</v>
      </c>
      <c r="U92" s="27" t="s">
        <v>696</v>
      </c>
      <c r="V92" s="33" t="s">
        <v>7377</v>
      </c>
      <c r="W92" s="27" t="s">
        <v>3240</v>
      </c>
      <c r="X92" s="27" t="s">
        <v>823</v>
      </c>
      <c r="Y92" s="33">
        <v>303</v>
      </c>
      <c r="Z92" s="27" t="s">
        <v>280</v>
      </c>
      <c r="AA92" s="27" t="s">
        <v>1194</v>
      </c>
      <c r="AB92" s="33">
        <v>224</v>
      </c>
      <c r="AC92" s="27" t="s">
        <v>281</v>
      </c>
      <c r="AD92" s="27" t="s">
        <v>1003</v>
      </c>
      <c r="AE92" s="33">
        <v>10715</v>
      </c>
      <c r="AF92" s="27" t="s">
        <v>7375</v>
      </c>
      <c r="AG92" s="27" t="s">
        <v>2873</v>
      </c>
      <c r="AH92" s="33" t="s">
        <v>7377</v>
      </c>
      <c r="AI92" s="27" t="s">
        <v>7375</v>
      </c>
      <c r="AJ92" s="27" t="s">
        <v>895</v>
      </c>
      <c r="AK92" s="33" t="s">
        <v>7377</v>
      </c>
      <c r="AL92" s="27" t="s">
        <v>7375</v>
      </c>
      <c r="AM92" s="27" t="s">
        <v>3130</v>
      </c>
      <c r="AN92" s="33" t="s">
        <v>7377</v>
      </c>
      <c r="AO92" s="27" t="s">
        <v>7375</v>
      </c>
      <c r="AP92" s="27" t="s">
        <v>3813</v>
      </c>
      <c r="AQ92" s="33" t="s">
        <v>7377</v>
      </c>
      <c r="AR92" s="27" t="s">
        <v>7375</v>
      </c>
      <c r="AS92" s="27" t="s">
        <v>7376</v>
      </c>
      <c r="AT92" s="33" t="s">
        <v>7377</v>
      </c>
      <c r="AU92" s="27" t="s">
        <v>819</v>
      </c>
      <c r="AV92" s="27" t="s">
        <v>824</v>
      </c>
      <c r="AW92" s="33" t="s">
        <v>820</v>
      </c>
      <c r="AX92" s="27" t="s">
        <v>7375</v>
      </c>
      <c r="AY92" s="27" t="s">
        <v>883</v>
      </c>
      <c r="AZ92" s="33" t="s">
        <v>7377</v>
      </c>
      <c r="BA92" s="27" t="s">
        <v>282</v>
      </c>
      <c r="BB92" s="27" t="s">
        <v>1401</v>
      </c>
      <c r="BC92" s="33">
        <v>4131</v>
      </c>
      <c r="BD92" s="27" t="s">
        <v>283</v>
      </c>
      <c r="BE92" s="27" t="s">
        <v>1401</v>
      </c>
      <c r="BF92" s="33">
        <v>3592</v>
      </c>
      <c r="BG92" s="27" t="s">
        <v>284</v>
      </c>
      <c r="BH92" s="27" t="s">
        <v>1401</v>
      </c>
      <c r="BI92" s="33">
        <v>51</v>
      </c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</row>
    <row r="93" spans="1:88">
      <c r="A93" s="27">
        <v>92</v>
      </c>
      <c r="B93" s="71" t="s">
        <v>14</v>
      </c>
      <c r="C93" s="27" t="s">
        <v>2752</v>
      </c>
      <c r="D93" s="79" t="s">
        <v>23</v>
      </c>
      <c r="E93" s="79"/>
      <c r="F93" s="79"/>
      <c r="G93" s="79"/>
      <c r="H93" s="79"/>
      <c r="I93" s="79"/>
      <c r="J93" s="79"/>
      <c r="K93" s="79"/>
      <c r="L93" s="79"/>
      <c r="M93" s="79"/>
      <c r="N93" s="27"/>
      <c r="O93" s="27"/>
      <c r="P93" s="27"/>
      <c r="Q93" s="27"/>
      <c r="R93" s="27"/>
      <c r="S93" s="33"/>
      <c r="T93" s="27"/>
      <c r="U93" s="27"/>
      <c r="V93" s="33"/>
      <c r="W93" s="27"/>
      <c r="X93" s="27"/>
      <c r="Y93" s="33"/>
      <c r="Z93" s="27"/>
      <c r="AA93" s="27"/>
      <c r="AB93" s="33"/>
      <c r="AC93" s="27"/>
      <c r="AD93" s="27"/>
      <c r="AE93" s="33"/>
      <c r="AF93" s="27"/>
      <c r="AG93" s="27"/>
      <c r="AH93" s="33"/>
      <c r="AI93" s="27"/>
      <c r="AJ93" s="27"/>
      <c r="AK93" s="33"/>
      <c r="AL93" s="27"/>
      <c r="AM93" s="27"/>
      <c r="AN93" s="33"/>
      <c r="AO93" s="27"/>
      <c r="AP93" s="27"/>
      <c r="AQ93" s="33"/>
      <c r="AR93" s="27"/>
      <c r="AS93" s="27"/>
      <c r="AT93" s="33"/>
      <c r="AU93" s="27"/>
      <c r="AV93" s="27"/>
      <c r="AW93" s="33"/>
      <c r="AX93" s="27"/>
      <c r="AY93" s="27"/>
      <c r="AZ93" s="33"/>
      <c r="BA93" s="27"/>
      <c r="BB93" s="27"/>
      <c r="BC93" s="33"/>
      <c r="BD93" s="27"/>
      <c r="BE93" s="27"/>
      <c r="BF93" s="33"/>
      <c r="BG93" s="27"/>
      <c r="BH93" s="27"/>
      <c r="BI93" s="33"/>
      <c r="BJ93" s="27"/>
      <c r="BK93" s="27"/>
      <c r="BL93" s="27"/>
      <c r="BM93" s="27"/>
      <c r="BN93" s="27"/>
      <c r="BO93" s="27"/>
      <c r="BP93" s="27"/>
    </row>
    <row r="94" spans="1:88">
      <c r="A94" s="1">
        <v>93</v>
      </c>
      <c r="B94" s="69">
        <v>39496</v>
      </c>
      <c r="C94" s="1" t="s">
        <v>2579</v>
      </c>
      <c r="D94" s="1">
        <v>93549</v>
      </c>
      <c r="E94" s="1">
        <v>26662</v>
      </c>
      <c r="F94" s="21">
        <f t="shared" si="22"/>
        <v>0.28500571892804838</v>
      </c>
      <c r="G94" s="21">
        <f>((LARGE(W94:CV94,1)-(LARGE(W94:CV94,2)))/E94)</f>
        <v>8.6077563573625379E-2</v>
      </c>
      <c r="H94" s="21" t="str">
        <f t="shared" ref="H94:H100" si="35">INDEX(N94:CV94,MATCH(MAX(N94:CV94),N94:CV94,0)-1)</f>
        <v>IND</v>
      </c>
      <c r="I94" s="21">
        <f t="shared" ref="I94:I100" si="36">LARGE(N94:CV94,1)/(E94)</f>
        <v>0.31276723426599656</v>
      </c>
      <c r="J94" s="21" t="str">
        <f t="shared" ref="J94:J100" si="37">INDEX(N94:CV94,MATCH(LARGE(N94:CV94,2),N94:CV94,0)-1)</f>
        <v>PPPP</v>
      </c>
      <c r="K94" s="21">
        <f t="shared" ref="K94:K100" si="38">LARGE(N94:CV94,2)/(E94)</f>
        <v>0.22668967069237117</v>
      </c>
      <c r="L94" s="21" t="str">
        <f t="shared" ref="L94:L100" si="39">INDEX(N94:CV94,MATCH(LARGE(N94:CV94,3),N94:CV94,0)-1)</f>
        <v>PML-N</v>
      </c>
      <c r="M94" s="21">
        <f t="shared" ref="M94:M100" si="40">LARGE(N94:CV94,3)/(E94)</f>
        <v>0.22173880429075088</v>
      </c>
      <c r="N94" s="1" t="s">
        <v>5160</v>
      </c>
      <c r="O94" s="1" t="s">
        <v>1002</v>
      </c>
      <c r="P94" s="1">
        <v>1582</v>
      </c>
      <c r="Q94" s="1" t="s">
        <v>4997</v>
      </c>
      <c r="R94" s="1" t="s">
        <v>1185</v>
      </c>
      <c r="S94" s="7">
        <v>483</v>
      </c>
      <c r="T94" s="27" t="s">
        <v>7375</v>
      </c>
      <c r="U94" s="27" t="s">
        <v>696</v>
      </c>
      <c r="V94" s="33" t="s">
        <v>7377</v>
      </c>
      <c r="W94" s="1" t="s">
        <v>5159</v>
      </c>
      <c r="X94" s="1" t="s">
        <v>909</v>
      </c>
      <c r="Y94" s="7">
        <v>4003</v>
      </c>
      <c r="Z94" s="1" t="s">
        <v>5158</v>
      </c>
      <c r="AA94" s="1" t="s">
        <v>1194</v>
      </c>
      <c r="AB94" s="7">
        <v>5912</v>
      </c>
      <c r="AC94" s="1" t="s">
        <v>2578</v>
      </c>
      <c r="AD94" s="1" t="s">
        <v>1003</v>
      </c>
      <c r="AE94" s="7">
        <v>6044</v>
      </c>
      <c r="AF94" s="27" t="s">
        <v>7375</v>
      </c>
      <c r="AG94" s="1" t="s">
        <v>2873</v>
      </c>
      <c r="AH94" s="33" t="s">
        <v>7377</v>
      </c>
      <c r="AI94" s="27" t="s">
        <v>7375</v>
      </c>
      <c r="AJ94" s="1" t="s">
        <v>895</v>
      </c>
      <c r="AK94" s="33" t="s">
        <v>7377</v>
      </c>
      <c r="AL94" s="27" t="s">
        <v>7375</v>
      </c>
      <c r="AM94" s="1" t="s">
        <v>3130</v>
      </c>
      <c r="AN94" s="33" t="s">
        <v>7377</v>
      </c>
      <c r="AO94" s="27" t="s">
        <v>7375</v>
      </c>
      <c r="AP94" s="1" t="s">
        <v>3813</v>
      </c>
      <c r="AQ94" s="33" t="s">
        <v>7377</v>
      </c>
      <c r="AR94" s="27" t="s">
        <v>7375</v>
      </c>
      <c r="AS94" s="27" t="s">
        <v>7376</v>
      </c>
      <c r="AT94" s="33" t="s">
        <v>7377</v>
      </c>
      <c r="AU94" s="27" t="s">
        <v>819</v>
      </c>
      <c r="AV94" s="27" t="s">
        <v>824</v>
      </c>
      <c r="AW94" s="33" t="s">
        <v>820</v>
      </c>
      <c r="AX94" s="27" t="s">
        <v>7375</v>
      </c>
      <c r="AY94" s="27" t="s">
        <v>883</v>
      </c>
      <c r="AZ94" s="33" t="s">
        <v>7377</v>
      </c>
      <c r="BA94" s="1" t="s">
        <v>2762</v>
      </c>
      <c r="BB94" s="1" t="s">
        <v>1401</v>
      </c>
      <c r="BC94" s="7">
        <v>8339</v>
      </c>
      <c r="BD94" s="1" t="s">
        <v>4998</v>
      </c>
      <c r="BE94" s="1" t="s">
        <v>1401</v>
      </c>
      <c r="BF94" s="7">
        <v>154</v>
      </c>
      <c r="BG94" s="1" t="s">
        <v>4999</v>
      </c>
      <c r="BH94" s="1" t="s">
        <v>1401</v>
      </c>
      <c r="BI94" s="7">
        <v>145</v>
      </c>
    </row>
    <row r="95" spans="1:88">
      <c r="A95" s="1">
        <v>94</v>
      </c>
      <c r="B95" s="69">
        <v>39496</v>
      </c>
      <c r="C95" s="1" t="s">
        <v>2580</v>
      </c>
      <c r="D95" s="1">
        <v>99394</v>
      </c>
      <c r="E95" s="1">
        <v>22765</v>
      </c>
      <c r="F95" s="21">
        <f t="shared" si="22"/>
        <v>0.22903797009879873</v>
      </c>
      <c r="G95" s="21">
        <f>((LARGE(N95:CV95,1)-(LARGE(N95:CV95,2)))/E95)</f>
        <v>0.23338458159455305</v>
      </c>
      <c r="H95" s="21" t="str">
        <f t="shared" si="35"/>
        <v>PPPP</v>
      </c>
      <c r="I95" s="21">
        <f t="shared" si="36"/>
        <v>0.4869316933889743</v>
      </c>
      <c r="J95" s="21" t="str">
        <f t="shared" si="37"/>
        <v>ANP</v>
      </c>
      <c r="K95" s="21">
        <f t="shared" si="38"/>
        <v>0.25354711179442124</v>
      </c>
      <c r="L95" s="21" t="str">
        <f t="shared" si="39"/>
        <v>MMA</v>
      </c>
      <c r="M95" s="21">
        <f t="shared" si="40"/>
        <v>0.16389193938062815</v>
      </c>
      <c r="N95" s="1" t="s">
        <v>2582</v>
      </c>
      <c r="O95" s="1" t="s">
        <v>1002</v>
      </c>
      <c r="P95" s="1">
        <v>5772</v>
      </c>
      <c r="Q95" s="1" t="s">
        <v>5000</v>
      </c>
      <c r="R95" s="1" t="s">
        <v>1185</v>
      </c>
      <c r="S95" s="7">
        <v>3731</v>
      </c>
      <c r="T95" s="27" t="s">
        <v>7375</v>
      </c>
      <c r="U95" s="27" t="s">
        <v>696</v>
      </c>
      <c r="V95" s="33" t="s">
        <v>7377</v>
      </c>
      <c r="W95" s="1" t="s">
        <v>5001</v>
      </c>
      <c r="X95" s="1" t="s">
        <v>909</v>
      </c>
      <c r="Y95" s="7">
        <v>1190</v>
      </c>
      <c r="Z95" s="1" t="s">
        <v>5003</v>
      </c>
      <c r="AA95" s="1" t="s">
        <v>1194</v>
      </c>
      <c r="AB95" s="7">
        <v>66</v>
      </c>
      <c r="AC95" s="1" t="s">
        <v>2581</v>
      </c>
      <c r="AD95" s="1" t="s">
        <v>1003</v>
      </c>
      <c r="AE95" s="7">
        <v>11085</v>
      </c>
      <c r="AF95" s="27" t="s">
        <v>7375</v>
      </c>
      <c r="AG95" s="1" t="s">
        <v>2873</v>
      </c>
      <c r="AH95" s="33" t="s">
        <v>7377</v>
      </c>
      <c r="AI95" s="27" t="s">
        <v>7375</v>
      </c>
      <c r="AJ95" s="1" t="s">
        <v>895</v>
      </c>
      <c r="AK95" s="33" t="s">
        <v>7377</v>
      </c>
      <c r="AL95" s="27" t="s">
        <v>7375</v>
      </c>
      <c r="AM95" s="1" t="s">
        <v>3130</v>
      </c>
      <c r="AN95" s="33" t="s">
        <v>7377</v>
      </c>
      <c r="AO95" s="27" t="s">
        <v>7375</v>
      </c>
      <c r="AP95" s="1" t="s">
        <v>3813</v>
      </c>
      <c r="AQ95" s="33" t="s">
        <v>7377</v>
      </c>
      <c r="AR95" s="27" t="s">
        <v>7375</v>
      </c>
      <c r="AS95" s="27" t="s">
        <v>7376</v>
      </c>
      <c r="AT95" s="33" t="s">
        <v>7377</v>
      </c>
      <c r="AU95" s="1" t="s">
        <v>2364</v>
      </c>
      <c r="AV95" s="1" t="s">
        <v>4793</v>
      </c>
      <c r="AW95" s="7">
        <v>722</v>
      </c>
      <c r="AX95" s="27" t="s">
        <v>7375</v>
      </c>
      <c r="AY95" s="27" t="s">
        <v>883</v>
      </c>
      <c r="AZ95" s="33" t="s">
        <v>7377</v>
      </c>
      <c r="BA95" s="1" t="s">
        <v>5002</v>
      </c>
      <c r="BB95" s="1" t="s">
        <v>1401</v>
      </c>
      <c r="BC95" s="7">
        <v>199</v>
      </c>
    </row>
    <row r="96" spans="1:88">
      <c r="A96" s="1">
        <v>95</v>
      </c>
      <c r="B96" s="69">
        <v>39496</v>
      </c>
      <c r="C96" s="1" t="s">
        <v>2603</v>
      </c>
      <c r="D96" s="1">
        <v>101435</v>
      </c>
      <c r="E96" s="1">
        <v>21753</v>
      </c>
      <c r="F96" s="21">
        <f t="shared" si="22"/>
        <v>0.21445260511657713</v>
      </c>
      <c r="G96" s="21">
        <f>((LARGE(N96:CV96,1)-(LARGE(N96:CV96,2)))/E96)</f>
        <v>3.6730565898956465E-2</v>
      </c>
      <c r="H96" s="21" t="str">
        <f t="shared" si="35"/>
        <v>ANP</v>
      </c>
      <c r="I96" s="21">
        <f t="shared" si="36"/>
        <v>0.45658070151243507</v>
      </c>
      <c r="J96" s="21" t="str">
        <f t="shared" si="37"/>
        <v>PPPP</v>
      </c>
      <c r="K96" s="21">
        <f t="shared" si="38"/>
        <v>0.41985013561347861</v>
      </c>
      <c r="L96" s="21" t="str">
        <f t="shared" si="39"/>
        <v>MMA</v>
      </c>
      <c r="M96" s="21">
        <f t="shared" si="40"/>
        <v>0.10729554544200801</v>
      </c>
      <c r="N96" s="1" t="s">
        <v>2583</v>
      </c>
      <c r="O96" s="1" t="s">
        <v>1002</v>
      </c>
      <c r="P96" s="7">
        <v>9932</v>
      </c>
      <c r="Q96" s="1" t="s">
        <v>5004</v>
      </c>
      <c r="R96" s="1" t="s">
        <v>1185</v>
      </c>
      <c r="S96" s="7">
        <v>2334</v>
      </c>
      <c r="T96" s="27" t="s">
        <v>7375</v>
      </c>
      <c r="U96" s="27" t="s">
        <v>696</v>
      </c>
      <c r="V96" s="33" t="s">
        <v>7377</v>
      </c>
      <c r="W96" s="27" t="s">
        <v>819</v>
      </c>
      <c r="X96" s="27" t="s">
        <v>823</v>
      </c>
      <c r="Y96" s="33" t="s">
        <v>820</v>
      </c>
      <c r="Z96" s="1" t="s">
        <v>5005</v>
      </c>
      <c r="AA96" s="1" t="s">
        <v>1194</v>
      </c>
      <c r="AB96" s="7">
        <v>33</v>
      </c>
      <c r="AC96" s="1" t="s">
        <v>2584</v>
      </c>
      <c r="AD96" s="1" t="s">
        <v>1003</v>
      </c>
      <c r="AE96" s="7">
        <v>9133</v>
      </c>
      <c r="AF96" s="27" t="s">
        <v>7375</v>
      </c>
      <c r="AG96" s="1" t="s">
        <v>2873</v>
      </c>
      <c r="AH96" s="33" t="s">
        <v>7377</v>
      </c>
      <c r="AI96" s="27" t="s">
        <v>7375</v>
      </c>
      <c r="AJ96" s="1" t="s">
        <v>895</v>
      </c>
      <c r="AK96" s="33" t="s">
        <v>7377</v>
      </c>
      <c r="AL96" s="27" t="s">
        <v>7375</v>
      </c>
      <c r="AM96" s="1" t="s">
        <v>3130</v>
      </c>
      <c r="AN96" s="33" t="s">
        <v>7377</v>
      </c>
      <c r="AO96" s="27" t="s">
        <v>7375</v>
      </c>
      <c r="AP96" s="1" t="s">
        <v>3813</v>
      </c>
      <c r="AQ96" s="33" t="s">
        <v>7377</v>
      </c>
      <c r="AR96" s="27" t="s">
        <v>7375</v>
      </c>
      <c r="AS96" s="27" t="s">
        <v>7376</v>
      </c>
      <c r="AT96" s="33" t="s">
        <v>7377</v>
      </c>
      <c r="AU96" s="27" t="s">
        <v>819</v>
      </c>
      <c r="AV96" s="27" t="s">
        <v>824</v>
      </c>
      <c r="AW96" s="33" t="s">
        <v>820</v>
      </c>
      <c r="AX96" s="27" t="s">
        <v>7375</v>
      </c>
      <c r="AY96" s="27" t="s">
        <v>883</v>
      </c>
      <c r="AZ96" s="33" t="s">
        <v>7377</v>
      </c>
      <c r="BA96" s="1" t="s">
        <v>3061</v>
      </c>
      <c r="BB96" s="1" t="s">
        <v>1401</v>
      </c>
      <c r="BC96" s="7">
        <v>321</v>
      </c>
    </row>
    <row r="97" spans="1:61">
      <c r="A97" s="1">
        <v>96</v>
      </c>
      <c r="B97" s="69">
        <v>39496</v>
      </c>
      <c r="C97" s="1" t="s">
        <v>2604</v>
      </c>
      <c r="D97" s="1">
        <v>83717</v>
      </c>
      <c r="E97" s="1">
        <v>14043</v>
      </c>
      <c r="F97" s="21">
        <f t="shared" si="22"/>
        <v>0.16774370796851296</v>
      </c>
      <c r="G97" s="21">
        <f>((LARGE(W97:CV97,1)-(LARGE(W97:CV97,2)))/E97)</f>
        <v>0.3979918820764794</v>
      </c>
      <c r="H97" s="21" t="str">
        <f t="shared" si="35"/>
        <v>PPPP</v>
      </c>
      <c r="I97" s="21">
        <f t="shared" si="36"/>
        <v>0.49312824894965462</v>
      </c>
      <c r="J97" s="21" t="str">
        <f t="shared" si="37"/>
        <v>ANP</v>
      </c>
      <c r="K97" s="21">
        <f t="shared" si="38"/>
        <v>0.33283486434522536</v>
      </c>
      <c r="L97" s="21" t="str">
        <f t="shared" si="39"/>
        <v>PML</v>
      </c>
      <c r="M97" s="21">
        <f t="shared" si="40"/>
        <v>9.5136366873175254E-2</v>
      </c>
      <c r="N97" s="1" t="s">
        <v>2586</v>
      </c>
      <c r="O97" s="1" t="s">
        <v>1002</v>
      </c>
      <c r="P97" s="1">
        <v>4674</v>
      </c>
      <c r="Q97" s="1" t="s">
        <v>5007</v>
      </c>
      <c r="R97" s="1" t="s">
        <v>1185</v>
      </c>
      <c r="S97" s="7">
        <v>578</v>
      </c>
      <c r="T97" s="27" t="s">
        <v>7375</v>
      </c>
      <c r="U97" s="27" t="s">
        <v>696</v>
      </c>
      <c r="V97" s="33" t="s">
        <v>7377</v>
      </c>
      <c r="W97" s="1" t="s">
        <v>5006</v>
      </c>
      <c r="X97" s="1" t="s">
        <v>909</v>
      </c>
      <c r="Y97" s="7">
        <v>1336</v>
      </c>
      <c r="Z97" s="27" t="s">
        <v>819</v>
      </c>
      <c r="AA97" s="27" t="s">
        <v>822</v>
      </c>
      <c r="AB97" s="33" t="s">
        <v>820</v>
      </c>
      <c r="AC97" s="1" t="s">
        <v>2585</v>
      </c>
      <c r="AD97" s="1" t="s">
        <v>1003</v>
      </c>
      <c r="AE97" s="7">
        <v>6925</v>
      </c>
      <c r="AF97" s="27" t="s">
        <v>7375</v>
      </c>
      <c r="AG97" s="1" t="s">
        <v>2873</v>
      </c>
      <c r="AH97" s="33" t="s">
        <v>7377</v>
      </c>
      <c r="AI97" s="27" t="s">
        <v>7375</v>
      </c>
      <c r="AJ97" s="1" t="s">
        <v>895</v>
      </c>
      <c r="AK97" s="33" t="s">
        <v>7377</v>
      </c>
      <c r="AL97" s="27" t="s">
        <v>7375</v>
      </c>
      <c r="AM97" s="1" t="s">
        <v>3130</v>
      </c>
      <c r="AN97" s="33" t="s">
        <v>7377</v>
      </c>
      <c r="AO97" s="27" t="s">
        <v>7375</v>
      </c>
      <c r="AP97" s="1" t="s">
        <v>3813</v>
      </c>
      <c r="AQ97" s="33" t="s">
        <v>7377</v>
      </c>
      <c r="AR97" s="27" t="s">
        <v>7375</v>
      </c>
      <c r="AS97" s="27" t="s">
        <v>7376</v>
      </c>
      <c r="AT97" s="33" t="s">
        <v>7377</v>
      </c>
      <c r="AU97" s="1" t="s">
        <v>5008</v>
      </c>
      <c r="AV97" s="1" t="s">
        <v>4793</v>
      </c>
      <c r="AW97" s="7">
        <v>261</v>
      </c>
      <c r="AX97" s="27" t="s">
        <v>7375</v>
      </c>
      <c r="AY97" s="27" t="s">
        <v>883</v>
      </c>
      <c r="AZ97" s="33" t="s">
        <v>7377</v>
      </c>
      <c r="BA97" s="1" t="s">
        <v>4999</v>
      </c>
      <c r="BB97" s="1" t="s">
        <v>1401</v>
      </c>
      <c r="BC97" s="7">
        <v>126</v>
      </c>
      <c r="BD97" s="1" t="s">
        <v>4547</v>
      </c>
      <c r="BE97" s="1" t="s">
        <v>1401</v>
      </c>
      <c r="BF97" s="7">
        <v>74</v>
      </c>
      <c r="BG97" s="1" t="s">
        <v>5186</v>
      </c>
      <c r="BH97" s="1" t="s">
        <v>1401</v>
      </c>
      <c r="BI97" s="7">
        <v>69</v>
      </c>
    </row>
    <row r="98" spans="1:61">
      <c r="A98" s="1">
        <v>97</v>
      </c>
      <c r="B98" s="69">
        <v>39496</v>
      </c>
      <c r="C98" s="1" t="s">
        <v>2605</v>
      </c>
      <c r="D98" s="1">
        <v>87125</v>
      </c>
      <c r="E98" s="1">
        <v>29315</v>
      </c>
      <c r="F98" s="21">
        <f t="shared" ref="F98:F100" si="41">E98/D98</f>
        <v>0.33647058823529413</v>
      </c>
      <c r="G98" s="21">
        <f>((LARGE(W98:CV98,1)-(LARGE(W98:CV98,2)))/E98)</f>
        <v>1.9648644038887941E-2</v>
      </c>
      <c r="H98" s="21" t="str">
        <f t="shared" si="35"/>
        <v>PPPP</v>
      </c>
      <c r="I98" s="21">
        <f t="shared" si="36"/>
        <v>0.33965546648473477</v>
      </c>
      <c r="J98" s="21" t="str">
        <f t="shared" si="37"/>
        <v>PPPP (Sherpao)</v>
      </c>
      <c r="K98" s="21">
        <f t="shared" si="38"/>
        <v>0.32000682244584683</v>
      </c>
      <c r="L98" s="21" t="str">
        <f t="shared" si="39"/>
        <v>MMA</v>
      </c>
      <c r="M98" s="21">
        <f t="shared" si="40"/>
        <v>0.12430496332935358</v>
      </c>
      <c r="N98" s="1" t="s">
        <v>5172</v>
      </c>
      <c r="O98" s="1" t="s">
        <v>1002</v>
      </c>
      <c r="P98" s="1">
        <v>3574</v>
      </c>
      <c r="Q98" s="1" t="s">
        <v>5009</v>
      </c>
      <c r="R98" s="1" t="s">
        <v>1185</v>
      </c>
      <c r="S98" s="7">
        <v>3644</v>
      </c>
      <c r="T98" s="27" t="s">
        <v>7375</v>
      </c>
      <c r="U98" s="27" t="s">
        <v>696</v>
      </c>
      <c r="V98" s="33" t="s">
        <v>7377</v>
      </c>
      <c r="W98" s="1" t="s">
        <v>5173</v>
      </c>
      <c r="X98" s="1" t="s">
        <v>821</v>
      </c>
      <c r="Y98" s="7">
        <v>2618</v>
      </c>
      <c r="Z98" s="1" t="s">
        <v>5174</v>
      </c>
      <c r="AA98" s="1" t="s">
        <v>1194</v>
      </c>
      <c r="AB98" s="7">
        <v>89</v>
      </c>
      <c r="AC98" s="1" t="s">
        <v>2587</v>
      </c>
      <c r="AD98" s="1" t="s">
        <v>1003</v>
      </c>
      <c r="AE98" s="7">
        <v>9957</v>
      </c>
      <c r="AF98" s="27" t="s">
        <v>7375</v>
      </c>
      <c r="AG98" s="1" t="s">
        <v>2873</v>
      </c>
      <c r="AH98" s="33" t="s">
        <v>7377</v>
      </c>
      <c r="AI98" s="27" t="s">
        <v>7375</v>
      </c>
      <c r="AJ98" s="1" t="s">
        <v>895</v>
      </c>
      <c r="AK98" s="33" t="s">
        <v>7377</v>
      </c>
      <c r="AL98" s="27" t="s">
        <v>7375</v>
      </c>
      <c r="AM98" s="1" t="s">
        <v>3130</v>
      </c>
      <c r="AN98" s="33" t="s">
        <v>7377</v>
      </c>
      <c r="AO98" s="27" t="s">
        <v>7375</v>
      </c>
      <c r="AP98" s="1" t="s">
        <v>3813</v>
      </c>
      <c r="AQ98" s="33" t="s">
        <v>7377</v>
      </c>
      <c r="AR98" s="27" t="s">
        <v>7375</v>
      </c>
      <c r="AS98" s="27" t="s">
        <v>7376</v>
      </c>
      <c r="AT98" s="33" t="s">
        <v>7377</v>
      </c>
      <c r="AU98" s="1" t="s">
        <v>2588</v>
      </c>
      <c r="AV98" s="1" t="s">
        <v>958</v>
      </c>
      <c r="AW98" s="7">
        <v>9381</v>
      </c>
      <c r="AX98" s="27" t="s">
        <v>7375</v>
      </c>
      <c r="AY98" s="27" t="s">
        <v>883</v>
      </c>
      <c r="AZ98" s="33" t="s">
        <v>7377</v>
      </c>
      <c r="BA98" s="1" t="s">
        <v>5175</v>
      </c>
      <c r="BB98" s="1" t="s">
        <v>1401</v>
      </c>
      <c r="BC98" s="7">
        <v>52</v>
      </c>
    </row>
    <row r="99" spans="1:61">
      <c r="A99" s="1">
        <v>98</v>
      </c>
      <c r="B99" s="69">
        <v>39496</v>
      </c>
      <c r="C99" s="1" t="s">
        <v>2602</v>
      </c>
      <c r="D99" s="1">
        <v>111318</v>
      </c>
      <c r="E99" s="1">
        <v>36524</v>
      </c>
      <c r="F99" s="21">
        <f t="shared" si="41"/>
        <v>0.32810506836270864</v>
      </c>
      <c r="G99" s="21">
        <f>((LARGE(N99:CV99,1)-(LARGE(N99:CV99,2)))/E99)</f>
        <v>0.15348811740225604</v>
      </c>
      <c r="H99" s="21" t="str">
        <f t="shared" si="35"/>
        <v>PPPP</v>
      </c>
      <c r="I99" s="21">
        <f t="shared" si="36"/>
        <v>0.48335341145548133</v>
      </c>
      <c r="J99" s="21" t="str">
        <f t="shared" si="37"/>
        <v>ANP</v>
      </c>
      <c r="K99" s="21">
        <f t="shared" si="38"/>
        <v>0.32986529405322529</v>
      </c>
      <c r="L99" s="21" t="str">
        <f t="shared" si="39"/>
        <v>MMA</v>
      </c>
      <c r="M99" s="21">
        <f t="shared" si="40"/>
        <v>7.4225167013470594E-2</v>
      </c>
      <c r="N99" s="1" t="s">
        <v>2601</v>
      </c>
      <c r="O99" s="1" t="s">
        <v>1002</v>
      </c>
      <c r="P99" s="1">
        <v>12048</v>
      </c>
      <c r="Q99" s="1" t="s">
        <v>4688</v>
      </c>
      <c r="R99" s="1" t="s">
        <v>1185</v>
      </c>
      <c r="S99" s="7">
        <v>2711</v>
      </c>
      <c r="T99" s="27" t="s">
        <v>7375</v>
      </c>
      <c r="U99" s="27" t="s">
        <v>696</v>
      </c>
      <c r="V99" s="33" t="s">
        <v>7377</v>
      </c>
      <c r="W99" s="1" t="s">
        <v>5176</v>
      </c>
      <c r="X99" s="1" t="s">
        <v>909</v>
      </c>
      <c r="Y99" s="7">
        <v>2060</v>
      </c>
      <c r="Z99" s="1" t="s">
        <v>5178</v>
      </c>
      <c r="AA99" s="1" t="s">
        <v>1194</v>
      </c>
      <c r="AB99" s="7">
        <v>955</v>
      </c>
      <c r="AC99" s="1" t="s">
        <v>2589</v>
      </c>
      <c r="AD99" s="1" t="s">
        <v>1003</v>
      </c>
      <c r="AE99" s="7">
        <v>17654</v>
      </c>
      <c r="AF99" s="27" t="s">
        <v>7375</v>
      </c>
      <c r="AG99" s="1" t="s">
        <v>2873</v>
      </c>
      <c r="AH99" s="33" t="s">
        <v>7377</v>
      </c>
      <c r="AI99" s="27" t="s">
        <v>7375</v>
      </c>
      <c r="AJ99" s="1" t="s">
        <v>895</v>
      </c>
      <c r="AK99" s="33" t="s">
        <v>7377</v>
      </c>
      <c r="AL99" s="27" t="s">
        <v>7375</v>
      </c>
      <c r="AM99" s="1" t="s">
        <v>3130</v>
      </c>
      <c r="AN99" s="33" t="s">
        <v>7377</v>
      </c>
      <c r="AO99" s="27" t="s">
        <v>7375</v>
      </c>
      <c r="AP99" s="1" t="s">
        <v>3813</v>
      </c>
      <c r="AQ99" s="33" t="s">
        <v>7377</v>
      </c>
      <c r="AR99" s="27" t="s">
        <v>7375</v>
      </c>
      <c r="AS99" s="27" t="s">
        <v>7376</v>
      </c>
      <c r="AT99" s="33" t="s">
        <v>7377</v>
      </c>
      <c r="AU99" s="1" t="s">
        <v>5177</v>
      </c>
      <c r="AV99" s="1" t="s">
        <v>4793</v>
      </c>
      <c r="AW99" s="7">
        <v>1038</v>
      </c>
      <c r="AX99" s="27" t="s">
        <v>7375</v>
      </c>
      <c r="AY99" s="27" t="s">
        <v>883</v>
      </c>
      <c r="AZ99" s="33" t="s">
        <v>7377</v>
      </c>
      <c r="BA99" s="1" t="s">
        <v>5179</v>
      </c>
      <c r="BB99" s="1" t="s">
        <v>1401</v>
      </c>
      <c r="BC99" s="7">
        <v>35</v>
      </c>
      <c r="BD99" s="1" t="s">
        <v>5180</v>
      </c>
      <c r="BE99" s="1" t="s">
        <v>1401</v>
      </c>
      <c r="BF99" s="7">
        <v>23</v>
      </c>
    </row>
    <row r="100" spans="1:61">
      <c r="A100" s="1">
        <v>99</v>
      </c>
      <c r="B100" s="69">
        <v>39496</v>
      </c>
      <c r="C100" s="1" t="s">
        <v>2608</v>
      </c>
      <c r="D100" s="1">
        <v>122140</v>
      </c>
      <c r="E100" s="1">
        <v>33951</v>
      </c>
      <c r="F100" s="21">
        <f t="shared" si="41"/>
        <v>0.27796790568200425</v>
      </c>
      <c r="G100" s="21">
        <f>((LARGE(N100:CV100,1)-(LARGE(N100:CV100,2)))/E100)</f>
        <v>0.22043533327442491</v>
      </c>
      <c r="H100" s="21" t="str">
        <f t="shared" si="35"/>
        <v>PPPP</v>
      </c>
      <c r="I100" s="21">
        <f t="shared" si="36"/>
        <v>0.47730552855585989</v>
      </c>
      <c r="J100" s="21" t="str">
        <f t="shared" si="37"/>
        <v>ANP</v>
      </c>
      <c r="K100" s="21">
        <f t="shared" si="38"/>
        <v>0.25687019528143501</v>
      </c>
      <c r="L100" s="21" t="str">
        <f t="shared" si="39"/>
        <v>PPP (Sherpao)</v>
      </c>
      <c r="M100" s="21">
        <f t="shared" si="40"/>
        <v>0.14806633088863361</v>
      </c>
      <c r="N100" s="1" t="s">
        <v>5181</v>
      </c>
      <c r="O100" s="27" t="s">
        <v>1002</v>
      </c>
      <c r="P100" s="1">
        <v>8721</v>
      </c>
      <c r="Q100" s="1" t="s">
        <v>5353</v>
      </c>
      <c r="R100" s="1" t="s">
        <v>1185</v>
      </c>
      <c r="S100" s="7">
        <v>950</v>
      </c>
      <c r="T100" s="27" t="s">
        <v>7375</v>
      </c>
      <c r="U100" s="27" t="s">
        <v>696</v>
      </c>
      <c r="V100" s="33" t="s">
        <v>7377</v>
      </c>
      <c r="W100" s="1" t="s">
        <v>5230</v>
      </c>
      <c r="X100" s="1" t="s">
        <v>909</v>
      </c>
      <c r="Y100" s="7">
        <v>1837</v>
      </c>
      <c r="Z100" s="1" t="s">
        <v>3065</v>
      </c>
      <c r="AA100" s="1" t="s">
        <v>1194</v>
      </c>
      <c r="AB100" s="7">
        <v>798</v>
      </c>
      <c r="AC100" s="1" t="s">
        <v>2606</v>
      </c>
      <c r="AD100" s="1" t="s">
        <v>1003</v>
      </c>
      <c r="AE100" s="7">
        <v>16205</v>
      </c>
      <c r="AF100" s="27" t="s">
        <v>7375</v>
      </c>
      <c r="AG100" s="1" t="s">
        <v>2873</v>
      </c>
      <c r="AH100" s="33" t="s">
        <v>7377</v>
      </c>
      <c r="AI100" s="27" t="s">
        <v>7375</v>
      </c>
      <c r="AJ100" s="1" t="s">
        <v>895</v>
      </c>
      <c r="AK100" s="33" t="s">
        <v>7377</v>
      </c>
      <c r="AL100" s="27" t="s">
        <v>7375</v>
      </c>
      <c r="AM100" s="1" t="s">
        <v>3130</v>
      </c>
      <c r="AN100" s="33" t="s">
        <v>7377</v>
      </c>
      <c r="AO100" s="27" t="s">
        <v>7375</v>
      </c>
      <c r="AP100" s="1" t="s">
        <v>3813</v>
      </c>
      <c r="AQ100" s="33" t="s">
        <v>7377</v>
      </c>
      <c r="AR100" s="27" t="s">
        <v>7375</v>
      </c>
      <c r="AS100" s="27" t="s">
        <v>7376</v>
      </c>
      <c r="AT100" s="33" t="s">
        <v>7377</v>
      </c>
      <c r="AU100" s="1" t="s">
        <v>2607</v>
      </c>
      <c r="AV100" s="1" t="s">
        <v>818</v>
      </c>
      <c r="AW100" s="7">
        <v>5027</v>
      </c>
      <c r="AX100" s="27" t="s">
        <v>7375</v>
      </c>
      <c r="AY100" s="27" t="s">
        <v>883</v>
      </c>
      <c r="AZ100" s="33" t="s">
        <v>7377</v>
      </c>
      <c r="BA100" s="1" t="s">
        <v>5354</v>
      </c>
      <c r="BB100" s="1" t="s">
        <v>1401</v>
      </c>
      <c r="BC100" s="7">
        <v>186</v>
      </c>
      <c r="BD100" s="1" t="s">
        <v>1515</v>
      </c>
      <c r="BE100" s="1" t="s">
        <v>1401</v>
      </c>
      <c r="BF100" s="7">
        <v>172</v>
      </c>
      <c r="BG100" s="1" t="s">
        <v>5355</v>
      </c>
      <c r="BH100" s="1" t="s">
        <v>1401</v>
      </c>
      <c r="BI100" s="7">
        <v>55</v>
      </c>
    </row>
    <row r="102" spans="1:61">
      <c r="A102" t="s">
        <v>7492</v>
      </c>
      <c r="H102" s="31"/>
    </row>
    <row r="103" spans="1:61">
      <c r="A103" t="s">
        <v>7491</v>
      </c>
      <c r="H103" s="31"/>
    </row>
    <row r="104" spans="1:61">
      <c r="A104" t="s">
        <v>7490</v>
      </c>
      <c r="G104" s="16"/>
      <c r="H104" s="31"/>
      <c r="N104" s="21"/>
      <c r="O104" s="21"/>
    </row>
    <row r="105" spans="1:61">
      <c r="A105"/>
      <c r="H105" s="32"/>
    </row>
    <row r="106" spans="1:61">
      <c r="A106" s="1" t="s">
        <v>7487</v>
      </c>
    </row>
    <row r="107" spans="1:61">
      <c r="A107" s="1" t="s">
        <v>7488</v>
      </c>
    </row>
    <row r="108" spans="1:61">
      <c r="A108" t="s">
        <v>7489</v>
      </c>
    </row>
    <row r="109" spans="1:61">
      <c r="A109"/>
    </row>
    <row r="110" spans="1:61">
      <c r="A110" t="s">
        <v>7493</v>
      </c>
    </row>
  </sheetData>
  <sortState ref="A2:CP100">
    <sortCondition ref="P3:P100"/>
  </sortState>
  <mergeCells count="3">
    <mergeCell ref="D60:M60"/>
    <mergeCell ref="D82:M82"/>
    <mergeCell ref="D93:M93"/>
  </mergeCells>
  <phoneticPr fontId="2" type="noConversion"/>
  <conditionalFormatting sqref="G2:G59 G61:G81 G83:G92 G94:G100">
    <cfRule type="cellIs" dxfId="8" priority="1" operator="between">
      <formula>0.05</formula>
      <formula>0.15</formula>
    </cfRule>
    <cfRule type="cellIs" dxfId="7" priority="2" operator="greaterThan">
      <formula>0.15</formula>
    </cfRule>
    <cfRule type="cellIs" dxfId="6" priority="3" operator="lessThan">
      <formula>0.05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350"/>
  <sheetViews>
    <sheetView zoomScale="50" zoomScaleNormal="50" zoomScalePageLayoutView="50" workbookViewId="0">
      <pane xSplit="3" ySplit="1" topLeftCell="CT2" activePane="bottomRight" state="frozen"/>
      <selection pane="topRight" activeCell="C1" sqref="C1"/>
      <selection pane="bottomLeft" activeCell="A2" sqref="A2"/>
      <selection pane="bottomRight" activeCell="CY29" sqref="CY29"/>
    </sheetView>
  </sheetViews>
  <sheetFormatPr baseColWidth="10" defaultColWidth="8.83203125" defaultRowHeight="14" x14ac:dyDescent="0"/>
  <cols>
    <col min="1" max="1" width="8" style="1" customWidth="1"/>
    <col min="2" max="2" width="10.6640625" style="1" customWidth="1"/>
    <col min="3" max="3" width="18" style="1" customWidth="1"/>
    <col min="4" max="4" width="14.33203125" style="1" customWidth="1"/>
    <col min="5" max="5" width="19.5" style="1" customWidth="1"/>
    <col min="6" max="6" width="12.83203125" style="1" customWidth="1"/>
    <col min="7" max="7" width="19.5" style="1" customWidth="1"/>
    <col min="8" max="8" width="12.5" style="1" customWidth="1"/>
    <col min="9" max="9" width="15.5" style="1" customWidth="1"/>
    <col min="10" max="10" width="14.33203125" style="1" customWidth="1"/>
    <col min="11" max="11" width="15.6640625" style="1" customWidth="1"/>
    <col min="12" max="12" width="16.83203125" style="1" customWidth="1"/>
    <col min="13" max="13" width="19.5" style="1" customWidth="1"/>
    <col min="14" max="16" width="31.6640625" customWidth="1"/>
    <col min="17" max="151" width="31.6640625" style="1" customWidth="1"/>
    <col min="152" max="187" width="6.6640625" style="1" customWidth="1"/>
    <col min="188" max="16384" width="8.83203125" style="1"/>
  </cols>
  <sheetData>
    <row r="1" spans="1:191">
      <c r="A1" s="3" t="s">
        <v>998</v>
      </c>
      <c r="B1" s="3" t="s">
        <v>4785</v>
      </c>
      <c r="C1" s="3" t="s">
        <v>999</v>
      </c>
      <c r="D1" s="3" t="s">
        <v>681</v>
      </c>
      <c r="E1" s="3" t="s">
        <v>682</v>
      </c>
      <c r="F1" s="13" t="s">
        <v>27</v>
      </c>
      <c r="G1" s="3" t="s">
        <v>7373</v>
      </c>
      <c r="H1" s="28" t="s">
        <v>742</v>
      </c>
      <c r="I1" s="28" t="s">
        <v>743</v>
      </c>
      <c r="J1" s="28" t="s">
        <v>744</v>
      </c>
      <c r="K1" s="28" t="s">
        <v>745</v>
      </c>
      <c r="L1" s="28" t="s">
        <v>746</v>
      </c>
      <c r="M1" s="28" t="s">
        <v>737</v>
      </c>
      <c r="N1" s="47" t="s">
        <v>760</v>
      </c>
      <c r="O1" s="47" t="s">
        <v>747</v>
      </c>
      <c r="P1" s="47" t="s">
        <v>761</v>
      </c>
      <c r="Q1" s="3" t="s">
        <v>751</v>
      </c>
      <c r="R1" s="3" t="s">
        <v>747</v>
      </c>
      <c r="S1" s="3" t="s">
        <v>753</v>
      </c>
      <c r="T1" s="3" t="s">
        <v>762</v>
      </c>
      <c r="U1" s="3" t="s">
        <v>747</v>
      </c>
      <c r="V1" s="3" t="s">
        <v>763</v>
      </c>
      <c r="W1" s="3" t="s">
        <v>749</v>
      </c>
      <c r="X1" s="3" t="s">
        <v>747</v>
      </c>
      <c r="Y1" s="26" t="s">
        <v>750</v>
      </c>
      <c r="Z1" s="26" t="s">
        <v>756</v>
      </c>
      <c r="AA1" s="26" t="s">
        <v>747</v>
      </c>
      <c r="AB1" s="26" t="s">
        <v>757</v>
      </c>
      <c r="AC1" s="26" t="s">
        <v>741</v>
      </c>
      <c r="AD1" s="26" t="s">
        <v>747</v>
      </c>
      <c r="AE1" s="26" t="s">
        <v>748</v>
      </c>
      <c r="AF1" s="26" t="s">
        <v>608</v>
      </c>
      <c r="AG1" s="26" t="s">
        <v>747</v>
      </c>
      <c r="AH1" s="26" t="s">
        <v>609</v>
      </c>
      <c r="AI1" s="3" t="s">
        <v>758</v>
      </c>
      <c r="AJ1" s="3" t="s">
        <v>747</v>
      </c>
      <c r="AK1" s="3" t="s">
        <v>759</v>
      </c>
      <c r="AL1" s="3" t="s">
        <v>596</v>
      </c>
      <c r="AM1" s="3" t="s">
        <v>747</v>
      </c>
      <c r="AN1" s="3" t="s">
        <v>597</v>
      </c>
      <c r="AO1" s="26" t="s">
        <v>7509</v>
      </c>
      <c r="AP1" s="26" t="s">
        <v>747</v>
      </c>
      <c r="AQ1" s="3" t="s">
        <v>7511</v>
      </c>
      <c r="AR1" s="26" t="s">
        <v>7498</v>
      </c>
      <c r="AS1" s="26" t="s">
        <v>747</v>
      </c>
      <c r="AT1" s="26" t="s">
        <v>693</v>
      </c>
      <c r="AU1" s="26" t="s">
        <v>7499</v>
      </c>
      <c r="AV1" s="26" t="s">
        <v>747</v>
      </c>
      <c r="AW1" s="26" t="s">
        <v>642</v>
      </c>
      <c r="AX1" s="26" t="s">
        <v>7500</v>
      </c>
      <c r="AY1" s="26" t="s">
        <v>747</v>
      </c>
      <c r="AZ1" s="26" t="s">
        <v>394</v>
      </c>
      <c r="BA1" s="26" t="s">
        <v>605</v>
      </c>
      <c r="BB1" s="26" t="s">
        <v>747</v>
      </c>
      <c r="BC1" s="26" t="s">
        <v>606</v>
      </c>
      <c r="BD1" s="3" t="s">
        <v>594</v>
      </c>
      <c r="BE1" s="3" t="s">
        <v>747</v>
      </c>
      <c r="BF1" s="3" t="s">
        <v>595</v>
      </c>
      <c r="BG1" s="3" t="s">
        <v>592</v>
      </c>
      <c r="BH1" s="26" t="s">
        <v>764</v>
      </c>
      <c r="BI1" s="26" t="s">
        <v>747</v>
      </c>
      <c r="BJ1" s="26" t="s">
        <v>684</v>
      </c>
      <c r="BK1" s="3" t="s">
        <v>747</v>
      </c>
      <c r="BL1" s="3" t="s">
        <v>593</v>
      </c>
      <c r="BM1" s="26" t="s">
        <v>600</v>
      </c>
      <c r="BN1" s="26" t="s">
        <v>747</v>
      </c>
      <c r="BO1" s="26" t="s">
        <v>601</v>
      </c>
      <c r="BP1" s="3" t="s">
        <v>566</v>
      </c>
      <c r="BQ1" s="3" t="s">
        <v>747</v>
      </c>
      <c r="BR1" s="26" t="s">
        <v>567</v>
      </c>
      <c r="BS1" s="26" t="s">
        <v>607</v>
      </c>
      <c r="BT1" s="26" t="s">
        <v>747</v>
      </c>
      <c r="BU1" s="26" t="s">
        <v>625</v>
      </c>
      <c r="BV1" s="26" t="s">
        <v>7497</v>
      </c>
      <c r="BW1" s="3" t="s">
        <v>747</v>
      </c>
      <c r="BX1" s="3" t="s">
        <v>641</v>
      </c>
      <c r="BY1" s="26" t="s">
        <v>604</v>
      </c>
      <c r="BZ1" s="26" t="s">
        <v>747</v>
      </c>
      <c r="CA1" s="26" t="s">
        <v>603</v>
      </c>
      <c r="CB1" s="26" t="s">
        <v>610</v>
      </c>
      <c r="CC1" s="26" t="s">
        <v>747</v>
      </c>
      <c r="CD1" s="26" t="s">
        <v>611</v>
      </c>
      <c r="CE1" s="3" t="s">
        <v>590</v>
      </c>
      <c r="CF1" s="3" t="s">
        <v>747</v>
      </c>
      <c r="CG1" s="3" t="s">
        <v>591</v>
      </c>
      <c r="CH1" s="26" t="s">
        <v>691</v>
      </c>
      <c r="CI1" s="26" t="s">
        <v>747</v>
      </c>
      <c r="CJ1" s="26" t="s">
        <v>692</v>
      </c>
      <c r="CK1" s="26" t="s">
        <v>173</v>
      </c>
      <c r="CL1" s="26" t="s">
        <v>747</v>
      </c>
      <c r="CM1" s="26" t="s">
        <v>174</v>
      </c>
      <c r="CN1" s="26" t="s">
        <v>689</v>
      </c>
      <c r="CO1" s="26" t="s">
        <v>747</v>
      </c>
      <c r="CP1" s="26" t="s">
        <v>690</v>
      </c>
      <c r="CQ1" s="26" t="s">
        <v>679</v>
      </c>
      <c r="CR1" s="26" t="s">
        <v>747</v>
      </c>
      <c r="CS1" s="26" t="s">
        <v>680</v>
      </c>
      <c r="CT1" s="26" t="s">
        <v>598</v>
      </c>
      <c r="CU1" s="26" t="s">
        <v>747</v>
      </c>
      <c r="CV1" s="26" t="s">
        <v>599</v>
      </c>
      <c r="CW1" s="3" t="s">
        <v>754</v>
      </c>
      <c r="CX1" s="3" t="s">
        <v>747</v>
      </c>
      <c r="CY1" s="3" t="s">
        <v>755</v>
      </c>
      <c r="CZ1" s="3" t="s">
        <v>754</v>
      </c>
      <c r="DA1" s="3" t="s">
        <v>747</v>
      </c>
      <c r="DB1" s="3" t="s">
        <v>755</v>
      </c>
      <c r="DC1" s="3" t="s">
        <v>754</v>
      </c>
      <c r="DD1" s="3" t="s">
        <v>747</v>
      </c>
      <c r="DE1" s="3" t="s">
        <v>755</v>
      </c>
      <c r="DF1" s="3" t="s">
        <v>754</v>
      </c>
      <c r="DG1" s="3" t="s">
        <v>747</v>
      </c>
      <c r="DH1" s="3" t="s">
        <v>755</v>
      </c>
      <c r="DI1" s="3" t="s">
        <v>754</v>
      </c>
      <c r="DJ1" s="3" t="s">
        <v>747</v>
      </c>
      <c r="DK1" s="3" t="s">
        <v>755</v>
      </c>
      <c r="DL1" s="3" t="s">
        <v>754</v>
      </c>
      <c r="DM1" s="3" t="s">
        <v>747</v>
      </c>
      <c r="DN1" s="3" t="s">
        <v>755</v>
      </c>
      <c r="DO1" s="3" t="s">
        <v>754</v>
      </c>
      <c r="DP1" s="3" t="s">
        <v>747</v>
      </c>
      <c r="DQ1" s="3" t="s">
        <v>755</v>
      </c>
      <c r="DR1" s="3" t="s">
        <v>754</v>
      </c>
      <c r="DS1" s="3" t="s">
        <v>747</v>
      </c>
      <c r="DT1" s="3" t="s">
        <v>755</v>
      </c>
      <c r="DU1" s="3" t="s">
        <v>754</v>
      </c>
      <c r="DV1" s="3" t="s">
        <v>747</v>
      </c>
      <c r="DW1" s="3" t="s">
        <v>755</v>
      </c>
      <c r="DX1" s="3" t="s">
        <v>754</v>
      </c>
      <c r="DY1" s="3" t="s">
        <v>747</v>
      </c>
      <c r="DZ1" s="3" t="s">
        <v>755</v>
      </c>
      <c r="EA1" s="3" t="s">
        <v>754</v>
      </c>
      <c r="EB1" s="3" t="s">
        <v>747</v>
      </c>
      <c r="EC1" s="3" t="s">
        <v>755</v>
      </c>
      <c r="ED1" s="3" t="s">
        <v>754</v>
      </c>
      <c r="EE1" s="3" t="s">
        <v>747</v>
      </c>
      <c r="EF1" s="3" t="s">
        <v>755</v>
      </c>
      <c r="EG1" s="3" t="s">
        <v>754</v>
      </c>
      <c r="EH1" s="3" t="s">
        <v>747</v>
      </c>
      <c r="EI1" s="3" t="s">
        <v>755</v>
      </c>
      <c r="EJ1" s="3" t="s">
        <v>754</v>
      </c>
      <c r="EK1" s="3" t="s">
        <v>747</v>
      </c>
      <c r="EL1" s="3" t="s">
        <v>755</v>
      </c>
      <c r="EM1" s="3" t="s">
        <v>754</v>
      </c>
      <c r="EN1" s="3" t="s">
        <v>747</v>
      </c>
      <c r="EO1" s="3" t="s">
        <v>755</v>
      </c>
      <c r="EP1" s="3" t="s">
        <v>754</v>
      </c>
      <c r="EQ1" s="3" t="s">
        <v>747</v>
      </c>
      <c r="ER1" s="3" t="s">
        <v>755</v>
      </c>
      <c r="ES1" s="3" t="s">
        <v>754</v>
      </c>
      <c r="ET1" s="3" t="s">
        <v>747</v>
      </c>
      <c r="EU1" s="3" t="s">
        <v>755</v>
      </c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1">
      <c r="A2" s="1">
        <v>1</v>
      </c>
      <c r="B2" s="69">
        <v>39496</v>
      </c>
      <c r="C2" s="1" t="s">
        <v>785</v>
      </c>
      <c r="D2" s="1">
        <v>219078</v>
      </c>
      <c r="E2" s="1">
        <v>101958</v>
      </c>
      <c r="F2" s="35">
        <f>E2/D2</f>
        <v>0.46539588639662588</v>
      </c>
      <c r="G2" s="35">
        <f t="shared" ref="G2:G33" si="0">((LARGE(N2:GE2,1)-(LARGE(N2:GE2,2)))/E2)</f>
        <v>7.4069714980678325E-2</v>
      </c>
      <c r="H2" s="1" t="str">
        <f t="shared" ref="H2:H33" si="1">INDEX(N2:GE2,MATCH(MAX(N2:GE2),N2:GE2,0)-1)</f>
        <v>PML-N</v>
      </c>
      <c r="I2" s="35">
        <f t="shared" ref="I2:I33" si="2">LARGE(N2:GE2,1)/(E2)</f>
        <v>0.39738912101061219</v>
      </c>
      <c r="J2" s="1" t="str">
        <f t="shared" ref="J2:J33" si="3">INDEX(N2:GE2,MATCH(LARGE(N2:GE2,2),N2:GE2,0)-1)</f>
        <v>PPPP</v>
      </c>
      <c r="K2" s="35">
        <f t="shared" ref="K2:K33" si="4">LARGE(N2:GE2,2)/(E2)</f>
        <v>0.32331940602993392</v>
      </c>
      <c r="L2" s="1" t="str">
        <f t="shared" ref="L2:L33" si="5">INDEX(N2:GE2,MATCH(LARGE(N2:GE2,3),N2:GE2,0)-1)</f>
        <v>PML</v>
      </c>
      <c r="M2" s="35">
        <f t="shared" ref="M2:M33" si="6">LARGE(N2:GE2,3)/(E2)</f>
        <v>0.24733713882186784</v>
      </c>
      <c r="N2" t="s">
        <v>834</v>
      </c>
      <c r="O2" t="s">
        <v>1002</v>
      </c>
      <c r="P2" t="s">
        <v>837</v>
      </c>
      <c r="Q2" s="1" t="s">
        <v>5979</v>
      </c>
      <c r="R2" s="1" t="s">
        <v>1185</v>
      </c>
      <c r="S2" s="1">
        <v>1450</v>
      </c>
      <c r="T2" s="27" t="s">
        <v>834</v>
      </c>
      <c r="U2" s="27" t="s">
        <v>1765</v>
      </c>
      <c r="V2" s="27" t="s">
        <v>837</v>
      </c>
      <c r="W2" s="1" t="s">
        <v>5978</v>
      </c>
      <c r="X2" s="1" t="s">
        <v>909</v>
      </c>
      <c r="Y2" s="27">
        <v>25218</v>
      </c>
      <c r="Z2" s="27" t="s">
        <v>1608</v>
      </c>
      <c r="AA2" s="27" t="s">
        <v>1194</v>
      </c>
      <c r="AB2" s="27">
        <v>40517</v>
      </c>
      <c r="AC2" s="27" t="s">
        <v>1609</v>
      </c>
      <c r="AD2" s="27" t="s">
        <v>1003</v>
      </c>
      <c r="AE2" s="27">
        <v>32965</v>
      </c>
      <c r="AF2" s="27" t="s">
        <v>834</v>
      </c>
      <c r="AG2" s="27" t="s">
        <v>7003</v>
      </c>
      <c r="AH2" s="27" t="s">
        <v>837</v>
      </c>
      <c r="AI2" s="27" t="s">
        <v>834</v>
      </c>
      <c r="AJ2" s="27" t="s">
        <v>1406</v>
      </c>
      <c r="AK2" s="27" t="s">
        <v>837</v>
      </c>
      <c r="AL2" s="27" t="s">
        <v>834</v>
      </c>
      <c r="AM2" s="27" t="s">
        <v>3202</v>
      </c>
      <c r="AN2" s="27" t="s">
        <v>837</v>
      </c>
      <c r="AO2" s="27" t="s">
        <v>834</v>
      </c>
      <c r="AP2" s="27" t="s">
        <v>7510</v>
      </c>
      <c r="AQ2" s="27" t="s">
        <v>837</v>
      </c>
      <c r="AR2" s="27" t="s">
        <v>834</v>
      </c>
      <c r="AS2" s="27" t="s">
        <v>3764</v>
      </c>
      <c r="AT2" s="27" t="s">
        <v>837</v>
      </c>
      <c r="AU2" s="27" t="s">
        <v>834</v>
      </c>
      <c r="AV2" s="27" t="s">
        <v>1866</v>
      </c>
      <c r="AW2" s="27" t="s">
        <v>837</v>
      </c>
      <c r="AX2" s="27" t="s">
        <v>834</v>
      </c>
      <c r="AY2" s="27" t="s">
        <v>393</v>
      </c>
      <c r="AZ2" s="27" t="s">
        <v>837</v>
      </c>
      <c r="BA2" s="27" t="s">
        <v>834</v>
      </c>
      <c r="BB2" s="27" t="s">
        <v>6640</v>
      </c>
      <c r="BC2" s="27" t="s">
        <v>837</v>
      </c>
      <c r="BD2" s="27" t="s">
        <v>834</v>
      </c>
      <c r="BE2" s="27" t="s">
        <v>6802</v>
      </c>
      <c r="BF2" s="27" t="s">
        <v>837</v>
      </c>
      <c r="BG2" s="27" t="s">
        <v>834</v>
      </c>
      <c r="BH2" s="27" t="s">
        <v>834</v>
      </c>
      <c r="BI2" s="27" t="s">
        <v>1777</v>
      </c>
      <c r="BJ2" s="27" t="s">
        <v>837</v>
      </c>
      <c r="BK2" s="27" t="s">
        <v>3403</v>
      </c>
      <c r="BL2" s="27" t="s">
        <v>837</v>
      </c>
      <c r="BM2" s="27" t="s">
        <v>834</v>
      </c>
      <c r="BN2" s="27" t="s">
        <v>5990</v>
      </c>
      <c r="BO2" s="27" t="s">
        <v>837</v>
      </c>
      <c r="BP2" s="27" t="s">
        <v>834</v>
      </c>
      <c r="BQ2" s="27" t="s">
        <v>1020</v>
      </c>
      <c r="BR2" s="27" t="s">
        <v>837</v>
      </c>
      <c r="BS2" s="27" t="s">
        <v>834</v>
      </c>
      <c r="BT2" s="27" t="s">
        <v>4014</v>
      </c>
      <c r="BU2" s="27" t="s">
        <v>837</v>
      </c>
      <c r="BV2" s="27" t="s">
        <v>834</v>
      </c>
      <c r="BW2" s="27" t="s">
        <v>1424</v>
      </c>
      <c r="BX2" s="27" t="s">
        <v>837</v>
      </c>
      <c r="BY2" s="27" t="s">
        <v>834</v>
      </c>
      <c r="BZ2" s="27" t="s">
        <v>602</v>
      </c>
      <c r="CA2" s="27" t="s">
        <v>837</v>
      </c>
      <c r="CB2" s="27" t="s">
        <v>834</v>
      </c>
      <c r="CC2" s="27" t="s">
        <v>3539</v>
      </c>
      <c r="CD2" s="27" t="s">
        <v>837</v>
      </c>
      <c r="CE2" s="27" t="s">
        <v>834</v>
      </c>
      <c r="CF2" s="27" t="s">
        <v>3118</v>
      </c>
      <c r="CG2" s="27" t="s">
        <v>837</v>
      </c>
      <c r="CH2" s="27" t="s">
        <v>834</v>
      </c>
      <c r="CI2" s="27" t="s">
        <v>3608</v>
      </c>
      <c r="CJ2" s="27" t="s">
        <v>837</v>
      </c>
      <c r="CK2" s="27" t="s">
        <v>834</v>
      </c>
      <c r="CL2" s="27" t="s">
        <v>399</v>
      </c>
      <c r="CM2" s="27" t="s">
        <v>837</v>
      </c>
      <c r="CN2" s="27" t="s">
        <v>834</v>
      </c>
      <c r="CO2" s="27" t="s">
        <v>3983</v>
      </c>
      <c r="CP2" s="27" t="s">
        <v>837</v>
      </c>
      <c r="CQ2" s="27" t="s">
        <v>834</v>
      </c>
      <c r="CR2" s="27" t="s">
        <v>3395</v>
      </c>
      <c r="CS2" s="27" t="s">
        <v>837</v>
      </c>
      <c r="CT2" s="27" t="s">
        <v>834</v>
      </c>
      <c r="CU2" s="27" t="s">
        <v>5035</v>
      </c>
      <c r="CV2" s="27" t="s">
        <v>837</v>
      </c>
      <c r="CW2" s="1" t="s">
        <v>5980</v>
      </c>
      <c r="CX2" s="1" t="s">
        <v>1401</v>
      </c>
      <c r="CY2" s="1">
        <v>1019</v>
      </c>
      <c r="CZ2" s="1" t="s">
        <v>5981</v>
      </c>
      <c r="DA2" s="1" t="s">
        <v>1401</v>
      </c>
      <c r="DB2" s="1">
        <v>560</v>
      </c>
      <c r="DC2" s="1" t="s">
        <v>5832</v>
      </c>
      <c r="DD2" s="1" t="s">
        <v>1401</v>
      </c>
      <c r="DE2" s="1">
        <v>229</v>
      </c>
      <c r="GB2" s="3"/>
      <c r="GC2" s="3"/>
      <c r="GD2" s="3"/>
      <c r="GE2" s="3"/>
      <c r="GF2" s="3"/>
      <c r="GG2" s="3"/>
      <c r="GH2" s="3"/>
      <c r="GI2" s="3"/>
    </row>
    <row r="3" spans="1:191">
      <c r="A3" s="1">
        <v>2</v>
      </c>
      <c r="B3" s="69">
        <v>39496</v>
      </c>
      <c r="C3" s="1" t="s">
        <v>1131</v>
      </c>
      <c r="D3" s="1">
        <v>184488</v>
      </c>
      <c r="E3" s="1">
        <v>103413</v>
      </c>
      <c r="F3" s="35">
        <f t="shared" ref="F3:F66" si="7">E3/D3</f>
        <v>0.560540522960843</v>
      </c>
      <c r="G3" s="35">
        <f t="shared" si="0"/>
        <v>1.7928113486698965E-2</v>
      </c>
      <c r="H3" s="1" t="str">
        <f t="shared" si="1"/>
        <v>PPPP</v>
      </c>
      <c r="I3" s="35">
        <f t="shared" si="2"/>
        <v>0.31732954270739655</v>
      </c>
      <c r="J3" s="1" t="str">
        <f t="shared" si="3"/>
        <v>PML-N</v>
      </c>
      <c r="K3" s="35">
        <f t="shared" si="4"/>
        <v>0.29940142922069757</v>
      </c>
      <c r="L3" s="1" t="str">
        <f t="shared" si="5"/>
        <v>IND</v>
      </c>
      <c r="M3" s="35">
        <f t="shared" si="6"/>
        <v>0.22252521443145445</v>
      </c>
      <c r="N3" s="52" t="s">
        <v>834</v>
      </c>
      <c r="O3" s="52" t="s">
        <v>1002</v>
      </c>
      <c r="P3" s="52" t="s">
        <v>837</v>
      </c>
      <c r="Q3" s="27" t="s">
        <v>5836</v>
      </c>
      <c r="R3" s="27" t="s">
        <v>1185</v>
      </c>
      <c r="S3" s="27">
        <v>475</v>
      </c>
      <c r="T3" s="27" t="s">
        <v>834</v>
      </c>
      <c r="U3" s="27" t="s">
        <v>1765</v>
      </c>
      <c r="V3" s="27" t="s">
        <v>837</v>
      </c>
      <c r="W3" s="27" t="s">
        <v>5834</v>
      </c>
      <c r="X3" s="27" t="s">
        <v>909</v>
      </c>
      <c r="Y3" s="27">
        <v>12476</v>
      </c>
      <c r="Z3" s="27" t="s">
        <v>1610</v>
      </c>
      <c r="AA3" s="27" t="s">
        <v>1194</v>
      </c>
      <c r="AB3" s="27">
        <v>30962</v>
      </c>
      <c r="AC3" s="27" t="s">
        <v>172</v>
      </c>
      <c r="AD3" s="27" t="s">
        <v>1003</v>
      </c>
      <c r="AE3" s="27">
        <v>32816</v>
      </c>
      <c r="AF3" s="27" t="s">
        <v>834</v>
      </c>
      <c r="AG3" s="27" t="s">
        <v>7003</v>
      </c>
      <c r="AH3" s="27" t="s">
        <v>837</v>
      </c>
      <c r="AI3" s="27" t="s">
        <v>834</v>
      </c>
      <c r="AJ3" s="27" t="s">
        <v>1406</v>
      </c>
      <c r="AK3" s="27" t="s">
        <v>837</v>
      </c>
      <c r="AL3" s="27" t="s">
        <v>834</v>
      </c>
      <c r="AM3" s="27" t="s">
        <v>3202</v>
      </c>
      <c r="AN3" s="27" t="s">
        <v>837</v>
      </c>
      <c r="AO3" s="27" t="s">
        <v>834</v>
      </c>
      <c r="AP3" s="27" t="s">
        <v>7510</v>
      </c>
      <c r="AQ3" s="27" t="s">
        <v>837</v>
      </c>
      <c r="AR3" s="27" t="s">
        <v>834</v>
      </c>
      <c r="AS3" s="27" t="s">
        <v>3764</v>
      </c>
      <c r="AT3" s="27" t="s">
        <v>837</v>
      </c>
      <c r="AU3" s="27" t="s">
        <v>834</v>
      </c>
      <c r="AV3" s="27" t="s">
        <v>1866</v>
      </c>
      <c r="AW3" s="27" t="s">
        <v>837</v>
      </c>
      <c r="AX3" s="27" t="s">
        <v>834</v>
      </c>
      <c r="AY3" s="27" t="s">
        <v>393</v>
      </c>
      <c r="AZ3" s="27" t="s">
        <v>837</v>
      </c>
      <c r="BA3" s="27" t="s">
        <v>834</v>
      </c>
      <c r="BB3" s="27" t="s">
        <v>6640</v>
      </c>
      <c r="BC3" s="27" t="s">
        <v>837</v>
      </c>
      <c r="BD3" s="27" t="s">
        <v>834</v>
      </c>
      <c r="BE3" s="27" t="s">
        <v>6802</v>
      </c>
      <c r="BF3" s="27" t="s">
        <v>837</v>
      </c>
      <c r="BG3" s="27" t="s">
        <v>834</v>
      </c>
      <c r="BH3" s="27" t="s">
        <v>834</v>
      </c>
      <c r="BI3" s="27" t="s">
        <v>1777</v>
      </c>
      <c r="BJ3" s="27" t="s">
        <v>837</v>
      </c>
      <c r="BK3" s="27" t="s">
        <v>3403</v>
      </c>
      <c r="BL3" s="27" t="s">
        <v>837</v>
      </c>
      <c r="BM3" s="27" t="s">
        <v>834</v>
      </c>
      <c r="BN3" s="27" t="s">
        <v>5990</v>
      </c>
      <c r="BO3" s="27" t="s">
        <v>837</v>
      </c>
      <c r="BP3" s="27" t="s">
        <v>834</v>
      </c>
      <c r="BQ3" s="27" t="s">
        <v>1020</v>
      </c>
      <c r="BR3" s="27" t="s">
        <v>837</v>
      </c>
      <c r="BS3" s="27" t="s">
        <v>834</v>
      </c>
      <c r="BT3" s="27" t="s">
        <v>4014</v>
      </c>
      <c r="BU3" s="27" t="s">
        <v>837</v>
      </c>
      <c r="BV3" s="27" t="s">
        <v>834</v>
      </c>
      <c r="BW3" s="27" t="s">
        <v>1424</v>
      </c>
      <c r="BX3" s="27" t="s">
        <v>837</v>
      </c>
      <c r="BY3" s="27" t="s">
        <v>834</v>
      </c>
      <c r="BZ3" s="27" t="s">
        <v>602</v>
      </c>
      <c r="CA3" s="27" t="s">
        <v>837</v>
      </c>
      <c r="CB3" s="27" t="s">
        <v>834</v>
      </c>
      <c r="CC3" s="27" t="s">
        <v>3539</v>
      </c>
      <c r="CD3" s="27" t="s">
        <v>837</v>
      </c>
      <c r="CE3" s="27" t="s">
        <v>834</v>
      </c>
      <c r="CF3" s="27" t="s">
        <v>3118</v>
      </c>
      <c r="CG3" s="27" t="s">
        <v>837</v>
      </c>
      <c r="CH3" s="27" t="s">
        <v>834</v>
      </c>
      <c r="CI3" s="27" t="s">
        <v>3608</v>
      </c>
      <c r="CJ3" s="27" t="s">
        <v>837</v>
      </c>
      <c r="CK3" s="27" t="s">
        <v>834</v>
      </c>
      <c r="CL3" s="27" t="s">
        <v>399</v>
      </c>
      <c r="CM3" s="27" t="s">
        <v>837</v>
      </c>
      <c r="CN3" s="27" t="s">
        <v>834</v>
      </c>
      <c r="CO3" s="27" t="s">
        <v>3983</v>
      </c>
      <c r="CP3" s="27" t="s">
        <v>837</v>
      </c>
      <c r="CQ3" s="27" t="s">
        <v>834</v>
      </c>
      <c r="CR3" s="27" t="s">
        <v>3395</v>
      </c>
      <c r="CS3" s="27" t="s">
        <v>837</v>
      </c>
      <c r="CT3" s="27" t="s">
        <v>834</v>
      </c>
      <c r="CU3" s="27" t="s">
        <v>5035</v>
      </c>
      <c r="CV3" s="27" t="s">
        <v>837</v>
      </c>
      <c r="CW3" s="1" t="s">
        <v>5833</v>
      </c>
      <c r="CX3" s="1" t="s">
        <v>1401</v>
      </c>
      <c r="CY3" s="1">
        <v>23012</v>
      </c>
      <c r="CZ3" s="1" t="s">
        <v>5835</v>
      </c>
      <c r="DA3" s="1" t="s">
        <v>1401</v>
      </c>
      <c r="DB3" s="1">
        <v>3619</v>
      </c>
      <c r="DC3" s="1" t="s">
        <v>5837</v>
      </c>
      <c r="DD3" s="1" t="s">
        <v>1401</v>
      </c>
      <c r="DE3" s="1">
        <v>53</v>
      </c>
    </row>
    <row r="4" spans="1:191">
      <c r="A4" s="27">
        <v>3</v>
      </c>
      <c r="B4" s="69">
        <v>39496</v>
      </c>
      <c r="C4" s="27" t="s">
        <v>1134</v>
      </c>
      <c r="D4" s="1">
        <v>200061</v>
      </c>
      <c r="E4" s="1">
        <v>100255</v>
      </c>
      <c r="F4" s="35">
        <f t="shared" si="7"/>
        <v>0.50112215774188873</v>
      </c>
      <c r="G4" s="35">
        <f t="shared" si="0"/>
        <v>6.6929330207969673E-3</v>
      </c>
      <c r="H4" s="1" t="str">
        <f t="shared" si="1"/>
        <v>PPPP</v>
      </c>
      <c r="I4" s="35">
        <f t="shared" si="2"/>
        <v>0.34347414094060147</v>
      </c>
      <c r="J4" s="1" t="str">
        <f t="shared" si="3"/>
        <v>PML-N</v>
      </c>
      <c r="K4" s="35">
        <f t="shared" si="4"/>
        <v>0.33678120791980448</v>
      </c>
      <c r="L4" s="1" t="str">
        <f t="shared" si="5"/>
        <v>PML</v>
      </c>
      <c r="M4" s="35">
        <f t="shared" si="6"/>
        <v>0.31611390953069674</v>
      </c>
      <c r="N4" s="52" t="s">
        <v>834</v>
      </c>
      <c r="O4" s="52" t="s">
        <v>1002</v>
      </c>
      <c r="P4" s="52" t="s">
        <v>837</v>
      </c>
      <c r="Q4" s="27" t="s">
        <v>834</v>
      </c>
      <c r="R4" s="27" t="s">
        <v>1185</v>
      </c>
      <c r="S4" s="27" t="s">
        <v>837</v>
      </c>
      <c r="T4" s="27" t="s">
        <v>834</v>
      </c>
      <c r="U4" s="27" t="s">
        <v>1765</v>
      </c>
      <c r="V4" s="27" t="s">
        <v>837</v>
      </c>
      <c r="W4" s="27" t="s">
        <v>5838</v>
      </c>
      <c r="X4" s="27" t="s">
        <v>909</v>
      </c>
      <c r="Y4" s="27">
        <v>31692</v>
      </c>
      <c r="Z4" s="27" t="s">
        <v>1612</v>
      </c>
      <c r="AA4" s="27" t="s">
        <v>1194</v>
      </c>
      <c r="AB4" s="27">
        <v>33764</v>
      </c>
      <c r="AC4" s="27" t="s">
        <v>1611</v>
      </c>
      <c r="AD4" s="27" t="s">
        <v>1003</v>
      </c>
      <c r="AE4" s="27">
        <v>34435</v>
      </c>
      <c r="AF4" s="27" t="s">
        <v>834</v>
      </c>
      <c r="AG4" s="27" t="s">
        <v>7003</v>
      </c>
      <c r="AH4" s="27" t="s">
        <v>837</v>
      </c>
      <c r="AI4" s="27" t="s">
        <v>834</v>
      </c>
      <c r="AJ4" s="27" t="s">
        <v>1406</v>
      </c>
      <c r="AK4" s="27" t="s">
        <v>837</v>
      </c>
      <c r="AL4" s="27" t="s">
        <v>834</v>
      </c>
      <c r="AM4" s="27" t="s">
        <v>3202</v>
      </c>
      <c r="AN4" s="27" t="s">
        <v>837</v>
      </c>
      <c r="AO4" s="27" t="s">
        <v>834</v>
      </c>
      <c r="AP4" s="27" t="s">
        <v>7510</v>
      </c>
      <c r="AQ4" s="27" t="s">
        <v>837</v>
      </c>
      <c r="AR4" s="27" t="s">
        <v>834</v>
      </c>
      <c r="AS4" s="27" t="s">
        <v>3764</v>
      </c>
      <c r="AT4" s="27" t="s">
        <v>837</v>
      </c>
      <c r="AU4" s="27" t="s">
        <v>834</v>
      </c>
      <c r="AV4" s="27" t="s">
        <v>1866</v>
      </c>
      <c r="AW4" s="27" t="s">
        <v>837</v>
      </c>
      <c r="AX4" s="27" t="s">
        <v>834</v>
      </c>
      <c r="AY4" s="27" t="s">
        <v>393</v>
      </c>
      <c r="AZ4" s="27" t="s">
        <v>837</v>
      </c>
      <c r="BA4" s="27" t="s">
        <v>834</v>
      </c>
      <c r="BB4" s="27" t="s">
        <v>6640</v>
      </c>
      <c r="BC4" s="27" t="s">
        <v>837</v>
      </c>
      <c r="BD4" s="27" t="s">
        <v>834</v>
      </c>
      <c r="BE4" s="27" t="s">
        <v>6802</v>
      </c>
      <c r="BF4" s="27" t="s">
        <v>837</v>
      </c>
      <c r="BG4" s="27" t="s">
        <v>5839</v>
      </c>
      <c r="BH4" s="27" t="s">
        <v>834</v>
      </c>
      <c r="BI4" s="27" t="s">
        <v>1777</v>
      </c>
      <c r="BJ4" s="27" t="s">
        <v>837</v>
      </c>
      <c r="BK4" s="27" t="s">
        <v>3403</v>
      </c>
      <c r="BL4" s="27">
        <v>254</v>
      </c>
      <c r="BM4" s="27" t="s">
        <v>834</v>
      </c>
      <c r="BN4" s="27" t="s">
        <v>5990</v>
      </c>
      <c r="BO4" s="27" t="s">
        <v>837</v>
      </c>
      <c r="BP4" s="27" t="s">
        <v>834</v>
      </c>
      <c r="BQ4" s="27" t="s">
        <v>1020</v>
      </c>
      <c r="BR4" s="27" t="s">
        <v>837</v>
      </c>
      <c r="BS4" s="27" t="s">
        <v>834</v>
      </c>
      <c r="BT4" s="27" t="s">
        <v>4014</v>
      </c>
      <c r="BU4" s="27" t="s">
        <v>837</v>
      </c>
      <c r="BV4" s="27" t="s">
        <v>834</v>
      </c>
      <c r="BW4" s="27" t="s">
        <v>1424</v>
      </c>
      <c r="BX4" s="27" t="s">
        <v>837</v>
      </c>
      <c r="BY4" s="27" t="s">
        <v>834</v>
      </c>
      <c r="BZ4" s="27" t="s">
        <v>602</v>
      </c>
      <c r="CA4" s="27" t="s">
        <v>837</v>
      </c>
      <c r="CB4" s="27" t="s">
        <v>834</v>
      </c>
      <c r="CC4" s="27" t="s">
        <v>3539</v>
      </c>
      <c r="CD4" s="27" t="s">
        <v>837</v>
      </c>
      <c r="CE4" s="27" t="s">
        <v>834</v>
      </c>
      <c r="CF4" s="27" t="s">
        <v>3118</v>
      </c>
      <c r="CG4" s="27" t="s">
        <v>837</v>
      </c>
      <c r="CH4" s="27" t="s">
        <v>834</v>
      </c>
      <c r="CI4" s="27" t="s">
        <v>3608</v>
      </c>
      <c r="CJ4" s="27" t="s">
        <v>837</v>
      </c>
      <c r="CK4" s="27" t="s">
        <v>834</v>
      </c>
      <c r="CL4" s="27" t="s">
        <v>399</v>
      </c>
      <c r="CM4" s="27" t="s">
        <v>837</v>
      </c>
      <c r="CN4" s="27" t="s">
        <v>834</v>
      </c>
      <c r="CO4" s="27" t="s">
        <v>3983</v>
      </c>
      <c r="CP4" s="27" t="s">
        <v>837</v>
      </c>
      <c r="CQ4" s="27" t="s">
        <v>834</v>
      </c>
      <c r="CR4" s="27" t="s">
        <v>3395</v>
      </c>
      <c r="CS4" s="27" t="s">
        <v>837</v>
      </c>
      <c r="CT4" s="27" t="s">
        <v>834</v>
      </c>
      <c r="CU4" s="27" t="s">
        <v>5035</v>
      </c>
      <c r="CV4" s="27" t="s">
        <v>837</v>
      </c>
      <c r="CW4" s="1" t="s">
        <v>5840</v>
      </c>
      <c r="CX4" s="1" t="s">
        <v>1401</v>
      </c>
      <c r="CY4" s="1">
        <v>110</v>
      </c>
    </row>
    <row r="5" spans="1:191">
      <c r="A5" s="1">
        <v>4</v>
      </c>
      <c r="B5" s="69">
        <v>39496</v>
      </c>
      <c r="C5" s="27" t="s">
        <v>971</v>
      </c>
      <c r="D5" s="1">
        <v>190314</v>
      </c>
      <c r="E5" s="1">
        <v>105891</v>
      </c>
      <c r="F5" s="35">
        <f t="shared" si="7"/>
        <v>0.55640152589930325</v>
      </c>
      <c r="G5" s="35">
        <f t="shared" si="0"/>
        <v>3.5121020672200659E-2</v>
      </c>
      <c r="H5" s="1" t="str">
        <f t="shared" si="1"/>
        <v>PML</v>
      </c>
      <c r="I5" s="35">
        <f t="shared" si="2"/>
        <v>0.36298646721628847</v>
      </c>
      <c r="J5" s="1" t="str">
        <f t="shared" si="3"/>
        <v>PPPP</v>
      </c>
      <c r="K5" s="35">
        <f t="shared" si="4"/>
        <v>0.32786544654408778</v>
      </c>
      <c r="L5" s="1" t="str">
        <f t="shared" si="5"/>
        <v>PML-N</v>
      </c>
      <c r="M5" s="35">
        <f t="shared" si="6"/>
        <v>0.30831704299704416</v>
      </c>
      <c r="N5" s="52" t="s">
        <v>834</v>
      </c>
      <c r="O5" s="52" t="s">
        <v>1002</v>
      </c>
      <c r="P5" s="52" t="s">
        <v>837</v>
      </c>
      <c r="Q5" s="27" t="s">
        <v>834</v>
      </c>
      <c r="R5" s="27" t="s">
        <v>1185</v>
      </c>
      <c r="S5" s="27" t="s">
        <v>837</v>
      </c>
      <c r="T5" s="27" t="s">
        <v>834</v>
      </c>
      <c r="U5" s="27" t="s">
        <v>1765</v>
      </c>
      <c r="V5" s="27" t="s">
        <v>837</v>
      </c>
      <c r="W5" s="27" t="s">
        <v>1642</v>
      </c>
      <c r="X5" s="27" t="s">
        <v>909</v>
      </c>
      <c r="Y5" s="27">
        <v>38437</v>
      </c>
      <c r="Z5" s="27" t="s">
        <v>5841</v>
      </c>
      <c r="AA5" s="27" t="s">
        <v>1194</v>
      </c>
      <c r="AB5" s="27">
        <v>32648</v>
      </c>
      <c r="AC5" s="27" t="s">
        <v>175</v>
      </c>
      <c r="AD5" s="27" t="s">
        <v>1003</v>
      </c>
      <c r="AE5" s="27">
        <v>34718</v>
      </c>
      <c r="AF5" s="27" t="s">
        <v>834</v>
      </c>
      <c r="AG5" s="27" t="s">
        <v>7003</v>
      </c>
      <c r="AH5" s="27" t="s">
        <v>837</v>
      </c>
      <c r="AI5" s="27" t="s">
        <v>834</v>
      </c>
      <c r="AJ5" s="27" t="s">
        <v>1406</v>
      </c>
      <c r="AK5" s="27" t="s">
        <v>837</v>
      </c>
      <c r="AL5" s="27" t="s">
        <v>834</v>
      </c>
      <c r="AM5" s="27" t="s">
        <v>3202</v>
      </c>
      <c r="AN5" s="27" t="s">
        <v>837</v>
      </c>
      <c r="AO5" s="27" t="s">
        <v>834</v>
      </c>
      <c r="AP5" s="27" t="s">
        <v>7510</v>
      </c>
      <c r="AQ5" s="27" t="s">
        <v>837</v>
      </c>
      <c r="AR5" s="27" t="s">
        <v>834</v>
      </c>
      <c r="AS5" s="27" t="s">
        <v>3764</v>
      </c>
      <c r="AT5" s="27" t="s">
        <v>837</v>
      </c>
      <c r="AU5" s="27" t="s">
        <v>834</v>
      </c>
      <c r="AV5" s="27" t="s">
        <v>1866</v>
      </c>
      <c r="AW5" s="27" t="s">
        <v>837</v>
      </c>
      <c r="AX5" s="27" t="s">
        <v>834</v>
      </c>
      <c r="AY5" s="27" t="s">
        <v>393</v>
      </c>
      <c r="AZ5" s="27" t="s">
        <v>837</v>
      </c>
      <c r="BA5" s="27" t="s">
        <v>834</v>
      </c>
      <c r="BB5" s="27" t="s">
        <v>6640</v>
      </c>
      <c r="BC5" s="27" t="s">
        <v>837</v>
      </c>
      <c r="BD5" s="27" t="s">
        <v>834</v>
      </c>
      <c r="BE5" s="27" t="s">
        <v>6802</v>
      </c>
      <c r="BF5" s="27" t="s">
        <v>837</v>
      </c>
      <c r="BG5" s="27" t="s">
        <v>834</v>
      </c>
      <c r="BH5" s="27" t="s">
        <v>834</v>
      </c>
      <c r="BI5" s="27" t="s">
        <v>1777</v>
      </c>
      <c r="BJ5" s="27" t="s">
        <v>837</v>
      </c>
      <c r="BK5" s="27" t="s">
        <v>3403</v>
      </c>
      <c r="BL5" s="27" t="s">
        <v>837</v>
      </c>
      <c r="BM5" s="27" t="s">
        <v>834</v>
      </c>
      <c r="BN5" s="27" t="s">
        <v>5990</v>
      </c>
      <c r="BO5" s="27" t="s">
        <v>837</v>
      </c>
      <c r="BP5" s="27" t="s">
        <v>834</v>
      </c>
      <c r="BQ5" s="27" t="s">
        <v>1020</v>
      </c>
      <c r="BR5" s="27" t="s">
        <v>837</v>
      </c>
      <c r="BS5" s="27" t="s">
        <v>834</v>
      </c>
      <c r="BT5" s="27" t="s">
        <v>4014</v>
      </c>
      <c r="BU5" s="27" t="s">
        <v>837</v>
      </c>
      <c r="BV5" s="27" t="s">
        <v>834</v>
      </c>
      <c r="BW5" s="27" t="s">
        <v>1424</v>
      </c>
      <c r="BX5" s="27" t="s">
        <v>837</v>
      </c>
      <c r="BY5" s="27" t="s">
        <v>834</v>
      </c>
      <c r="BZ5" s="27" t="s">
        <v>602</v>
      </c>
      <c r="CA5" s="27" t="s">
        <v>837</v>
      </c>
      <c r="CB5" s="27" t="s">
        <v>834</v>
      </c>
      <c r="CC5" s="27" t="s">
        <v>3539</v>
      </c>
      <c r="CD5" s="27" t="s">
        <v>837</v>
      </c>
      <c r="CE5" s="27" t="s">
        <v>834</v>
      </c>
      <c r="CF5" s="27" t="s">
        <v>3118</v>
      </c>
      <c r="CG5" s="27" t="s">
        <v>837</v>
      </c>
      <c r="CH5" s="27" t="s">
        <v>834</v>
      </c>
      <c r="CI5" s="27" t="s">
        <v>3608</v>
      </c>
      <c r="CJ5" s="27" t="s">
        <v>837</v>
      </c>
      <c r="CK5" s="27" t="s">
        <v>834</v>
      </c>
      <c r="CL5" s="27" t="s">
        <v>399</v>
      </c>
      <c r="CM5" s="27" t="s">
        <v>837</v>
      </c>
      <c r="CN5" s="27" t="s">
        <v>834</v>
      </c>
      <c r="CO5" s="27" t="s">
        <v>3983</v>
      </c>
      <c r="CP5" s="27" t="s">
        <v>837</v>
      </c>
      <c r="CQ5" s="27" t="s">
        <v>834</v>
      </c>
      <c r="CR5" s="27" t="s">
        <v>3395</v>
      </c>
      <c r="CS5" s="27" t="s">
        <v>837</v>
      </c>
      <c r="CT5" s="27" t="s">
        <v>834</v>
      </c>
      <c r="CU5" s="27" t="s">
        <v>5035</v>
      </c>
      <c r="CV5" s="27" t="s">
        <v>837</v>
      </c>
      <c r="CW5" s="1" t="s">
        <v>5842</v>
      </c>
      <c r="CX5" s="1" t="s">
        <v>1401</v>
      </c>
      <c r="CY5" s="1">
        <v>88</v>
      </c>
    </row>
    <row r="6" spans="1:191">
      <c r="A6" s="1">
        <v>5</v>
      </c>
      <c r="B6" s="69">
        <v>39496</v>
      </c>
      <c r="C6" s="27" t="s">
        <v>947</v>
      </c>
      <c r="D6" s="1">
        <v>190595</v>
      </c>
      <c r="E6" s="1">
        <v>116030</v>
      </c>
      <c r="F6" s="35">
        <f t="shared" si="7"/>
        <v>0.60877777486292928</v>
      </c>
      <c r="G6" s="35">
        <f t="shared" si="0"/>
        <v>1.6340601568559855E-2</v>
      </c>
      <c r="H6" s="1" t="str">
        <f t="shared" si="1"/>
        <v>PML</v>
      </c>
      <c r="I6" s="35">
        <f t="shared" si="2"/>
        <v>0.29519951736619837</v>
      </c>
      <c r="J6" s="1" t="str">
        <f t="shared" si="3"/>
        <v>PML-N</v>
      </c>
      <c r="K6" s="35">
        <f t="shared" si="4"/>
        <v>0.27885891579763855</v>
      </c>
      <c r="L6" s="1" t="str">
        <f t="shared" si="5"/>
        <v>PPPP</v>
      </c>
      <c r="M6" s="35">
        <f t="shared" si="6"/>
        <v>0.26751702145996725</v>
      </c>
      <c r="N6" s="52" t="s">
        <v>834</v>
      </c>
      <c r="O6" s="52" t="s">
        <v>1002</v>
      </c>
      <c r="P6" s="52" t="s">
        <v>837</v>
      </c>
      <c r="Q6" s="27" t="s">
        <v>6180</v>
      </c>
      <c r="R6" s="27" t="s">
        <v>1185</v>
      </c>
      <c r="S6" s="27">
        <v>756</v>
      </c>
      <c r="T6" s="27" t="s">
        <v>834</v>
      </c>
      <c r="U6" s="27" t="s">
        <v>1765</v>
      </c>
      <c r="V6" s="27" t="s">
        <v>837</v>
      </c>
      <c r="W6" s="27" t="s">
        <v>588</v>
      </c>
      <c r="X6" s="27" t="s">
        <v>909</v>
      </c>
      <c r="Y6" s="27">
        <v>34252</v>
      </c>
      <c r="Z6" s="27" t="s">
        <v>587</v>
      </c>
      <c r="AA6" s="27" t="s">
        <v>1194</v>
      </c>
      <c r="AB6" s="27">
        <v>32356</v>
      </c>
      <c r="AC6" s="27" t="s">
        <v>5843</v>
      </c>
      <c r="AD6" s="27" t="s">
        <v>1003</v>
      </c>
      <c r="AE6" s="27">
        <v>31040</v>
      </c>
      <c r="AF6" s="27" t="s">
        <v>834</v>
      </c>
      <c r="AG6" s="27" t="s">
        <v>7003</v>
      </c>
      <c r="AH6" s="27" t="s">
        <v>837</v>
      </c>
      <c r="AI6" s="27" t="s">
        <v>834</v>
      </c>
      <c r="AJ6" s="27" t="s">
        <v>1406</v>
      </c>
      <c r="AK6" s="27" t="s">
        <v>837</v>
      </c>
      <c r="AL6" s="27" t="s">
        <v>834</v>
      </c>
      <c r="AM6" s="27" t="s">
        <v>3202</v>
      </c>
      <c r="AN6" s="27" t="s">
        <v>837</v>
      </c>
      <c r="AO6" s="27" t="s">
        <v>834</v>
      </c>
      <c r="AP6" s="27" t="s">
        <v>7510</v>
      </c>
      <c r="AQ6" s="27" t="s">
        <v>837</v>
      </c>
      <c r="AR6" s="27" t="s">
        <v>834</v>
      </c>
      <c r="AS6" s="27" t="s">
        <v>3764</v>
      </c>
      <c r="AT6" s="27" t="s">
        <v>837</v>
      </c>
      <c r="AU6" s="27" t="s">
        <v>834</v>
      </c>
      <c r="AV6" s="27" t="s">
        <v>1866</v>
      </c>
      <c r="AW6" s="27" t="s">
        <v>837</v>
      </c>
      <c r="AX6" s="27" t="s">
        <v>834</v>
      </c>
      <c r="AY6" s="27" t="s">
        <v>393</v>
      </c>
      <c r="AZ6" s="27" t="s">
        <v>837</v>
      </c>
      <c r="BA6" s="27" t="s">
        <v>834</v>
      </c>
      <c r="BB6" s="27" t="s">
        <v>6640</v>
      </c>
      <c r="BC6" s="27" t="s">
        <v>837</v>
      </c>
      <c r="BD6" s="27" t="s">
        <v>834</v>
      </c>
      <c r="BE6" s="27" t="s">
        <v>6802</v>
      </c>
      <c r="BF6" s="27" t="s">
        <v>837</v>
      </c>
      <c r="BG6" s="27" t="s">
        <v>834</v>
      </c>
      <c r="BH6" s="27" t="s">
        <v>834</v>
      </c>
      <c r="BI6" s="27" t="s">
        <v>1777</v>
      </c>
      <c r="BJ6" s="27" t="s">
        <v>837</v>
      </c>
      <c r="BK6" s="27" t="s">
        <v>3403</v>
      </c>
      <c r="BL6" s="27" t="s">
        <v>837</v>
      </c>
      <c r="BM6" s="27" t="s">
        <v>834</v>
      </c>
      <c r="BN6" s="27" t="s">
        <v>5990</v>
      </c>
      <c r="BO6" s="27" t="s">
        <v>837</v>
      </c>
      <c r="BP6" s="27" t="s">
        <v>834</v>
      </c>
      <c r="BQ6" s="27" t="s">
        <v>1020</v>
      </c>
      <c r="BR6" s="27" t="s">
        <v>837</v>
      </c>
      <c r="BS6" s="27" t="s">
        <v>834</v>
      </c>
      <c r="BT6" s="27" t="s">
        <v>4014</v>
      </c>
      <c r="BU6" s="27" t="s">
        <v>837</v>
      </c>
      <c r="BV6" s="27" t="s">
        <v>834</v>
      </c>
      <c r="BW6" s="27" t="s">
        <v>1424</v>
      </c>
      <c r="BX6" s="27" t="s">
        <v>837</v>
      </c>
      <c r="BY6" s="27" t="s">
        <v>834</v>
      </c>
      <c r="BZ6" s="27" t="s">
        <v>602</v>
      </c>
      <c r="CA6" s="27" t="s">
        <v>837</v>
      </c>
      <c r="CB6" s="27" t="s">
        <v>834</v>
      </c>
      <c r="CC6" s="27" t="s">
        <v>3539</v>
      </c>
      <c r="CD6" s="27" t="s">
        <v>837</v>
      </c>
      <c r="CE6" s="27" t="s">
        <v>834</v>
      </c>
      <c r="CF6" s="27" t="s">
        <v>3118</v>
      </c>
      <c r="CG6" s="27" t="s">
        <v>837</v>
      </c>
      <c r="CH6" s="27" t="s">
        <v>834</v>
      </c>
      <c r="CI6" s="27" t="s">
        <v>3608</v>
      </c>
      <c r="CJ6" s="27" t="s">
        <v>837</v>
      </c>
      <c r="CK6" s="27" t="s">
        <v>834</v>
      </c>
      <c r="CL6" s="27" t="s">
        <v>399</v>
      </c>
      <c r="CM6" s="27" t="s">
        <v>837</v>
      </c>
      <c r="CN6" s="27" t="s">
        <v>834</v>
      </c>
      <c r="CO6" s="27" t="s">
        <v>3983</v>
      </c>
      <c r="CP6" s="27" t="s">
        <v>837</v>
      </c>
      <c r="CQ6" s="27" t="s">
        <v>834</v>
      </c>
      <c r="CR6" s="27" t="s">
        <v>3395</v>
      </c>
      <c r="CS6" s="27" t="s">
        <v>837</v>
      </c>
      <c r="CT6" s="27" t="s">
        <v>834</v>
      </c>
      <c r="CU6" s="27" t="s">
        <v>5035</v>
      </c>
      <c r="CV6" s="27" t="s">
        <v>837</v>
      </c>
      <c r="CW6" s="1" t="s">
        <v>5844</v>
      </c>
      <c r="CX6" s="1" t="s">
        <v>1401</v>
      </c>
      <c r="CY6" s="1">
        <v>11470</v>
      </c>
      <c r="CZ6" s="1" t="s">
        <v>5845</v>
      </c>
      <c r="DA6" s="1" t="s">
        <v>1401</v>
      </c>
      <c r="DB6" s="1">
        <v>2453</v>
      </c>
      <c r="DC6" s="1" t="s">
        <v>6178</v>
      </c>
      <c r="DD6" s="1" t="s">
        <v>1401</v>
      </c>
      <c r="DE6" s="1">
        <v>2434</v>
      </c>
      <c r="DF6" s="1" t="s">
        <v>6179</v>
      </c>
      <c r="DG6" s="1" t="s">
        <v>1401</v>
      </c>
      <c r="DH6" s="1">
        <v>1128</v>
      </c>
      <c r="DI6" s="1" t="s">
        <v>6181</v>
      </c>
      <c r="DJ6" s="1" t="s">
        <v>1401</v>
      </c>
      <c r="DK6" s="1">
        <v>271</v>
      </c>
      <c r="DL6" s="1" t="s">
        <v>6182</v>
      </c>
      <c r="DM6" s="1" t="s">
        <v>1401</v>
      </c>
      <c r="DN6" s="1">
        <v>85</v>
      </c>
    </row>
    <row r="7" spans="1:191">
      <c r="A7" s="1">
        <v>6</v>
      </c>
      <c r="B7" s="69">
        <v>39496</v>
      </c>
      <c r="C7" s="27" t="s">
        <v>950</v>
      </c>
      <c r="D7" s="1">
        <v>185339</v>
      </c>
      <c r="E7" s="1">
        <v>76452</v>
      </c>
      <c r="F7" s="35">
        <f t="shared" si="7"/>
        <v>0.41249817901251223</v>
      </c>
      <c r="G7" s="35">
        <f t="shared" si="0"/>
        <v>0.2989457437346309</v>
      </c>
      <c r="H7" s="1" t="str">
        <f t="shared" si="1"/>
        <v>PML-N</v>
      </c>
      <c r="I7" s="35">
        <f t="shared" si="2"/>
        <v>0.53139224611520952</v>
      </c>
      <c r="J7" s="1" t="str">
        <f t="shared" si="3"/>
        <v>PML</v>
      </c>
      <c r="K7" s="35">
        <f t="shared" si="4"/>
        <v>0.23244650238057865</v>
      </c>
      <c r="L7" s="1" t="str">
        <f t="shared" si="5"/>
        <v>PPPP</v>
      </c>
      <c r="M7" s="35">
        <f t="shared" si="6"/>
        <v>0.21957568147334275</v>
      </c>
      <c r="N7" s="52" t="s">
        <v>834</v>
      </c>
      <c r="O7" s="52" t="s">
        <v>1002</v>
      </c>
      <c r="P7" s="52" t="s">
        <v>837</v>
      </c>
      <c r="Q7" s="27" t="s">
        <v>6352</v>
      </c>
      <c r="R7" s="27" t="s">
        <v>1185</v>
      </c>
      <c r="S7" s="27">
        <v>1056</v>
      </c>
      <c r="T7" s="27" t="s">
        <v>834</v>
      </c>
      <c r="U7" s="27" t="s">
        <v>1765</v>
      </c>
      <c r="V7" s="27" t="s">
        <v>837</v>
      </c>
      <c r="W7" s="27" t="s">
        <v>1841</v>
      </c>
      <c r="X7" s="27" t="s">
        <v>909</v>
      </c>
      <c r="Y7" s="27">
        <v>17771</v>
      </c>
      <c r="Z7" s="27" t="s">
        <v>1840</v>
      </c>
      <c r="AA7" s="27" t="s">
        <v>1194</v>
      </c>
      <c r="AB7" s="27">
        <v>40626</v>
      </c>
      <c r="AC7" s="27" t="s">
        <v>6183</v>
      </c>
      <c r="AD7" s="27" t="s">
        <v>1003</v>
      </c>
      <c r="AE7" s="27">
        <v>16787</v>
      </c>
      <c r="AF7" s="27" t="s">
        <v>834</v>
      </c>
      <c r="AG7" s="27" t="s">
        <v>7003</v>
      </c>
      <c r="AH7" s="27" t="s">
        <v>837</v>
      </c>
      <c r="AI7" s="27" t="s">
        <v>834</v>
      </c>
      <c r="AJ7" s="27" t="s">
        <v>1406</v>
      </c>
      <c r="AK7" s="27" t="s">
        <v>837</v>
      </c>
      <c r="AL7" s="27" t="s">
        <v>834</v>
      </c>
      <c r="AM7" s="27" t="s">
        <v>3202</v>
      </c>
      <c r="AN7" s="27" t="s">
        <v>837</v>
      </c>
      <c r="AO7" s="27" t="s">
        <v>834</v>
      </c>
      <c r="AP7" s="27" t="s">
        <v>7510</v>
      </c>
      <c r="AQ7" s="27" t="s">
        <v>837</v>
      </c>
      <c r="AR7" s="27" t="s">
        <v>834</v>
      </c>
      <c r="AS7" s="27" t="s">
        <v>3764</v>
      </c>
      <c r="AT7" s="27" t="s">
        <v>837</v>
      </c>
      <c r="AU7" s="27" t="s">
        <v>834</v>
      </c>
      <c r="AV7" s="27" t="s">
        <v>1866</v>
      </c>
      <c r="AW7" s="27" t="s">
        <v>837</v>
      </c>
      <c r="AX7" s="27" t="s">
        <v>834</v>
      </c>
      <c r="AY7" s="27" t="s">
        <v>393</v>
      </c>
      <c r="AZ7" s="27" t="s">
        <v>837</v>
      </c>
      <c r="BA7" s="27" t="s">
        <v>834</v>
      </c>
      <c r="BB7" s="27" t="s">
        <v>6640</v>
      </c>
      <c r="BC7" s="27" t="s">
        <v>837</v>
      </c>
      <c r="BD7" s="27" t="s">
        <v>834</v>
      </c>
      <c r="BE7" s="27" t="s">
        <v>6802</v>
      </c>
      <c r="BF7" s="27" t="s">
        <v>837</v>
      </c>
      <c r="BG7" s="27" t="s">
        <v>834</v>
      </c>
      <c r="BH7" s="27" t="s">
        <v>834</v>
      </c>
      <c r="BI7" s="27" t="s">
        <v>1777</v>
      </c>
      <c r="BJ7" s="27" t="s">
        <v>837</v>
      </c>
      <c r="BK7" s="27" t="s">
        <v>3403</v>
      </c>
      <c r="BL7" s="27" t="s">
        <v>837</v>
      </c>
      <c r="BM7" s="27" t="s">
        <v>834</v>
      </c>
      <c r="BN7" s="27" t="s">
        <v>5990</v>
      </c>
      <c r="BO7" s="27" t="s">
        <v>837</v>
      </c>
      <c r="BP7" s="27" t="s">
        <v>834</v>
      </c>
      <c r="BQ7" s="27" t="s">
        <v>1020</v>
      </c>
      <c r="BR7" s="27" t="s">
        <v>837</v>
      </c>
      <c r="BS7" s="27" t="s">
        <v>834</v>
      </c>
      <c r="BT7" s="27" t="s">
        <v>4014</v>
      </c>
      <c r="BU7" s="27" t="s">
        <v>837</v>
      </c>
      <c r="BV7" s="27" t="s">
        <v>834</v>
      </c>
      <c r="BW7" s="27" t="s">
        <v>1424</v>
      </c>
      <c r="BX7" s="27" t="s">
        <v>837</v>
      </c>
      <c r="BY7" s="27" t="s">
        <v>834</v>
      </c>
      <c r="BZ7" s="27" t="s">
        <v>602</v>
      </c>
      <c r="CA7" s="27" t="s">
        <v>837</v>
      </c>
      <c r="CB7" s="27" t="s">
        <v>834</v>
      </c>
      <c r="CC7" s="27" t="s">
        <v>3539</v>
      </c>
      <c r="CD7" s="27" t="s">
        <v>837</v>
      </c>
      <c r="CE7" s="27" t="s">
        <v>834</v>
      </c>
      <c r="CF7" s="27" t="s">
        <v>3118</v>
      </c>
      <c r="CG7" s="27" t="s">
        <v>837</v>
      </c>
      <c r="CH7" s="27" t="s">
        <v>834</v>
      </c>
      <c r="CI7" s="27" t="s">
        <v>3608</v>
      </c>
      <c r="CJ7" s="27" t="s">
        <v>837</v>
      </c>
      <c r="CK7" s="27" t="s">
        <v>834</v>
      </c>
      <c r="CL7" s="27" t="s">
        <v>399</v>
      </c>
      <c r="CM7" s="27" t="s">
        <v>837</v>
      </c>
      <c r="CN7" s="27" t="s">
        <v>834</v>
      </c>
      <c r="CO7" s="27" t="s">
        <v>3983</v>
      </c>
      <c r="CP7" s="27" t="s">
        <v>837</v>
      </c>
      <c r="CQ7" s="27" t="s">
        <v>834</v>
      </c>
      <c r="CR7" s="27" t="s">
        <v>3395</v>
      </c>
      <c r="CS7" s="27" t="s">
        <v>837</v>
      </c>
      <c r="CT7" s="27" t="s">
        <v>834</v>
      </c>
      <c r="CU7" s="27" t="s">
        <v>5035</v>
      </c>
      <c r="CV7" s="27" t="s">
        <v>837</v>
      </c>
      <c r="CW7" s="1" t="s">
        <v>6353</v>
      </c>
      <c r="CX7" s="1" t="s">
        <v>1401</v>
      </c>
      <c r="CY7" s="1">
        <v>431</v>
      </c>
      <c r="CZ7" s="1" t="s">
        <v>6354</v>
      </c>
      <c r="DA7" s="1" t="s">
        <v>1401</v>
      </c>
      <c r="DB7" s="1">
        <v>165</v>
      </c>
      <c r="DC7" s="1" t="s">
        <v>6191</v>
      </c>
      <c r="DD7" s="1" t="s">
        <v>1401</v>
      </c>
      <c r="DE7" s="1">
        <v>75</v>
      </c>
      <c r="DF7" s="1" t="s">
        <v>6192</v>
      </c>
      <c r="DG7" s="1" t="s">
        <v>1401</v>
      </c>
      <c r="DH7" s="1">
        <v>53</v>
      </c>
    </row>
    <row r="8" spans="1:191">
      <c r="A8" s="1">
        <v>7</v>
      </c>
      <c r="B8" s="69">
        <v>39496</v>
      </c>
      <c r="C8" s="27" t="s">
        <v>1399</v>
      </c>
      <c r="D8" s="1">
        <v>167688</v>
      </c>
      <c r="E8" s="1">
        <v>95124</v>
      </c>
      <c r="F8" s="35">
        <f t="shared" si="7"/>
        <v>0.56726778302561898</v>
      </c>
      <c r="G8" s="35">
        <f t="shared" si="0"/>
        <v>1.3245868550523527E-2</v>
      </c>
      <c r="H8" s="1" t="str">
        <f t="shared" si="1"/>
        <v>PML</v>
      </c>
      <c r="I8" s="35">
        <f t="shared" si="2"/>
        <v>0.32292586518649341</v>
      </c>
      <c r="J8" s="1" t="str">
        <f t="shared" si="3"/>
        <v>PML-N</v>
      </c>
      <c r="K8" s="35">
        <f t="shared" si="4"/>
        <v>0.3096799966359699</v>
      </c>
      <c r="L8" s="1" t="str">
        <f t="shared" si="5"/>
        <v>IND</v>
      </c>
      <c r="M8" s="35">
        <f t="shared" si="6"/>
        <v>0.2093898490391489</v>
      </c>
      <c r="N8" s="52" t="s">
        <v>834</v>
      </c>
      <c r="O8" s="52" t="s">
        <v>1002</v>
      </c>
      <c r="P8" s="52" t="s">
        <v>837</v>
      </c>
      <c r="Q8" s="27" t="s">
        <v>6194</v>
      </c>
      <c r="R8" s="27" t="s">
        <v>1185</v>
      </c>
      <c r="S8" s="27">
        <v>2293</v>
      </c>
      <c r="T8" s="27" t="s">
        <v>834</v>
      </c>
      <c r="U8" s="27" t="s">
        <v>1765</v>
      </c>
      <c r="V8" s="27" t="s">
        <v>837</v>
      </c>
      <c r="W8" s="27" t="s">
        <v>1842</v>
      </c>
      <c r="X8" s="27" t="s">
        <v>909</v>
      </c>
      <c r="Y8" s="27">
        <v>30718</v>
      </c>
      <c r="Z8" s="27" t="s">
        <v>1843</v>
      </c>
      <c r="AA8" s="27" t="s">
        <v>1194</v>
      </c>
      <c r="AB8" s="27">
        <v>29458</v>
      </c>
      <c r="AC8" s="27" t="s">
        <v>6193</v>
      </c>
      <c r="AD8" s="27" t="s">
        <v>1003</v>
      </c>
      <c r="AE8" s="27">
        <v>12550</v>
      </c>
      <c r="AF8" s="27" t="s">
        <v>834</v>
      </c>
      <c r="AG8" s="27" t="s">
        <v>7003</v>
      </c>
      <c r="AH8" s="27" t="s">
        <v>837</v>
      </c>
      <c r="AI8" s="27" t="s">
        <v>834</v>
      </c>
      <c r="AJ8" s="27" t="s">
        <v>1406</v>
      </c>
      <c r="AK8" s="27" t="s">
        <v>837</v>
      </c>
      <c r="AL8" s="27" t="s">
        <v>834</v>
      </c>
      <c r="AM8" s="27" t="s">
        <v>3202</v>
      </c>
      <c r="AN8" s="27" t="s">
        <v>837</v>
      </c>
      <c r="AO8" s="27" t="s">
        <v>834</v>
      </c>
      <c r="AP8" s="27" t="s">
        <v>7510</v>
      </c>
      <c r="AQ8" s="27" t="s">
        <v>837</v>
      </c>
      <c r="AR8" s="27" t="s">
        <v>834</v>
      </c>
      <c r="AS8" s="27" t="s">
        <v>3764</v>
      </c>
      <c r="AT8" s="27" t="s">
        <v>837</v>
      </c>
      <c r="AU8" s="27" t="s">
        <v>834</v>
      </c>
      <c r="AV8" s="27" t="s">
        <v>1866</v>
      </c>
      <c r="AW8" s="27" t="s">
        <v>837</v>
      </c>
      <c r="AX8" s="27" t="s">
        <v>834</v>
      </c>
      <c r="AY8" s="27" t="s">
        <v>393</v>
      </c>
      <c r="AZ8" s="27" t="s">
        <v>837</v>
      </c>
      <c r="BA8" s="27" t="s">
        <v>834</v>
      </c>
      <c r="BB8" s="27" t="s">
        <v>6640</v>
      </c>
      <c r="BC8" s="27" t="s">
        <v>837</v>
      </c>
      <c r="BD8" s="27" t="s">
        <v>834</v>
      </c>
      <c r="BE8" s="27" t="s">
        <v>6802</v>
      </c>
      <c r="BF8" s="27" t="s">
        <v>837</v>
      </c>
      <c r="BG8" s="27" t="s">
        <v>834</v>
      </c>
      <c r="BH8" s="27" t="s">
        <v>834</v>
      </c>
      <c r="BI8" s="27" t="s">
        <v>1777</v>
      </c>
      <c r="BJ8" s="27" t="s">
        <v>837</v>
      </c>
      <c r="BK8" s="27" t="s">
        <v>3403</v>
      </c>
      <c r="BL8" s="27" t="s">
        <v>837</v>
      </c>
      <c r="BM8" s="27" t="s">
        <v>834</v>
      </c>
      <c r="BN8" s="27" t="s">
        <v>5990</v>
      </c>
      <c r="BO8" s="27" t="s">
        <v>837</v>
      </c>
      <c r="BP8" s="27" t="s">
        <v>834</v>
      </c>
      <c r="BQ8" s="27" t="s">
        <v>1020</v>
      </c>
      <c r="BR8" s="27" t="s">
        <v>837</v>
      </c>
      <c r="BS8" s="27" t="s">
        <v>834</v>
      </c>
      <c r="BT8" s="27" t="s">
        <v>4014</v>
      </c>
      <c r="BU8" s="27" t="s">
        <v>837</v>
      </c>
      <c r="BV8" s="27" t="s">
        <v>834</v>
      </c>
      <c r="BW8" s="27" t="s">
        <v>1424</v>
      </c>
      <c r="BX8" s="27" t="s">
        <v>837</v>
      </c>
      <c r="BY8" s="27" t="s">
        <v>834</v>
      </c>
      <c r="BZ8" s="27" t="s">
        <v>602</v>
      </c>
      <c r="CA8" s="27" t="s">
        <v>837</v>
      </c>
      <c r="CB8" s="27" t="s">
        <v>834</v>
      </c>
      <c r="CC8" s="27" t="s">
        <v>3539</v>
      </c>
      <c r="CD8" s="27" t="s">
        <v>837</v>
      </c>
      <c r="CE8" s="27" t="s">
        <v>834</v>
      </c>
      <c r="CF8" s="27" t="s">
        <v>3118</v>
      </c>
      <c r="CG8" s="27" t="s">
        <v>837</v>
      </c>
      <c r="CH8" s="27" t="s">
        <v>834</v>
      </c>
      <c r="CI8" s="27" t="s">
        <v>3608</v>
      </c>
      <c r="CJ8" s="27" t="s">
        <v>837</v>
      </c>
      <c r="CK8" s="27" t="s">
        <v>834</v>
      </c>
      <c r="CL8" s="27" t="s">
        <v>399</v>
      </c>
      <c r="CM8" s="27" t="s">
        <v>837</v>
      </c>
      <c r="CN8" s="27" t="s">
        <v>834</v>
      </c>
      <c r="CO8" s="27" t="s">
        <v>3983</v>
      </c>
      <c r="CP8" s="27" t="s">
        <v>837</v>
      </c>
      <c r="CQ8" s="27" t="s">
        <v>834</v>
      </c>
      <c r="CR8" s="27" t="s">
        <v>3395</v>
      </c>
      <c r="CS8" s="27" t="s">
        <v>837</v>
      </c>
      <c r="CT8" s="27" t="s">
        <v>834</v>
      </c>
      <c r="CU8" s="27" t="s">
        <v>5035</v>
      </c>
      <c r="CV8" s="27" t="s">
        <v>837</v>
      </c>
      <c r="CW8" s="1" t="s">
        <v>3545</v>
      </c>
      <c r="CX8" s="1" t="s">
        <v>1401</v>
      </c>
      <c r="CY8" s="1">
        <v>19918</v>
      </c>
      <c r="CZ8" s="1" t="s">
        <v>6195</v>
      </c>
      <c r="DA8" s="1" t="s">
        <v>1401</v>
      </c>
      <c r="DB8" s="1">
        <v>187</v>
      </c>
    </row>
    <row r="9" spans="1:191">
      <c r="A9" s="1">
        <v>8</v>
      </c>
      <c r="B9" s="69">
        <v>39496</v>
      </c>
      <c r="C9" s="27" t="s">
        <v>1844</v>
      </c>
      <c r="D9" s="1">
        <v>176165</v>
      </c>
      <c r="E9" s="1">
        <v>81287</v>
      </c>
      <c r="F9" s="35">
        <f t="shared" si="7"/>
        <v>0.46142536826270825</v>
      </c>
      <c r="G9" s="35">
        <f t="shared" si="0"/>
        <v>1.1256412464477715E-2</v>
      </c>
      <c r="H9" s="1" t="str">
        <f t="shared" si="1"/>
        <v>PML-N</v>
      </c>
      <c r="I9" s="35">
        <f t="shared" si="2"/>
        <v>0.37740352085819379</v>
      </c>
      <c r="J9" s="1" t="str">
        <f t="shared" si="3"/>
        <v>PPPP</v>
      </c>
      <c r="K9" s="35">
        <f t="shared" si="4"/>
        <v>0.36614710839371611</v>
      </c>
      <c r="L9" s="1" t="str">
        <f t="shared" si="5"/>
        <v>PML</v>
      </c>
      <c r="M9" s="35">
        <f t="shared" si="6"/>
        <v>0.23391194163888446</v>
      </c>
      <c r="N9" s="52" t="s">
        <v>834</v>
      </c>
      <c r="O9" s="52" t="s">
        <v>1002</v>
      </c>
      <c r="P9" s="52" t="s">
        <v>837</v>
      </c>
      <c r="Q9" s="27" t="s">
        <v>834</v>
      </c>
      <c r="R9" s="27" t="s">
        <v>1185</v>
      </c>
      <c r="S9" s="27" t="s">
        <v>837</v>
      </c>
      <c r="T9" s="27" t="s">
        <v>3392</v>
      </c>
      <c r="U9" s="27" t="s">
        <v>1765</v>
      </c>
      <c r="V9" s="27">
        <v>1029</v>
      </c>
      <c r="W9" s="27" t="s">
        <v>6196</v>
      </c>
      <c r="X9" s="27" t="s">
        <v>909</v>
      </c>
      <c r="Y9" s="27">
        <v>19014</v>
      </c>
      <c r="Z9" s="27" t="s">
        <v>1843</v>
      </c>
      <c r="AA9" s="27" t="s">
        <v>1194</v>
      </c>
      <c r="AB9" s="27">
        <v>30678</v>
      </c>
      <c r="AC9" s="27" t="s">
        <v>1845</v>
      </c>
      <c r="AD9" s="27" t="s">
        <v>1003</v>
      </c>
      <c r="AE9" s="27">
        <v>29763</v>
      </c>
      <c r="AF9" s="27" t="s">
        <v>834</v>
      </c>
      <c r="AG9" s="27" t="s">
        <v>7003</v>
      </c>
      <c r="AH9" s="27" t="s">
        <v>837</v>
      </c>
      <c r="AI9" s="27" t="s">
        <v>834</v>
      </c>
      <c r="AJ9" s="27" t="s">
        <v>1406</v>
      </c>
      <c r="AK9" s="27" t="s">
        <v>837</v>
      </c>
      <c r="AL9" s="27" t="s">
        <v>834</v>
      </c>
      <c r="AM9" s="27" t="s">
        <v>3202</v>
      </c>
      <c r="AN9" s="27" t="s">
        <v>837</v>
      </c>
      <c r="AO9" s="27" t="s">
        <v>834</v>
      </c>
      <c r="AP9" s="27" t="s">
        <v>7510</v>
      </c>
      <c r="AQ9" s="27" t="s">
        <v>837</v>
      </c>
      <c r="AR9" s="27" t="s">
        <v>834</v>
      </c>
      <c r="AS9" s="27" t="s">
        <v>3764</v>
      </c>
      <c r="AT9" s="27" t="s">
        <v>837</v>
      </c>
      <c r="AU9" s="27" t="s">
        <v>834</v>
      </c>
      <c r="AV9" s="27" t="s">
        <v>1866</v>
      </c>
      <c r="AW9" s="27" t="s">
        <v>837</v>
      </c>
      <c r="AX9" s="27" t="s">
        <v>834</v>
      </c>
      <c r="AY9" s="27" t="s">
        <v>393</v>
      </c>
      <c r="AZ9" s="27" t="s">
        <v>837</v>
      </c>
      <c r="BA9" s="27" t="s">
        <v>834</v>
      </c>
      <c r="BB9" s="27" t="s">
        <v>6640</v>
      </c>
      <c r="BC9" s="27" t="s">
        <v>837</v>
      </c>
      <c r="BD9" s="27" t="s">
        <v>834</v>
      </c>
      <c r="BE9" s="27" t="s">
        <v>6802</v>
      </c>
      <c r="BF9" s="27" t="s">
        <v>837</v>
      </c>
      <c r="BG9" s="27" t="s">
        <v>834</v>
      </c>
      <c r="BH9" s="27" t="s">
        <v>834</v>
      </c>
      <c r="BI9" s="27" t="s">
        <v>1777</v>
      </c>
      <c r="BJ9" s="27" t="s">
        <v>837</v>
      </c>
      <c r="BK9" s="27" t="s">
        <v>3403</v>
      </c>
      <c r="BL9" s="27" t="s">
        <v>837</v>
      </c>
      <c r="BM9" s="27" t="s">
        <v>834</v>
      </c>
      <c r="BN9" s="27" t="s">
        <v>5990</v>
      </c>
      <c r="BO9" s="27" t="s">
        <v>837</v>
      </c>
      <c r="BP9" s="27" t="s">
        <v>834</v>
      </c>
      <c r="BQ9" s="27" t="s">
        <v>1020</v>
      </c>
      <c r="BR9" s="27" t="s">
        <v>837</v>
      </c>
      <c r="BS9" s="27" t="s">
        <v>834</v>
      </c>
      <c r="BT9" s="27" t="s">
        <v>4014</v>
      </c>
      <c r="BU9" s="27" t="s">
        <v>837</v>
      </c>
      <c r="BV9" s="27" t="s">
        <v>834</v>
      </c>
      <c r="BW9" s="27" t="s">
        <v>1424</v>
      </c>
      <c r="BX9" s="27" t="s">
        <v>837</v>
      </c>
      <c r="BY9" s="27" t="s">
        <v>834</v>
      </c>
      <c r="BZ9" s="27" t="s">
        <v>602</v>
      </c>
      <c r="CA9" s="27" t="s">
        <v>837</v>
      </c>
      <c r="CB9" s="27" t="s">
        <v>834</v>
      </c>
      <c r="CC9" s="27" t="s">
        <v>3539</v>
      </c>
      <c r="CD9" s="27" t="s">
        <v>837</v>
      </c>
      <c r="CE9" s="27" t="s">
        <v>834</v>
      </c>
      <c r="CF9" s="27" t="s">
        <v>3118</v>
      </c>
      <c r="CG9" s="27" t="s">
        <v>837</v>
      </c>
      <c r="CH9" s="27" t="s">
        <v>834</v>
      </c>
      <c r="CI9" s="27" t="s">
        <v>3608</v>
      </c>
      <c r="CJ9" s="27" t="s">
        <v>837</v>
      </c>
      <c r="CK9" s="27" t="s">
        <v>834</v>
      </c>
      <c r="CL9" s="27" t="s">
        <v>399</v>
      </c>
      <c r="CM9" s="27" t="s">
        <v>837</v>
      </c>
      <c r="CN9" s="27" t="s">
        <v>834</v>
      </c>
      <c r="CO9" s="27" t="s">
        <v>3983</v>
      </c>
      <c r="CP9" s="27" t="s">
        <v>837</v>
      </c>
      <c r="CQ9" s="27" t="s">
        <v>834</v>
      </c>
      <c r="CR9" s="27" t="s">
        <v>3395</v>
      </c>
      <c r="CS9" s="27" t="s">
        <v>837</v>
      </c>
      <c r="CT9" s="27" t="s">
        <v>834</v>
      </c>
      <c r="CU9" s="27" t="s">
        <v>5035</v>
      </c>
      <c r="CV9" s="27" t="s">
        <v>837</v>
      </c>
      <c r="CW9" s="27" t="s">
        <v>177</v>
      </c>
      <c r="CX9" s="27" t="s">
        <v>1401</v>
      </c>
      <c r="CY9" s="27">
        <v>654</v>
      </c>
      <c r="CZ9" s="27" t="s">
        <v>176</v>
      </c>
      <c r="DA9" s="27" t="s">
        <v>1401</v>
      </c>
      <c r="DB9" s="27">
        <v>149</v>
      </c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</row>
    <row r="10" spans="1:191">
      <c r="A10" s="1">
        <v>9</v>
      </c>
      <c r="B10" s="69">
        <v>39496</v>
      </c>
      <c r="C10" s="27" t="s">
        <v>1846</v>
      </c>
      <c r="D10" s="1">
        <v>118789</v>
      </c>
      <c r="E10" s="1">
        <v>44715</v>
      </c>
      <c r="F10" s="35">
        <f t="shared" si="7"/>
        <v>0.37642374293916103</v>
      </c>
      <c r="G10" s="35">
        <f t="shared" si="0"/>
        <v>0.31148384211114838</v>
      </c>
      <c r="H10" s="1" t="str">
        <f t="shared" si="1"/>
        <v>PML-N</v>
      </c>
      <c r="I10" s="35">
        <f t="shared" si="2"/>
        <v>0.58528458011852846</v>
      </c>
      <c r="J10" s="1" t="str">
        <f t="shared" si="3"/>
        <v>PPPP</v>
      </c>
      <c r="K10" s="35">
        <f t="shared" si="4"/>
        <v>0.27380073800738008</v>
      </c>
      <c r="L10" s="1" t="str">
        <f t="shared" si="5"/>
        <v>PML</v>
      </c>
      <c r="M10" s="35">
        <f t="shared" si="6"/>
        <v>9.8557531029855747E-2</v>
      </c>
      <c r="N10" s="52" t="s">
        <v>834</v>
      </c>
      <c r="O10" s="52" t="s">
        <v>1002</v>
      </c>
      <c r="P10" s="52" t="s">
        <v>837</v>
      </c>
      <c r="Q10" s="27" t="s">
        <v>6387</v>
      </c>
      <c r="R10" s="27" t="s">
        <v>1185</v>
      </c>
      <c r="S10" s="27">
        <v>39</v>
      </c>
      <c r="T10" s="27" t="s">
        <v>834</v>
      </c>
      <c r="U10" s="27" t="s">
        <v>1765</v>
      </c>
      <c r="V10" s="27" t="s">
        <v>837</v>
      </c>
      <c r="W10" s="27" t="s">
        <v>6382</v>
      </c>
      <c r="X10" s="27" t="s">
        <v>909</v>
      </c>
      <c r="Y10" s="27">
        <v>4407</v>
      </c>
      <c r="Z10" s="27" t="s">
        <v>1886</v>
      </c>
      <c r="AA10" s="27" t="s">
        <v>1194</v>
      </c>
      <c r="AB10" s="27">
        <v>26171</v>
      </c>
      <c r="AC10" s="27" t="s">
        <v>178</v>
      </c>
      <c r="AD10" s="27" t="s">
        <v>1003</v>
      </c>
      <c r="AE10" s="27">
        <v>12243</v>
      </c>
      <c r="AF10" s="27" t="s">
        <v>834</v>
      </c>
      <c r="AG10" s="27" t="s">
        <v>7003</v>
      </c>
      <c r="AH10" s="27" t="s">
        <v>837</v>
      </c>
      <c r="AI10" s="27" t="s">
        <v>834</v>
      </c>
      <c r="AJ10" s="27" t="s">
        <v>1406</v>
      </c>
      <c r="AK10" s="27" t="s">
        <v>837</v>
      </c>
      <c r="AL10" s="27" t="s">
        <v>834</v>
      </c>
      <c r="AM10" s="27" t="s">
        <v>3202</v>
      </c>
      <c r="AN10" s="27" t="s">
        <v>837</v>
      </c>
      <c r="AO10" s="27" t="s">
        <v>834</v>
      </c>
      <c r="AP10" s="27" t="s">
        <v>7510</v>
      </c>
      <c r="AQ10" s="27" t="s">
        <v>837</v>
      </c>
      <c r="AR10" s="27" t="s">
        <v>834</v>
      </c>
      <c r="AS10" s="27" t="s">
        <v>3764</v>
      </c>
      <c r="AT10" s="27" t="s">
        <v>837</v>
      </c>
      <c r="AU10" s="27" t="s">
        <v>834</v>
      </c>
      <c r="AV10" s="27" t="s">
        <v>1866</v>
      </c>
      <c r="AW10" s="27" t="s">
        <v>837</v>
      </c>
      <c r="AX10" s="27" t="s">
        <v>834</v>
      </c>
      <c r="AY10" s="27" t="s">
        <v>393</v>
      </c>
      <c r="AZ10" s="27" t="s">
        <v>837</v>
      </c>
      <c r="BA10" s="27" t="s">
        <v>834</v>
      </c>
      <c r="BB10" s="27" t="s">
        <v>6640</v>
      </c>
      <c r="BC10" s="27" t="s">
        <v>837</v>
      </c>
      <c r="BD10" s="27" t="s">
        <v>834</v>
      </c>
      <c r="BE10" s="27" t="s">
        <v>6802</v>
      </c>
      <c r="BF10" s="27" t="s">
        <v>837</v>
      </c>
      <c r="BG10" s="27" t="s">
        <v>834</v>
      </c>
      <c r="BH10" s="27" t="s">
        <v>834</v>
      </c>
      <c r="BI10" s="27" t="s">
        <v>1777</v>
      </c>
      <c r="BJ10" s="27" t="s">
        <v>837</v>
      </c>
      <c r="BK10" s="27" t="s">
        <v>3403</v>
      </c>
      <c r="BL10" s="27" t="s">
        <v>837</v>
      </c>
      <c r="BM10" s="27" t="s">
        <v>834</v>
      </c>
      <c r="BN10" s="27" t="s">
        <v>5990</v>
      </c>
      <c r="BO10" s="27" t="s">
        <v>837</v>
      </c>
      <c r="BP10" s="27" t="s">
        <v>834</v>
      </c>
      <c r="BQ10" s="27" t="s">
        <v>1020</v>
      </c>
      <c r="BR10" s="27" t="s">
        <v>837</v>
      </c>
      <c r="BS10" s="27" t="s">
        <v>834</v>
      </c>
      <c r="BT10" s="27" t="s">
        <v>4014</v>
      </c>
      <c r="BU10" s="27" t="s">
        <v>837</v>
      </c>
      <c r="BV10" s="27" t="s">
        <v>834</v>
      </c>
      <c r="BW10" s="27" t="s">
        <v>1424</v>
      </c>
      <c r="BX10" s="27" t="s">
        <v>837</v>
      </c>
      <c r="BY10" s="27" t="s">
        <v>834</v>
      </c>
      <c r="BZ10" s="27" t="s">
        <v>602</v>
      </c>
      <c r="CA10" s="27" t="s">
        <v>837</v>
      </c>
      <c r="CB10" s="27" t="s">
        <v>834</v>
      </c>
      <c r="CC10" s="27" t="s">
        <v>3539</v>
      </c>
      <c r="CD10" s="27" t="s">
        <v>837</v>
      </c>
      <c r="CE10" s="27" t="s">
        <v>834</v>
      </c>
      <c r="CF10" s="27" t="s">
        <v>3118</v>
      </c>
      <c r="CG10" s="27" t="s">
        <v>837</v>
      </c>
      <c r="CH10" s="27" t="s">
        <v>834</v>
      </c>
      <c r="CI10" s="27" t="s">
        <v>3608</v>
      </c>
      <c r="CJ10" s="27" t="s">
        <v>837</v>
      </c>
      <c r="CK10" s="27" t="s">
        <v>834</v>
      </c>
      <c r="CL10" s="27" t="s">
        <v>399</v>
      </c>
      <c r="CM10" s="27" t="s">
        <v>837</v>
      </c>
      <c r="CN10" s="27" t="s">
        <v>834</v>
      </c>
      <c r="CO10" s="27" t="s">
        <v>3983</v>
      </c>
      <c r="CP10" s="27" t="s">
        <v>837</v>
      </c>
      <c r="CQ10" s="27" t="s">
        <v>6386</v>
      </c>
      <c r="CR10" s="27" t="s">
        <v>3395</v>
      </c>
      <c r="CS10" s="27">
        <v>141</v>
      </c>
      <c r="CT10" s="27" t="s">
        <v>834</v>
      </c>
      <c r="CU10" s="27" t="s">
        <v>5035</v>
      </c>
      <c r="CV10" s="27" t="s">
        <v>837</v>
      </c>
      <c r="CW10" s="27" t="s">
        <v>6383</v>
      </c>
      <c r="CX10" s="27" t="s">
        <v>1401</v>
      </c>
      <c r="CY10" s="27">
        <v>501</v>
      </c>
      <c r="CZ10" s="27" t="s">
        <v>6384</v>
      </c>
      <c r="DA10" s="27" t="s">
        <v>1401</v>
      </c>
      <c r="DB10" s="27">
        <v>366</v>
      </c>
      <c r="DC10" s="27" t="s">
        <v>6385</v>
      </c>
      <c r="DD10" s="27" t="s">
        <v>1401</v>
      </c>
      <c r="DE10" s="27">
        <v>309</v>
      </c>
      <c r="DF10" s="27" t="s">
        <v>6388</v>
      </c>
      <c r="DG10" s="27" t="s">
        <v>1401</v>
      </c>
      <c r="DH10" s="27">
        <v>13</v>
      </c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</row>
    <row r="11" spans="1:191">
      <c r="A11" s="1">
        <v>10</v>
      </c>
      <c r="B11" s="69">
        <v>39496</v>
      </c>
      <c r="C11" s="27" t="s">
        <v>1887</v>
      </c>
      <c r="D11" s="27" t="s">
        <v>1</v>
      </c>
      <c r="E11" s="1">
        <v>30956</v>
      </c>
      <c r="F11" s="35" t="s">
        <v>2</v>
      </c>
      <c r="G11" s="35">
        <f t="shared" si="0"/>
        <v>0.55595038118619977</v>
      </c>
      <c r="H11" s="1" t="str">
        <f t="shared" si="1"/>
        <v>PML-N</v>
      </c>
      <c r="I11" s="35">
        <f t="shared" si="2"/>
        <v>1.1478227161131929</v>
      </c>
      <c r="J11" s="1" t="str">
        <f t="shared" si="3"/>
        <v>ANP</v>
      </c>
      <c r="K11" s="35">
        <f t="shared" si="4"/>
        <v>0.5918723349269932</v>
      </c>
      <c r="L11" s="1" t="str">
        <f t="shared" si="5"/>
        <v>PPPP</v>
      </c>
      <c r="M11" s="35">
        <f t="shared" si="6"/>
        <v>0.49683421630701641</v>
      </c>
      <c r="N11" s="52" t="s">
        <v>1888</v>
      </c>
      <c r="O11" s="52" t="s">
        <v>1002</v>
      </c>
      <c r="P11" s="52">
        <v>18322</v>
      </c>
      <c r="Q11" s="27" t="s">
        <v>387</v>
      </c>
      <c r="R11" s="27" t="s">
        <v>1185</v>
      </c>
      <c r="S11" s="27">
        <v>452</v>
      </c>
      <c r="T11" s="27" t="s">
        <v>834</v>
      </c>
      <c r="U11" s="27" t="s">
        <v>1765</v>
      </c>
      <c r="V11" s="27" t="s">
        <v>837</v>
      </c>
      <c r="W11" s="27" t="s">
        <v>388</v>
      </c>
      <c r="X11" s="27" t="s">
        <v>909</v>
      </c>
      <c r="Y11" s="27">
        <v>7276</v>
      </c>
      <c r="Z11" s="27" t="s">
        <v>948</v>
      </c>
      <c r="AA11" s="27" t="s">
        <v>1194</v>
      </c>
      <c r="AB11" s="27">
        <v>35532</v>
      </c>
      <c r="AC11" s="27" t="s">
        <v>389</v>
      </c>
      <c r="AD11" s="27" t="s">
        <v>1003</v>
      </c>
      <c r="AE11" s="27">
        <v>15380</v>
      </c>
      <c r="AF11" s="27" t="s">
        <v>834</v>
      </c>
      <c r="AG11" s="27" t="s">
        <v>7003</v>
      </c>
      <c r="AH11" s="27" t="s">
        <v>837</v>
      </c>
      <c r="AI11" s="27" t="s">
        <v>834</v>
      </c>
      <c r="AJ11" s="27" t="s">
        <v>1406</v>
      </c>
      <c r="AK11" s="27" t="s">
        <v>837</v>
      </c>
      <c r="AL11" s="27" t="s">
        <v>834</v>
      </c>
      <c r="AM11" s="27" t="s">
        <v>3202</v>
      </c>
      <c r="AN11" s="27" t="s">
        <v>837</v>
      </c>
      <c r="AO11" s="27" t="s">
        <v>834</v>
      </c>
      <c r="AP11" s="27" t="s">
        <v>7510</v>
      </c>
      <c r="AQ11" s="27" t="s">
        <v>837</v>
      </c>
      <c r="AR11" s="27" t="s">
        <v>834</v>
      </c>
      <c r="AS11" s="27" t="s">
        <v>3764</v>
      </c>
      <c r="AT11" s="27" t="s">
        <v>837</v>
      </c>
      <c r="AU11" s="27" t="s">
        <v>834</v>
      </c>
      <c r="AV11" s="27" t="s">
        <v>1866</v>
      </c>
      <c r="AW11" s="27" t="s">
        <v>837</v>
      </c>
      <c r="AX11" s="27" t="s">
        <v>392</v>
      </c>
      <c r="AY11" s="27" t="s">
        <v>393</v>
      </c>
      <c r="AZ11" s="27">
        <v>355</v>
      </c>
      <c r="BA11" s="27" t="s">
        <v>834</v>
      </c>
      <c r="BB11" s="27" t="s">
        <v>6640</v>
      </c>
      <c r="BC11" s="27" t="s">
        <v>837</v>
      </c>
      <c r="BD11" s="27" t="s">
        <v>834</v>
      </c>
      <c r="BE11" s="27" t="s">
        <v>6802</v>
      </c>
      <c r="BF11" s="27" t="s">
        <v>837</v>
      </c>
      <c r="BG11" s="27" t="s">
        <v>834</v>
      </c>
      <c r="BH11" s="27" t="s">
        <v>834</v>
      </c>
      <c r="BI11" s="27" t="s">
        <v>1777</v>
      </c>
      <c r="BJ11" s="27" t="s">
        <v>837</v>
      </c>
      <c r="BK11" s="27" t="s">
        <v>3403</v>
      </c>
      <c r="BL11" s="27" t="s">
        <v>837</v>
      </c>
      <c r="BM11" s="27" t="s">
        <v>834</v>
      </c>
      <c r="BN11" s="27" t="s">
        <v>5990</v>
      </c>
      <c r="BO11" s="27" t="s">
        <v>837</v>
      </c>
      <c r="BP11" s="27" t="s">
        <v>834</v>
      </c>
      <c r="BQ11" s="27" t="s">
        <v>1020</v>
      </c>
      <c r="BR11" s="27" t="s">
        <v>837</v>
      </c>
      <c r="BS11" s="27" t="s">
        <v>834</v>
      </c>
      <c r="BT11" s="27" t="s">
        <v>4014</v>
      </c>
      <c r="BU11" s="27" t="s">
        <v>837</v>
      </c>
      <c r="BV11" s="27" t="s">
        <v>834</v>
      </c>
      <c r="BW11" s="27" t="s">
        <v>1424</v>
      </c>
      <c r="BX11" s="27" t="s">
        <v>837</v>
      </c>
      <c r="BY11" s="27" t="s">
        <v>834</v>
      </c>
      <c r="BZ11" s="27" t="s">
        <v>602</v>
      </c>
      <c r="CA11" s="27" t="s">
        <v>837</v>
      </c>
      <c r="CB11" s="27" t="s">
        <v>834</v>
      </c>
      <c r="CC11" s="27" t="s">
        <v>3539</v>
      </c>
      <c r="CD11" s="27" t="s">
        <v>837</v>
      </c>
      <c r="CE11" s="27" t="s">
        <v>834</v>
      </c>
      <c r="CF11" s="27" t="s">
        <v>3118</v>
      </c>
      <c r="CG11" s="27" t="s">
        <v>837</v>
      </c>
      <c r="CH11" s="27" t="s">
        <v>834</v>
      </c>
      <c r="CI11" s="27" t="s">
        <v>3608</v>
      </c>
      <c r="CJ11" s="27" t="s">
        <v>837</v>
      </c>
      <c r="CK11" s="27" t="s">
        <v>834</v>
      </c>
      <c r="CL11" s="27" t="s">
        <v>399</v>
      </c>
      <c r="CM11" s="27" t="s">
        <v>837</v>
      </c>
      <c r="CN11" s="27" t="s">
        <v>834</v>
      </c>
      <c r="CO11" s="27" t="s">
        <v>3983</v>
      </c>
      <c r="CP11" s="27" t="s">
        <v>837</v>
      </c>
      <c r="CQ11" s="27" t="s">
        <v>179</v>
      </c>
      <c r="CR11" s="27" t="s">
        <v>3395</v>
      </c>
      <c r="CS11" s="27">
        <v>110</v>
      </c>
      <c r="CT11" s="27" t="s">
        <v>834</v>
      </c>
      <c r="CU11" s="27" t="s">
        <v>5035</v>
      </c>
      <c r="CV11" s="27" t="s">
        <v>837</v>
      </c>
      <c r="CW11" s="27" t="s">
        <v>390</v>
      </c>
      <c r="CX11" s="27" t="s">
        <v>1401</v>
      </c>
      <c r="CY11" s="27">
        <v>32</v>
      </c>
      <c r="CZ11" s="27" t="s">
        <v>391</v>
      </c>
      <c r="DA11" s="27" t="s">
        <v>1401</v>
      </c>
      <c r="DB11" s="27">
        <v>29</v>
      </c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</row>
    <row r="12" spans="1:191">
      <c r="A12" s="1">
        <v>11</v>
      </c>
      <c r="B12" s="69">
        <v>39496</v>
      </c>
      <c r="C12" s="27" t="s">
        <v>1889</v>
      </c>
      <c r="D12" s="1">
        <v>181626</v>
      </c>
      <c r="E12" s="1">
        <v>71476</v>
      </c>
      <c r="F12" s="35">
        <f t="shared" si="7"/>
        <v>0.39353396540142932</v>
      </c>
      <c r="G12" s="35">
        <f t="shared" si="0"/>
        <v>0.19259611617885725</v>
      </c>
      <c r="H12" s="1" t="str">
        <f t="shared" si="1"/>
        <v>PML-N</v>
      </c>
      <c r="I12" s="35">
        <f t="shared" si="2"/>
        <v>0.51309530471766751</v>
      </c>
      <c r="J12" s="1" t="str">
        <f t="shared" si="3"/>
        <v>PPPP</v>
      </c>
      <c r="K12" s="35">
        <f t="shared" si="4"/>
        <v>0.32049918853881021</v>
      </c>
      <c r="L12" s="1" t="str">
        <f t="shared" si="5"/>
        <v>PML</v>
      </c>
      <c r="M12" s="35">
        <f t="shared" si="6"/>
        <v>0.16198444233029269</v>
      </c>
      <c r="N12" s="52" t="s">
        <v>834</v>
      </c>
      <c r="O12" s="52" t="s">
        <v>1002</v>
      </c>
      <c r="P12" s="52" t="s">
        <v>837</v>
      </c>
      <c r="Q12" s="27" t="s">
        <v>834</v>
      </c>
      <c r="R12" s="27" t="s">
        <v>1185</v>
      </c>
      <c r="S12" s="27" t="s">
        <v>837</v>
      </c>
      <c r="T12" s="27" t="s">
        <v>834</v>
      </c>
      <c r="U12" s="27" t="s">
        <v>1765</v>
      </c>
      <c r="V12" s="27" t="s">
        <v>837</v>
      </c>
      <c r="W12" s="27" t="s">
        <v>180</v>
      </c>
      <c r="X12" s="27" t="s">
        <v>909</v>
      </c>
      <c r="Y12" s="27">
        <v>11578</v>
      </c>
      <c r="Z12" s="27" t="s">
        <v>1890</v>
      </c>
      <c r="AA12" s="27" t="s">
        <v>1194</v>
      </c>
      <c r="AB12" s="27">
        <v>36674</v>
      </c>
      <c r="AC12" s="27" t="s">
        <v>1891</v>
      </c>
      <c r="AD12" s="27" t="s">
        <v>1003</v>
      </c>
      <c r="AE12" s="27">
        <v>22908</v>
      </c>
      <c r="AF12" s="27" t="s">
        <v>834</v>
      </c>
      <c r="AG12" s="27" t="s">
        <v>7003</v>
      </c>
      <c r="AH12" s="27" t="s">
        <v>837</v>
      </c>
      <c r="AI12" s="27" t="s">
        <v>834</v>
      </c>
      <c r="AJ12" s="27" t="s">
        <v>1406</v>
      </c>
      <c r="AK12" s="27" t="s">
        <v>837</v>
      </c>
      <c r="AL12" s="27" t="s">
        <v>834</v>
      </c>
      <c r="AM12" s="27" t="s">
        <v>3202</v>
      </c>
      <c r="AN12" s="27" t="s">
        <v>837</v>
      </c>
      <c r="AO12" s="27" t="s">
        <v>834</v>
      </c>
      <c r="AP12" s="27" t="s">
        <v>7510</v>
      </c>
      <c r="AQ12" s="27" t="s">
        <v>837</v>
      </c>
      <c r="AR12" s="27" t="s">
        <v>834</v>
      </c>
      <c r="AS12" s="27" t="s">
        <v>3764</v>
      </c>
      <c r="AT12" s="27" t="s">
        <v>837</v>
      </c>
      <c r="AU12" s="27" t="s">
        <v>834</v>
      </c>
      <c r="AV12" s="27" t="s">
        <v>1866</v>
      </c>
      <c r="AW12" s="27" t="s">
        <v>837</v>
      </c>
      <c r="AX12" s="27" t="s">
        <v>834</v>
      </c>
      <c r="AY12" s="27" t="s">
        <v>393</v>
      </c>
      <c r="AZ12" s="27" t="s">
        <v>837</v>
      </c>
      <c r="BA12" s="27" t="s">
        <v>834</v>
      </c>
      <c r="BB12" s="27" t="s">
        <v>6640</v>
      </c>
      <c r="BC12" s="27" t="s">
        <v>837</v>
      </c>
      <c r="BD12" s="27" t="s">
        <v>834</v>
      </c>
      <c r="BE12" s="27" t="s">
        <v>6802</v>
      </c>
      <c r="BF12" s="27" t="s">
        <v>837</v>
      </c>
      <c r="BG12" s="27" t="s">
        <v>6554</v>
      </c>
      <c r="BH12" s="27" t="s">
        <v>834</v>
      </c>
      <c r="BI12" s="27" t="s">
        <v>1777</v>
      </c>
      <c r="BJ12" s="27" t="s">
        <v>837</v>
      </c>
      <c r="BK12" s="27" t="s">
        <v>3403</v>
      </c>
      <c r="BL12" s="27">
        <v>107</v>
      </c>
      <c r="BM12" s="27" t="s">
        <v>834</v>
      </c>
      <c r="BN12" s="27" t="s">
        <v>5990</v>
      </c>
      <c r="BO12" s="27" t="s">
        <v>837</v>
      </c>
      <c r="BP12" s="27" t="s">
        <v>834</v>
      </c>
      <c r="BQ12" s="27" t="s">
        <v>1020</v>
      </c>
      <c r="BR12" s="27" t="s">
        <v>837</v>
      </c>
      <c r="BS12" s="27" t="s">
        <v>834</v>
      </c>
      <c r="BT12" s="27" t="s">
        <v>4014</v>
      </c>
      <c r="BU12" s="27" t="s">
        <v>837</v>
      </c>
      <c r="BV12" s="27" t="s">
        <v>834</v>
      </c>
      <c r="BW12" s="27" t="s">
        <v>1424</v>
      </c>
      <c r="BX12" s="27" t="s">
        <v>837</v>
      </c>
      <c r="BY12" s="27" t="s">
        <v>834</v>
      </c>
      <c r="BZ12" s="27" t="s">
        <v>602</v>
      </c>
      <c r="CA12" s="27" t="s">
        <v>837</v>
      </c>
      <c r="CB12" s="27" t="s">
        <v>834</v>
      </c>
      <c r="CC12" s="27" t="s">
        <v>3539</v>
      </c>
      <c r="CD12" s="27" t="s">
        <v>837</v>
      </c>
      <c r="CE12" s="27" t="s">
        <v>834</v>
      </c>
      <c r="CF12" s="27" t="s">
        <v>3118</v>
      </c>
      <c r="CG12" s="27" t="s">
        <v>837</v>
      </c>
      <c r="CH12" s="27" t="s">
        <v>834</v>
      </c>
      <c r="CI12" s="27" t="s">
        <v>3608</v>
      </c>
      <c r="CJ12" s="27" t="s">
        <v>837</v>
      </c>
      <c r="CK12" s="27" t="s">
        <v>834</v>
      </c>
      <c r="CL12" s="27" t="s">
        <v>399</v>
      </c>
      <c r="CM12" s="27" t="s">
        <v>837</v>
      </c>
      <c r="CN12" s="27" t="s">
        <v>834</v>
      </c>
      <c r="CO12" s="27" t="s">
        <v>3983</v>
      </c>
      <c r="CP12" s="27" t="s">
        <v>837</v>
      </c>
      <c r="CQ12" s="27" t="s">
        <v>834</v>
      </c>
      <c r="CR12" s="27" t="s">
        <v>3395</v>
      </c>
      <c r="CS12" s="27" t="s">
        <v>837</v>
      </c>
      <c r="CT12" s="27" t="s">
        <v>834</v>
      </c>
      <c r="CU12" s="27" t="s">
        <v>5035</v>
      </c>
      <c r="CV12" s="27" t="s">
        <v>837</v>
      </c>
      <c r="CW12" s="27" t="s">
        <v>6555</v>
      </c>
      <c r="CX12" s="27" t="s">
        <v>1401</v>
      </c>
      <c r="CY12" s="27">
        <v>35</v>
      </c>
      <c r="CZ12" s="27" t="s">
        <v>6556</v>
      </c>
      <c r="DA12" s="27" t="s">
        <v>1401</v>
      </c>
      <c r="DB12" s="27">
        <v>22</v>
      </c>
      <c r="DC12" s="27" t="s">
        <v>6557</v>
      </c>
      <c r="DD12" s="27" t="s">
        <v>1401</v>
      </c>
      <c r="DE12" s="27">
        <v>19</v>
      </c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</row>
    <row r="13" spans="1:191">
      <c r="A13" s="1">
        <v>12</v>
      </c>
      <c r="B13" s="69">
        <v>39496</v>
      </c>
      <c r="C13" s="27" t="s">
        <v>1892</v>
      </c>
      <c r="D13" s="1">
        <v>152302</v>
      </c>
      <c r="E13" s="1">
        <v>60061</v>
      </c>
      <c r="F13" s="35">
        <f t="shared" si="7"/>
        <v>0.39435463749655292</v>
      </c>
      <c r="G13" s="35">
        <f t="shared" si="0"/>
        <v>0.19363646958925093</v>
      </c>
      <c r="H13" s="1" t="str">
        <f t="shared" si="1"/>
        <v>PML-N</v>
      </c>
      <c r="I13" s="35">
        <f t="shared" si="2"/>
        <v>0.52598191838297725</v>
      </c>
      <c r="J13" s="1" t="str">
        <f t="shared" si="3"/>
        <v>PPPP</v>
      </c>
      <c r="K13" s="35">
        <f t="shared" si="4"/>
        <v>0.33234544879372641</v>
      </c>
      <c r="L13" s="1" t="str">
        <f t="shared" si="5"/>
        <v>PML</v>
      </c>
      <c r="M13" s="35">
        <f t="shared" si="6"/>
        <v>0.12757030352474985</v>
      </c>
      <c r="N13" s="52" t="s">
        <v>834</v>
      </c>
      <c r="O13" s="52" t="s">
        <v>1002</v>
      </c>
      <c r="P13" s="52" t="s">
        <v>837</v>
      </c>
      <c r="Q13" s="27" t="s">
        <v>834</v>
      </c>
      <c r="R13" s="27" t="s">
        <v>1185</v>
      </c>
      <c r="S13" s="27" t="s">
        <v>837</v>
      </c>
      <c r="T13" s="27" t="s">
        <v>834</v>
      </c>
      <c r="U13" s="27" t="s">
        <v>1765</v>
      </c>
      <c r="V13" s="27" t="s">
        <v>837</v>
      </c>
      <c r="W13" s="27" t="s">
        <v>6558</v>
      </c>
      <c r="X13" s="27" t="s">
        <v>909</v>
      </c>
      <c r="Y13" s="27">
        <v>7662</v>
      </c>
      <c r="Z13" s="27" t="s">
        <v>1851</v>
      </c>
      <c r="AA13" s="27" t="s">
        <v>1194</v>
      </c>
      <c r="AB13" s="27">
        <v>31591</v>
      </c>
      <c r="AC13" s="27" t="s">
        <v>1852</v>
      </c>
      <c r="AD13" s="27" t="s">
        <v>1003</v>
      </c>
      <c r="AE13" s="27">
        <v>19961</v>
      </c>
      <c r="AF13" s="27" t="s">
        <v>834</v>
      </c>
      <c r="AG13" s="27" t="s">
        <v>7003</v>
      </c>
      <c r="AH13" s="27" t="s">
        <v>837</v>
      </c>
      <c r="AI13" s="27" t="s">
        <v>834</v>
      </c>
      <c r="AJ13" s="27" t="s">
        <v>1406</v>
      </c>
      <c r="AK13" s="27" t="s">
        <v>837</v>
      </c>
      <c r="AL13" s="27" t="s">
        <v>834</v>
      </c>
      <c r="AM13" s="27" t="s">
        <v>3202</v>
      </c>
      <c r="AN13" s="27" t="s">
        <v>837</v>
      </c>
      <c r="AO13" s="27" t="s">
        <v>834</v>
      </c>
      <c r="AP13" s="27" t="s">
        <v>7510</v>
      </c>
      <c r="AQ13" s="27" t="s">
        <v>837</v>
      </c>
      <c r="AR13" s="27" t="s">
        <v>834</v>
      </c>
      <c r="AS13" s="27" t="s">
        <v>3764</v>
      </c>
      <c r="AT13" s="27" t="s">
        <v>837</v>
      </c>
      <c r="AU13" s="27" t="s">
        <v>834</v>
      </c>
      <c r="AV13" s="27" t="s">
        <v>1866</v>
      </c>
      <c r="AW13" s="27" t="s">
        <v>837</v>
      </c>
      <c r="AX13" s="27" t="s">
        <v>834</v>
      </c>
      <c r="AY13" s="27" t="s">
        <v>393</v>
      </c>
      <c r="AZ13" s="27" t="s">
        <v>837</v>
      </c>
      <c r="BA13" s="27" t="s">
        <v>834</v>
      </c>
      <c r="BB13" s="27" t="s">
        <v>6640</v>
      </c>
      <c r="BC13" s="27" t="s">
        <v>837</v>
      </c>
      <c r="BD13" s="27" t="s">
        <v>834</v>
      </c>
      <c r="BE13" s="27" t="s">
        <v>6802</v>
      </c>
      <c r="BF13" s="27" t="s">
        <v>837</v>
      </c>
      <c r="BG13" s="27" t="s">
        <v>834</v>
      </c>
      <c r="BH13" s="27" t="s">
        <v>834</v>
      </c>
      <c r="BI13" s="27" t="s">
        <v>1777</v>
      </c>
      <c r="BJ13" s="27" t="s">
        <v>837</v>
      </c>
      <c r="BK13" s="27" t="s">
        <v>3403</v>
      </c>
      <c r="BL13" s="27" t="s">
        <v>837</v>
      </c>
      <c r="BM13" s="27" t="s">
        <v>834</v>
      </c>
      <c r="BN13" s="27" t="s">
        <v>5990</v>
      </c>
      <c r="BO13" s="27" t="s">
        <v>837</v>
      </c>
      <c r="BP13" s="27" t="s">
        <v>834</v>
      </c>
      <c r="BQ13" s="27" t="s">
        <v>1020</v>
      </c>
      <c r="BR13" s="27" t="s">
        <v>837</v>
      </c>
      <c r="BS13" s="27" t="s">
        <v>834</v>
      </c>
      <c r="BT13" s="27" t="s">
        <v>4014</v>
      </c>
      <c r="BU13" s="27" t="s">
        <v>837</v>
      </c>
      <c r="BV13" s="27" t="s">
        <v>834</v>
      </c>
      <c r="BW13" s="27" t="s">
        <v>1424</v>
      </c>
      <c r="BX13" s="27" t="s">
        <v>837</v>
      </c>
      <c r="BY13" s="27" t="s">
        <v>834</v>
      </c>
      <c r="BZ13" s="27" t="s">
        <v>602</v>
      </c>
      <c r="CA13" s="27" t="s">
        <v>837</v>
      </c>
      <c r="CB13" s="27" t="s">
        <v>834</v>
      </c>
      <c r="CC13" s="27" t="s">
        <v>3539</v>
      </c>
      <c r="CD13" s="27" t="s">
        <v>837</v>
      </c>
      <c r="CE13" s="27" t="s">
        <v>834</v>
      </c>
      <c r="CF13" s="27" t="s">
        <v>3118</v>
      </c>
      <c r="CG13" s="27" t="s">
        <v>837</v>
      </c>
      <c r="CH13" s="27" t="s">
        <v>834</v>
      </c>
      <c r="CI13" s="27" t="s">
        <v>3608</v>
      </c>
      <c r="CJ13" s="27" t="s">
        <v>837</v>
      </c>
      <c r="CK13" s="27" t="s">
        <v>834</v>
      </c>
      <c r="CL13" s="27" t="s">
        <v>399</v>
      </c>
      <c r="CM13" s="27" t="s">
        <v>837</v>
      </c>
      <c r="CN13" s="27" t="s">
        <v>834</v>
      </c>
      <c r="CO13" s="27" t="s">
        <v>3983</v>
      </c>
      <c r="CP13" s="27" t="s">
        <v>837</v>
      </c>
      <c r="CQ13" s="27" t="s">
        <v>834</v>
      </c>
      <c r="CR13" s="27" t="s">
        <v>3395</v>
      </c>
      <c r="CS13" s="27" t="s">
        <v>837</v>
      </c>
      <c r="CT13" s="27" t="s">
        <v>834</v>
      </c>
      <c r="CU13" s="27" t="s">
        <v>5035</v>
      </c>
      <c r="CV13" s="27" t="s">
        <v>837</v>
      </c>
      <c r="CW13" s="27" t="s">
        <v>6559</v>
      </c>
      <c r="CX13" s="27" t="s">
        <v>1401</v>
      </c>
      <c r="CY13" s="27">
        <v>847</v>
      </c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</row>
    <row r="14" spans="1:191">
      <c r="A14" s="27">
        <v>13</v>
      </c>
      <c r="B14" s="69">
        <v>39496</v>
      </c>
      <c r="C14" s="27" t="s">
        <v>1853</v>
      </c>
      <c r="D14" s="1">
        <v>143316</v>
      </c>
      <c r="E14" s="1">
        <v>25062</v>
      </c>
      <c r="F14" s="35">
        <f t="shared" si="7"/>
        <v>0.17487231013983087</v>
      </c>
      <c r="G14" s="35">
        <f t="shared" si="0"/>
        <v>0.11687016199824435</v>
      </c>
      <c r="H14" s="1" t="str">
        <f t="shared" si="1"/>
        <v>PML-N</v>
      </c>
      <c r="I14" s="35">
        <f t="shared" si="2"/>
        <v>0.93428297821402917</v>
      </c>
      <c r="J14" s="1" t="str">
        <f t="shared" si="3"/>
        <v>PPPP</v>
      </c>
      <c r="K14" s="35">
        <f t="shared" si="4"/>
        <v>0.81741281621578488</v>
      </c>
      <c r="L14" s="1" t="str">
        <f t="shared" si="5"/>
        <v>PML</v>
      </c>
      <c r="M14" s="35">
        <f t="shared" si="6"/>
        <v>0.23517676163115472</v>
      </c>
      <c r="N14" s="52" t="s">
        <v>834</v>
      </c>
      <c r="O14" s="52" t="s">
        <v>1002</v>
      </c>
      <c r="P14" s="52" t="s">
        <v>837</v>
      </c>
      <c r="Q14" s="27" t="s">
        <v>3407</v>
      </c>
      <c r="R14" s="27" t="s">
        <v>1185</v>
      </c>
      <c r="S14" s="27">
        <v>153</v>
      </c>
      <c r="T14" s="27" t="s">
        <v>182</v>
      </c>
      <c r="U14" s="27" t="s">
        <v>1765</v>
      </c>
      <c r="V14" s="27">
        <v>70</v>
      </c>
      <c r="W14" s="27" t="s">
        <v>6560</v>
      </c>
      <c r="X14" s="27" t="s">
        <v>909</v>
      </c>
      <c r="Y14" s="27">
        <v>5894</v>
      </c>
      <c r="Z14" s="27" t="s">
        <v>6354</v>
      </c>
      <c r="AA14" s="27" t="s">
        <v>1194</v>
      </c>
      <c r="AB14" s="27">
        <v>23415</v>
      </c>
      <c r="AC14" s="27" t="s">
        <v>181</v>
      </c>
      <c r="AD14" s="27" t="s">
        <v>1003</v>
      </c>
      <c r="AE14" s="27">
        <v>20486</v>
      </c>
      <c r="AF14" s="27" t="s">
        <v>834</v>
      </c>
      <c r="AG14" s="27" t="s">
        <v>7003</v>
      </c>
      <c r="AH14" s="27" t="s">
        <v>837</v>
      </c>
      <c r="AI14" s="27" t="s">
        <v>834</v>
      </c>
      <c r="AJ14" s="27" t="s">
        <v>1406</v>
      </c>
      <c r="AK14" s="27" t="s">
        <v>837</v>
      </c>
      <c r="AL14" s="27" t="s">
        <v>834</v>
      </c>
      <c r="AM14" s="27" t="s">
        <v>3202</v>
      </c>
      <c r="AN14" s="27" t="s">
        <v>837</v>
      </c>
      <c r="AO14" s="27" t="s">
        <v>834</v>
      </c>
      <c r="AP14" s="27" t="s">
        <v>7510</v>
      </c>
      <c r="AQ14" s="27" t="s">
        <v>837</v>
      </c>
      <c r="AR14" s="27" t="s">
        <v>834</v>
      </c>
      <c r="AS14" s="27" t="s">
        <v>3764</v>
      </c>
      <c r="AT14" s="27" t="s">
        <v>837</v>
      </c>
      <c r="AU14" s="27" t="s">
        <v>834</v>
      </c>
      <c r="AV14" s="27" t="s">
        <v>1866</v>
      </c>
      <c r="AW14" s="27" t="s">
        <v>837</v>
      </c>
      <c r="AX14" s="27" t="s">
        <v>834</v>
      </c>
      <c r="AY14" s="27" t="s">
        <v>393</v>
      </c>
      <c r="AZ14" s="27" t="s">
        <v>837</v>
      </c>
      <c r="BA14" s="27" t="s">
        <v>834</v>
      </c>
      <c r="BB14" s="27" t="s">
        <v>6640</v>
      </c>
      <c r="BC14" s="27" t="s">
        <v>837</v>
      </c>
      <c r="BD14" s="27" t="s">
        <v>834</v>
      </c>
      <c r="BE14" s="27" t="s">
        <v>6802</v>
      </c>
      <c r="BF14" s="27" t="s">
        <v>837</v>
      </c>
      <c r="BG14" s="27" t="s">
        <v>834</v>
      </c>
      <c r="BH14" s="27" t="s">
        <v>834</v>
      </c>
      <c r="BI14" s="27" t="s">
        <v>1777</v>
      </c>
      <c r="BJ14" s="27" t="s">
        <v>837</v>
      </c>
      <c r="BK14" s="27" t="s">
        <v>3403</v>
      </c>
      <c r="BL14" s="27" t="s">
        <v>837</v>
      </c>
      <c r="BM14" s="27" t="s">
        <v>834</v>
      </c>
      <c r="BN14" s="27" t="s">
        <v>5990</v>
      </c>
      <c r="BO14" s="27" t="s">
        <v>837</v>
      </c>
      <c r="BP14" s="27" t="s">
        <v>834</v>
      </c>
      <c r="BQ14" s="27" t="s">
        <v>1020</v>
      </c>
      <c r="BR14" s="27" t="s">
        <v>837</v>
      </c>
      <c r="BS14" s="27" t="s">
        <v>834</v>
      </c>
      <c r="BT14" s="27" t="s">
        <v>4014</v>
      </c>
      <c r="BU14" s="27" t="s">
        <v>837</v>
      </c>
      <c r="BV14" s="27" t="s">
        <v>834</v>
      </c>
      <c r="BW14" s="27" t="s">
        <v>1424</v>
      </c>
      <c r="BX14" s="27" t="s">
        <v>837</v>
      </c>
      <c r="BY14" s="27" t="s">
        <v>834</v>
      </c>
      <c r="BZ14" s="27" t="s">
        <v>602</v>
      </c>
      <c r="CA14" s="27" t="s">
        <v>837</v>
      </c>
      <c r="CB14" s="27" t="s">
        <v>834</v>
      </c>
      <c r="CC14" s="27" t="s">
        <v>3539</v>
      </c>
      <c r="CD14" s="27" t="s">
        <v>837</v>
      </c>
      <c r="CE14" s="27" t="s">
        <v>834</v>
      </c>
      <c r="CF14" s="27" t="s">
        <v>3118</v>
      </c>
      <c r="CG14" s="27" t="s">
        <v>837</v>
      </c>
      <c r="CH14" s="27" t="s">
        <v>834</v>
      </c>
      <c r="CI14" s="27" t="s">
        <v>3608</v>
      </c>
      <c r="CJ14" s="27" t="s">
        <v>837</v>
      </c>
      <c r="CK14" s="27" t="s">
        <v>834</v>
      </c>
      <c r="CL14" s="27" t="s">
        <v>399</v>
      </c>
      <c r="CM14" s="27" t="s">
        <v>837</v>
      </c>
      <c r="CN14" s="27" t="s">
        <v>834</v>
      </c>
      <c r="CO14" s="27" t="s">
        <v>3983</v>
      </c>
      <c r="CP14" s="27" t="s">
        <v>837</v>
      </c>
      <c r="CQ14" s="27" t="s">
        <v>834</v>
      </c>
      <c r="CR14" s="27" t="s">
        <v>3395</v>
      </c>
      <c r="CS14" s="27" t="s">
        <v>837</v>
      </c>
      <c r="CT14" s="27" t="s">
        <v>834</v>
      </c>
      <c r="CU14" s="27" t="s">
        <v>5035</v>
      </c>
      <c r="CV14" s="27" t="s">
        <v>837</v>
      </c>
      <c r="CW14" s="27" t="s">
        <v>183</v>
      </c>
      <c r="CX14" s="27" t="s">
        <v>1401</v>
      </c>
      <c r="CY14" s="27">
        <v>456</v>
      </c>
      <c r="CZ14" s="27" t="s">
        <v>184</v>
      </c>
      <c r="DA14" s="27" t="s">
        <v>1401</v>
      </c>
      <c r="DB14" s="27">
        <v>27</v>
      </c>
      <c r="DC14" s="27" t="s">
        <v>185</v>
      </c>
      <c r="DD14" s="27" t="s">
        <v>1401</v>
      </c>
      <c r="DE14" s="27">
        <v>15</v>
      </c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</row>
    <row r="15" spans="1:191">
      <c r="A15" s="1">
        <v>14</v>
      </c>
      <c r="B15" s="69">
        <v>39496</v>
      </c>
      <c r="C15" s="27" t="s">
        <v>1896</v>
      </c>
      <c r="D15" s="1">
        <v>169170</v>
      </c>
      <c r="E15" s="1">
        <v>56251</v>
      </c>
      <c r="F15" s="35">
        <f t="shared" si="7"/>
        <v>0.33251167464680498</v>
      </c>
      <c r="G15" s="35">
        <f t="shared" si="0"/>
        <v>0.16076158646068514</v>
      </c>
      <c r="H15" s="1" t="str">
        <f t="shared" si="1"/>
        <v>PML-N</v>
      </c>
      <c r="I15" s="35">
        <f t="shared" si="2"/>
        <v>0.47090718387228669</v>
      </c>
      <c r="J15" s="1" t="str">
        <f t="shared" si="3"/>
        <v>PPPP</v>
      </c>
      <c r="K15" s="35">
        <f t="shared" si="4"/>
        <v>0.31014559741160158</v>
      </c>
      <c r="L15" s="1" t="str">
        <f t="shared" si="5"/>
        <v>IND</v>
      </c>
      <c r="M15" s="35">
        <f t="shared" si="6"/>
        <v>0.14140193063234432</v>
      </c>
      <c r="N15" s="52" t="s">
        <v>834</v>
      </c>
      <c r="O15" s="52" t="s">
        <v>1002</v>
      </c>
      <c r="P15" s="52" t="s">
        <v>837</v>
      </c>
      <c r="Q15" s="27" t="s">
        <v>834</v>
      </c>
      <c r="R15" s="27" t="s">
        <v>1185</v>
      </c>
      <c r="S15" s="27" t="s">
        <v>837</v>
      </c>
      <c r="T15" s="27" t="s">
        <v>834</v>
      </c>
      <c r="U15" s="27" t="s">
        <v>1765</v>
      </c>
      <c r="V15" s="27" t="s">
        <v>837</v>
      </c>
      <c r="W15" s="27" t="s">
        <v>6397</v>
      </c>
      <c r="X15" s="27" t="s">
        <v>909</v>
      </c>
      <c r="Y15" s="27">
        <v>4166</v>
      </c>
      <c r="Z15" s="27" t="s">
        <v>186</v>
      </c>
      <c r="AA15" s="27" t="s">
        <v>1194</v>
      </c>
      <c r="AB15" s="27">
        <v>26489</v>
      </c>
      <c r="AC15" s="27" t="s">
        <v>1897</v>
      </c>
      <c r="AD15" s="27" t="s">
        <v>1003</v>
      </c>
      <c r="AE15" s="27">
        <v>17446</v>
      </c>
      <c r="AF15" s="27" t="s">
        <v>834</v>
      </c>
      <c r="AG15" s="27" t="s">
        <v>7003</v>
      </c>
      <c r="AH15" s="27" t="s">
        <v>837</v>
      </c>
      <c r="AI15" s="27" t="s">
        <v>834</v>
      </c>
      <c r="AJ15" s="27" t="s">
        <v>1406</v>
      </c>
      <c r="AK15" s="27" t="s">
        <v>837</v>
      </c>
      <c r="AL15" s="27" t="s">
        <v>834</v>
      </c>
      <c r="AM15" s="27" t="s">
        <v>3202</v>
      </c>
      <c r="AN15" s="27" t="s">
        <v>837</v>
      </c>
      <c r="AO15" s="27" t="s">
        <v>834</v>
      </c>
      <c r="AP15" s="27" t="s">
        <v>7510</v>
      </c>
      <c r="AQ15" s="27" t="s">
        <v>837</v>
      </c>
      <c r="AR15" s="27" t="s">
        <v>834</v>
      </c>
      <c r="AS15" s="27" t="s">
        <v>3764</v>
      </c>
      <c r="AT15" s="27" t="s">
        <v>837</v>
      </c>
      <c r="AU15" s="27" t="s">
        <v>834</v>
      </c>
      <c r="AV15" s="27" t="s">
        <v>1866</v>
      </c>
      <c r="AW15" s="27" t="s">
        <v>837</v>
      </c>
      <c r="AX15" s="27" t="s">
        <v>834</v>
      </c>
      <c r="AY15" s="27" t="s">
        <v>393</v>
      </c>
      <c r="AZ15" s="27" t="s">
        <v>837</v>
      </c>
      <c r="BA15" s="27" t="s">
        <v>834</v>
      </c>
      <c r="BB15" s="27" t="s">
        <v>6640</v>
      </c>
      <c r="BC15" s="27" t="s">
        <v>837</v>
      </c>
      <c r="BD15" s="27" t="s">
        <v>834</v>
      </c>
      <c r="BE15" s="27" t="s">
        <v>6802</v>
      </c>
      <c r="BF15" s="27" t="s">
        <v>837</v>
      </c>
      <c r="BG15" s="27" t="s">
        <v>834</v>
      </c>
      <c r="BH15" s="27" t="s">
        <v>834</v>
      </c>
      <c r="BI15" s="27" t="s">
        <v>1777</v>
      </c>
      <c r="BJ15" s="27" t="s">
        <v>837</v>
      </c>
      <c r="BK15" s="27" t="s">
        <v>3403</v>
      </c>
      <c r="BL15" s="27" t="s">
        <v>837</v>
      </c>
      <c r="BM15" s="27" t="s">
        <v>834</v>
      </c>
      <c r="BN15" s="27" t="s">
        <v>5990</v>
      </c>
      <c r="BO15" s="27" t="s">
        <v>837</v>
      </c>
      <c r="BP15" s="27" t="s">
        <v>834</v>
      </c>
      <c r="BQ15" s="27" t="s">
        <v>1020</v>
      </c>
      <c r="BR15" s="27" t="s">
        <v>837</v>
      </c>
      <c r="BS15" s="27" t="s">
        <v>834</v>
      </c>
      <c r="BT15" s="27" t="s">
        <v>4014</v>
      </c>
      <c r="BU15" s="27" t="s">
        <v>837</v>
      </c>
      <c r="BV15" s="27" t="s">
        <v>834</v>
      </c>
      <c r="BW15" s="27" t="s">
        <v>1424</v>
      </c>
      <c r="BX15" s="27" t="s">
        <v>837</v>
      </c>
      <c r="BY15" s="27" t="s">
        <v>834</v>
      </c>
      <c r="BZ15" s="27" t="s">
        <v>602</v>
      </c>
      <c r="CA15" s="27" t="s">
        <v>837</v>
      </c>
      <c r="CB15" s="27" t="s">
        <v>834</v>
      </c>
      <c r="CC15" s="27" t="s">
        <v>3539</v>
      </c>
      <c r="CD15" s="27" t="s">
        <v>837</v>
      </c>
      <c r="CE15" s="27" t="s">
        <v>834</v>
      </c>
      <c r="CF15" s="27" t="s">
        <v>3118</v>
      </c>
      <c r="CG15" s="27" t="s">
        <v>837</v>
      </c>
      <c r="CH15" s="27" t="s">
        <v>834</v>
      </c>
      <c r="CI15" s="27" t="s">
        <v>3608</v>
      </c>
      <c r="CJ15" s="27" t="s">
        <v>837</v>
      </c>
      <c r="CK15" s="27" t="s">
        <v>834</v>
      </c>
      <c r="CL15" s="27" t="s">
        <v>399</v>
      </c>
      <c r="CM15" s="27" t="s">
        <v>837</v>
      </c>
      <c r="CN15" s="27" t="s">
        <v>834</v>
      </c>
      <c r="CO15" s="27" t="s">
        <v>3983</v>
      </c>
      <c r="CP15" s="27" t="s">
        <v>837</v>
      </c>
      <c r="CQ15" s="27" t="s">
        <v>834</v>
      </c>
      <c r="CR15" s="27" t="s">
        <v>3395</v>
      </c>
      <c r="CS15" s="27" t="s">
        <v>837</v>
      </c>
      <c r="CT15" s="27" t="s">
        <v>834</v>
      </c>
      <c r="CU15" s="27" t="s">
        <v>5035</v>
      </c>
      <c r="CV15" s="27" t="s">
        <v>837</v>
      </c>
      <c r="CW15" s="27" t="s">
        <v>6396</v>
      </c>
      <c r="CX15" s="27" t="s">
        <v>1401</v>
      </c>
      <c r="CY15" s="27">
        <v>7954</v>
      </c>
      <c r="CZ15" s="27" t="s">
        <v>6226</v>
      </c>
      <c r="DA15" s="27" t="s">
        <v>1401</v>
      </c>
      <c r="DB15" s="27">
        <v>152</v>
      </c>
      <c r="DC15" s="27" t="s">
        <v>6227</v>
      </c>
      <c r="DD15" s="27" t="s">
        <v>1401</v>
      </c>
      <c r="DE15" s="27">
        <v>20</v>
      </c>
      <c r="DF15" s="27" t="s">
        <v>6045</v>
      </c>
      <c r="DG15" s="27" t="s">
        <v>1401</v>
      </c>
      <c r="DH15" s="27">
        <v>14</v>
      </c>
      <c r="DI15" s="27" t="s">
        <v>6046</v>
      </c>
      <c r="DJ15" s="27" t="s">
        <v>1401</v>
      </c>
      <c r="DK15" s="27">
        <v>10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</row>
    <row r="16" spans="1:191">
      <c r="A16" s="1">
        <v>15</v>
      </c>
      <c r="B16" s="69">
        <v>39496</v>
      </c>
      <c r="C16" s="27" t="s">
        <v>981</v>
      </c>
      <c r="D16" s="1">
        <v>153030</v>
      </c>
      <c r="E16" s="1">
        <v>76176</v>
      </c>
      <c r="F16" s="35">
        <f t="shared" si="7"/>
        <v>0.49778474808861006</v>
      </c>
      <c r="G16" s="35">
        <f t="shared" si="0"/>
        <v>7.9644507456416713E-2</v>
      </c>
      <c r="H16" s="1" t="str">
        <f t="shared" si="1"/>
        <v>PPPP</v>
      </c>
      <c r="I16" s="35">
        <f t="shared" si="2"/>
        <v>0.40531138416299095</v>
      </c>
      <c r="J16" s="1" t="str">
        <f t="shared" si="3"/>
        <v>PML</v>
      </c>
      <c r="K16" s="35">
        <f t="shared" si="4"/>
        <v>0.32566687670657424</v>
      </c>
      <c r="L16" s="1" t="str">
        <f t="shared" si="5"/>
        <v>PML-N</v>
      </c>
      <c r="M16" s="35">
        <f t="shared" si="6"/>
        <v>0.26902173913043476</v>
      </c>
      <c r="N16" s="52" t="s">
        <v>834</v>
      </c>
      <c r="O16" s="52" t="s">
        <v>1002</v>
      </c>
      <c r="P16" s="52" t="s">
        <v>837</v>
      </c>
      <c r="Q16" s="27" t="s">
        <v>834</v>
      </c>
      <c r="R16" s="27" t="s">
        <v>1185</v>
      </c>
      <c r="S16" s="27" t="s">
        <v>837</v>
      </c>
      <c r="T16" s="27" t="s">
        <v>834</v>
      </c>
      <c r="U16" s="27" t="s">
        <v>1765</v>
      </c>
      <c r="V16" s="27" t="s">
        <v>837</v>
      </c>
      <c r="W16" s="27" t="s">
        <v>2085</v>
      </c>
      <c r="X16" s="27" t="s">
        <v>909</v>
      </c>
      <c r="Y16" s="27">
        <v>24808</v>
      </c>
      <c r="Z16" s="27" t="s">
        <v>6047</v>
      </c>
      <c r="AA16" s="27" t="s">
        <v>1194</v>
      </c>
      <c r="AB16" s="27">
        <v>20493</v>
      </c>
      <c r="AC16" s="27" t="s">
        <v>187</v>
      </c>
      <c r="AD16" s="27" t="s">
        <v>1003</v>
      </c>
      <c r="AE16" s="27">
        <v>30875</v>
      </c>
      <c r="AF16" s="27" t="s">
        <v>834</v>
      </c>
      <c r="AG16" s="27" t="s">
        <v>7003</v>
      </c>
      <c r="AH16" s="27" t="s">
        <v>837</v>
      </c>
      <c r="AI16" s="27" t="s">
        <v>834</v>
      </c>
      <c r="AJ16" s="27" t="s">
        <v>1406</v>
      </c>
      <c r="AK16" s="27" t="s">
        <v>837</v>
      </c>
      <c r="AL16" s="27" t="s">
        <v>834</v>
      </c>
      <c r="AM16" s="27" t="s">
        <v>3202</v>
      </c>
      <c r="AN16" s="27" t="s">
        <v>837</v>
      </c>
      <c r="AO16" s="27" t="s">
        <v>834</v>
      </c>
      <c r="AP16" s="27" t="s">
        <v>7510</v>
      </c>
      <c r="AQ16" s="27" t="s">
        <v>837</v>
      </c>
      <c r="AR16" s="27" t="s">
        <v>834</v>
      </c>
      <c r="AS16" s="27" t="s">
        <v>3764</v>
      </c>
      <c r="AT16" s="27" t="s">
        <v>837</v>
      </c>
      <c r="AU16" s="27" t="s">
        <v>834</v>
      </c>
      <c r="AV16" s="27" t="s">
        <v>1866</v>
      </c>
      <c r="AW16" s="27" t="s">
        <v>837</v>
      </c>
      <c r="AX16" s="27" t="s">
        <v>834</v>
      </c>
      <c r="AY16" s="27" t="s">
        <v>393</v>
      </c>
      <c r="AZ16" s="27" t="s">
        <v>837</v>
      </c>
      <c r="BA16" s="27" t="s">
        <v>834</v>
      </c>
      <c r="BB16" s="27" t="s">
        <v>6640</v>
      </c>
      <c r="BC16" s="27" t="s">
        <v>837</v>
      </c>
      <c r="BD16" s="27" t="s">
        <v>834</v>
      </c>
      <c r="BE16" s="27" t="s">
        <v>6802</v>
      </c>
      <c r="BF16" s="27" t="s">
        <v>837</v>
      </c>
      <c r="BG16" s="27" t="s">
        <v>834</v>
      </c>
      <c r="BH16" s="27" t="s">
        <v>834</v>
      </c>
      <c r="BI16" s="27" t="s">
        <v>1777</v>
      </c>
      <c r="BJ16" s="27" t="s">
        <v>837</v>
      </c>
      <c r="BK16" s="27" t="s">
        <v>3403</v>
      </c>
      <c r="BL16" s="27" t="s">
        <v>837</v>
      </c>
      <c r="BM16" s="27" t="s">
        <v>834</v>
      </c>
      <c r="BN16" s="27" t="s">
        <v>5990</v>
      </c>
      <c r="BO16" s="27" t="s">
        <v>837</v>
      </c>
      <c r="BP16" s="27" t="s">
        <v>834</v>
      </c>
      <c r="BQ16" s="27" t="s">
        <v>1020</v>
      </c>
      <c r="BR16" s="27" t="s">
        <v>837</v>
      </c>
      <c r="BS16" s="27" t="s">
        <v>834</v>
      </c>
      <c r="BT16" s="27" t="s">
        <v>4014</v>
      </c>
      <c r="BU16" s="27" t="s">
        <v>837</v>
      </c>
      <c r="BV16" s="27" t="s">
        <v>834</v>
      </c>
      <c r="BW16" s="27" t="s">
        <v>1424</v>
      </c>
      <c r="BX16" s="27" t="s">
        <v>837</v>
      </c>
      <c r="BY16" s="27" t="s">
        <v>834</v>
      </c>
      <c r="BZ16" s="27" t="s">
        <v>602</v>
      </c>
      <c r="CA16" s="27" t="s">
        <v>837</v>
      </c>
      <c r="CB16" s="27" t="s">
        <v>834</v>
      </c>
      <c r="CC16" s="27" t="s">
        <v>3539</v>
      </c>
      <c r="CD16" s="27" t="s">
        <v>837</v>
      </c>
      <c r="CE16" s="27" t="s">
        <v>834</v>
      </c>
      <c r="CF16" s="27" t="s">
        <v>3118</v>
      </c>
      <c r="CG16" s="27" t="s">
        <v>837</v>
      </c>
      <c r="CH16" s="27" t="s">
        <v>834</v>
      </c>
      <c r="CI16" s="27" t="s">
        <v>3608</v>
      </c>
      <c r="CJ16" s="27" t="s">
        <v>837</v>
      </c>
      <c r="CK16" s="27" t="s">
        <v>834</v>
      </c>
      <c r="CL16" s="27" t="s">
        <v>399</v>
      </c>
      <c r="CM16" s="27" t="s">
        <v>837</v>
      </c>
      <c r="CN16" s="27" t="s">
        <v>834</v>
      </c>
      <c r="CO16" s="27" t="s">
        <v>3983</v>
      </c>
      <c r="CP16" s="27" t="s">
        <v>837</v>
      </c>
      <c r="CQ16" s="27" t="s">
        <v>834</v>
      </c>
      <c r="CR16" s="27" t="s">
        <v>3395</v>
      </c>
      <c r="CS16" s="27" t="s">
        <v>837</v>
      </c>
      <c r="CT16" s="27" t="s">
        <v>834</v>
      </c>
      <c r="CU16" s="27" t="s">
        <v>5035</v>
      </c>
      <c r="CV16" s="27" t="s">
        <v>837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</row>
    <row r="17" spans="1:188">
      <c r="A17" s="1">
        <v>16</v>
      </c>
      <c r="B17" s="69">
        <v>39496</v>
      </c>
      <c r="C17" s="27" t="s">
        <v>984</v>
      </c>
      <c r="D17" s="1">
        <v>150810</v>
      </c>
      <c r="E17" s="1">
        <v>69237</v>
      </c>
      <c r="F17" s="35">
        <f t="shared" si="7"/>
        <v>0.45910085538094292</v>
      </c>
      <c r="G17" s="35">
        <f t="shared" si="0"/>
        <v>0.16300532952034316</v>
      </c>
      <c r="H17" s="1" t="str">
        <f t="shared" si="1"/>
        <v>IND</v>
      </c>
      <c r="I17" s="35">
        <f t="shared" si="2"/>
        <v>0.36559931828357672</v>
      </c>
      <c r="J17" s="1" t="str">
        <f t="shared" si="3"/>
        <v>PPPP</v>
      </c>
      <c r="K17" s="35">
        <f t="shared" si="4"/>
        <v>0.20259398876323353</v>
      </c>
      <c r="L17" s="1" t="str">
        <f t="shared" si="5"/>
        <v>MMA</v>
      </c>
      <c r="M17" s="35">
        <f t="shared" si="6"/>
        <v>0.1776217918165143</v>
      </c>
      <c r="N17" s="52" t="s">
        <v>834</v>
      </c>
      <c r="O17" s="52" t="s">
        <v>1002</v>
      </c>
      <c r="P17" s="52" t="s">
        <v>837</v>
      </c>
      <c r="Q17" s="27" t="s">
        <v>3426</v>
      </c>
      <c r="R17" s="27" t="s">
        <v>1185</v>
      </c>
      <c r="S17" s="27">
        <v>12298</v>
      </c>
      <c r="T17" s="27" t="s">
        <v>834</v>
      </c>
      <c r="U17" s="27" t="s">
        <v>1765</v>
      </c>
      <c r="V17" s="27" t="s">
        <v>837</v>
      </c>
      <c r="W17" s="27" t="s">
        <v>834</v>
      </c>
      <c r="X17" s="27" t="s">
        <v>909</v>
      </c>
      <c r="Y17" s="27" t="s">
        <v>837</v>
      </c>
      <c r="Z17" s="27" t="s">
        <v>6048</v>
      </c>
      <c r="AA17" s="27" t="s">
        <v>1194</v>
      </c>
      <c r="AB17" s="27">
        <v>11689</v>
      </c>
      <c r="AC17" s="27" t="s">
        <v>2087</v>
      </c>
      <c r="AD17" s="27" t="s">
        <v>1003</v>
      </c>
      <c r="AE17" s="27">
        <v>14027</v>
      </c>
      <c r="AF17" s="27" t="s">
        <v>834</v>
      </c>
      <c r="AG17" s="27" t="s">
        <v>7003</v>
      </c>
      <c r="AH17" s="27" t="s">
        <v>837</v>
      </c>
      <c r="AI17" s="27" t="s">
        <v>834</v>
      </c>
      <c r="AJ17" s="27" t="s">
        <v>1406</v>
      </c>
      <c r="AK17" s="27" t="s">
        <v>837</v>
      </c>
      <c r="AL17" s="27" t="s">
        <v>834</v>
      </c>
      <c r="AM17" s="27" t="s">
        <v>3202</v>
      </c>
      <c r="AN17" s="27" t="s">
        <v>837</v>
      </c>
      <c r="AO17" s="27" t="s">
        <v>834</v>
      </c>
      <c r="AP17" s="27" t="s">
        <v>7510</v>
      </c>
      <c r="AQ17" s="27" t="s">
        <v>837</v>
      </c>
      <c r="AR17" s="27" t="s">
        <v>834</v>
      </c>
      <c r="AS17" s="27" t="s">
        <v>3764</v>
      </c>
      <c r="AT17" s="27" t="s">
        <v>837</v>
      </c>
      <c r="AU17" s="27" t="s">
        <v>834</v>
      </c>
      <c r="AV17" s="27" t="s">
        <v>1866</v>
      </c>
      <c r="AW17" s="27" t="s">
        <v>837</v>
      </c>
      <c r="AX17" s="27" t="s">
        <v>834</v>
      </c>
      <c r="AY17" s="27" t="s">
        <v>393</v>
      </c>
      <c r="AZ17" s="27" t="s">
        <v>837</v>
      </c>
      <c r="BA17" s="27" t="s">
        <v>834</v>
      </c>
      <c r="BB17" s="27" t="s">
        <v>6640</v>
      </c>
      <c r="BC17" s="27" t="s">
        <v>837</v>
      </c>
      <c r="BD17" s="27" t="s">
        <v>834</v>
      </c>
      <c r="BE17" s="27" t="s">
        <v>6802</v>
      </c>
      <c r="BF17" s="27" t="s">
        <v>837</v>
      </c>
      <c r="BG17" s="27" t="s">
        <v>834</v>
      </c>
      <c r="BH17" s="27" t="s">
        <v>834</v>
      </c>
      <c r="BI17" s="27" t="s">
        <v>1777</v>
      </c>
      <c r="BJ17" s="27" t="s">
        <v>837</v>
      </c>
      <c r="BK17" s="27" t="s">
        <v>3403</v>
      </c>
      <c r="BL17" s="27" t="s">
        <v>837</v>
      </c>
      <c r="BM17" s="27" t="s">
        <v>834</v>
      </c>
      <c r="BN17" s="27" t="s">
        <v>5990</v>
      </c>
      <c r="BO17" s="27" t="s">
        <v>837</v>
      </c>
      <c r="BP17" s="27" t="s">
        <v>834</v>
      </c>
      <c r="BQ17" s="27" t="s">
        <v>1020</v>
      </c>
      <c r="BR17" s="27" t="s">
        <v>837</v>
      </c>
      <c r="BS17" s="27" t="s">
        <v>834</v>
      </c>
      <c r="BT17" s="27" t="s">
        <v>4014</v>
      </c>
      <c r="BU17" s="27" t="s">
        <v>837</v>
      </c>
      <c r="BV17" s="27" t="s">
        <v>834</v>
      </c>
      <c r="BW17" s="27" t="s">
        <v>1424</v>
      </c>
      <c r="BX17" s="27" t="s">
        <v>837</v>
      </c>
      <c r="BY17" s="27" t="s">
        <v>834</v>
      </c>
      <c r="BZ17" s="27" t="s">
        <v>602</v>
      </c>
      <c r="CA17" s="27" t="s">
        <v>837</v>
      </c>
      <c r="CB17" s="27" t="s">
        <v>834</v>
      </c>
      <c r="CC17" s="27" t="s">
        <v>3539</v>
      </c>
      <c r="CD17" s="27" t="s">
        <v>837</v>
      </c>
      <c r="CE17" s="27" t="s">
        <v>834</v>
      </c>
      <c r="CF17" s="27" t="s">
        <v>3118</v>
      </c>
      <c r="CG17" s="27" t="s">
        <v>837</v>
      </c>
      <c r="CH17" s="27" t="s">
        <v>834</v>
      </c>
      <c r="CI17" s="27" t="s">
        <v>3608</v>
      </c>
      <c r="CJ17" s="27" t="s">
        <v>837</v>
      </c>
      <c r="CK17" s="27" t="s">
        <v>834</v>
      </c>
      <c r="CL17" s="27" t="s">
        <v>399</v>
      </c>
      <c r="CM17" s="27" t="s">
        <v>837</v>
      </c>
      <c r="CN17" s="27" t="s">
        <v>834</v>
      </c>
      <c r="CO17" s="27" t="s">
        <v>3983</v>
      </c>
      <c r="CP17" s="27" t="s">
        <v>837</v>
      </c>
      <c r="CQ17" s="27" t="s">
        <v>834</v>
      </c>
      <c r="CR17" s="27" t="s">
        <v>3395</v>
      </c>
      <c r="CS17" s="27" t="s">
        <v>837</v>
      </c>
      <c r="CT17" s="1" t="s">
        <v>6049</v>
      </c>
      <c r="CU17" s="1" t="s">
        <v>5035</v>
      </c>
      <c r="CV17" s="1">
        <v>4453</v>
      </c>
      <c r="CW17" s="27" t="s">
        <v>2086</v>
      </c>
      <c r="CX17" s="27" t="s">
        <v>1401</v>
      </c>
      <c r="CY17" s="27">
        <v>25313</v>
      </c>
      <c r="CZ17" s="27" t="s">
        <v>6050</v>
      </c>
      <c r="DA17" s="27" t="s">
        <v>1401</v>
      </c>
      <c r="DB17" s="27">
        <v>1175</v>
      </c>
      <c r="DC17" s="27" t="s">
        <v>2666</v>
      </c>
      <c r="DD17" s="27" t="s">
        <v>1401</v>
      </c>
      <c r="DE17" s="27">
        <v>282</v>
      </c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</row>
    <row r="18" spans="1:188">
      <c r="A18" s="1">
        <v>17</v>
      </c>
      <c r="B18" s="69">
        <v>39496</v>
      </c>
      <c r="C18" s="27" t="s">
        <v>1178</v>
      </c>
      <c r="D18" s="1">
        <v>186301</v>
      </c>
      <c r="E18" s="1">
        <v>107607</v>
      </c>
      <c r="F18" s="35">
        <f t="shared" si="7"/>
        <v>0.57759754375982952</v>
      </c>
      <c r="G18" s="35">
        <f t="shared" si="0"/>
        <v>6.6724283736188167E-3</v>
      </c>
      <c r="H18" s="1" t="str">
        <f t="shared" si="1"/>
        <v>PML</v>
      </c>
      <c r="I18" s="35">
        <f t="shared" si="2"/>
        <v>0.38481697287351196</v>
      </c>
      <c r="J18" s="1" t="str">
        <f t="shared" si="3"/>
        <v>PPPP</v>
      </c>
      <c r="K18" s="35">
        <f t="shared" si="4"/>
        <v>0.37814454449989315</v>
      </c>
      <c r="L18" s="1" t="str">
        <f t="shared" si="5"/>
        <v>PML-N</v>
      </c>
      <c r="M18" s="35">
        <f t="shared" si="6"/>
        <v>0.22586820560000742</v>
      </c>
      <c r="N18" s="52" t="s">
        <v>834</v>
      </c>
      <c r="O18" s="52" t="s">
        <v>1002</v>
      </c>
      <c r="P18" s="52" t="s">
        <v>837</v>
      </c>
      <c r="Q18" s="27" t="s">
        <v>6052</v>
      </c>
      <c r="R18" s="27" t="s">
        <v>1185</v>
      </c>
      <c r="S18" s="27">
        <v>1089</v>
      </c>
      <c r="T18" s="27" t="s">
        <v>834</v>
      </c>
      <c r="U18" s="27" t="s">
        <v>1765</v>
      </c>
      <c r="V18" s="27" t="s">
        <v>837</v>
      </c>
      <c r="W18" s="27" t="s">
        <v>2088</v>
      </c>
      <c r="X18" s="27" t="s">
        <v>909</v>
      </c>
      <c r="Y18" s="27">
        <v>41409</v>
      </c>
      <c r="Z18" s="27" t="s">
        <v>6051</v>
      </c>
      <c r="AA18" s="27" t="s">
        <v>1194</v>
      </c>
      <c r="AB18" s="27">
        <v>24305</v>
      </c>
      <c r="AC18" s="27" t="s">
        <v>2089</v>
      </c>
      <c r="AD18" s="27" t="s">
        <v>1003</v>
      </c>
      <c r="AE18" s="27">
        <v>40691</v>
      </c>
      <c r="AF18" s="27" t="s">
        <v>834</v>
      </c>
      <c r="AG18" s="27" t="s">
        <v>7003</v>
      </c>
      <c r="AH18" s="27" t="s">
        <v>837</v>
      </c>
      <c r="AI18" s="27" t="s">
        <v>834</v>
      </c>
      <c r="AJ18" s="27" t="s">
        <v>1406</v>
      </c>
      <c r="AK18" s="27" t="s">
        <v>837</v>
      </c>
      <c r="AL18" s="27" t="s">
        <v>834</v>
      </c>
      <c r="AM18" s="27" t="s">
        <v>3202</v>
      </c>
      <c r="AN18" s="27" t="s">
        <v>837</v>
      </c>
      <c r="AO18" s="27" t="s">
        <v>834</v>
      </c>
      <c r="AP18" s="27" t="s">
        <v>7510</v>
      </c>
      <c r="AQ18" s="27" t="s">
        <v>837</v>
      </c>
      <c r="AR18" s="27" t="s">
        <v>834</v>
      </c>
      <c r="AS18" s="27" t="s">
        <v>3764</v>
      </c>
      <c r="AT18" s="27" t="s">
        <v>837</v>
      </c>
      <c r="AU18" s="27" t="s">
        <v>834</v>
      </c>
      <c r="AV18" s="27" t="s">
        <v>1866</v>
      </c>
      <c r="AW18" s="27" t="s">
        <v>837</v>
      </c>
      <c r="AX18" s="27" t="s">
        <v>834</v>
      </c>
      <c r="AY18" s="27" t="s">
        <v>393</v>
      </c>
      <c r="AZ18" s="27" t="s">
        <v>837</v>
      </c>
      <c r="BA18" s="27" t="s">
        <v>834</v>
      </c>
      <c r="BB18" s="27" t="s">
        <v>6640</v>
      </c>
      <c r="BC18" s="27" t="s">
        <v>837</v>
      </c>
      <c r="BD18" s="27" t="s">
        <v>834</v>
      </c>
      <c r="BE18" s="27" t="s">
        <v>6802</v>
      </c>
      <c r="BF18" s="27" t="s">
        <v>837</v>
      </c>
      <c r="BG18" s="27" t="s">
        <v>834</v>
      </c>
      <c r="BH18" s="27" t="s">
        <v>834</v>
      </c>
      <c r="BI18" s="27" t="s">
        <v>1777</v>
      </c>
      <c r="BJ18" s="27" t="s">
        <v>837</v>
      </c>
      <c r="BK18" s="27" t="s">
        <v>3403</v>
      </c>
      <c r="BL18" s="27" t="s">
        <v>837</v>
      </c>
      <c r="BM18" s="27" t="s">
        <v>834</v>
      </c>
      <c r="BN18" s="27" t="s">
        <v>5990</v>
      </c>
      <c r="BO18" s="27" t="s">
        <v>837</v>
      </c>
      <c r="BP18" s="27" t="s">
        <v>834</v>
      </c>
      <c r="BQ18" s="27" t="s">
        <v>1020</v>
      </c>
      <c r="BR18" s="27" t="s">
        <v>837</v>
      </c>
      <c r="BS18" s="27" t="s">
        <v>834</v>
      </c>
      <c r="BT18" s="27" t="s">
        <v>4014</v>
      </c>
      <c r="BU18" s="27" t="s">
        <v>837</v>
      </c>
      <c r="BV18" s="27" t="s">
        <v>834</v>
      </c>
      <c r="BW18" s="27" t="s">
        <v>1424</v>
      </c>
      <c r="BX18" s="27" t="s">
        <v>837</v>
      </c>
      <c r="BY18" s="27" t="s">
        <v>834</v>
      </c>
      <c r="BZ18" s="27" t="s">
        <v>602</v>
      </c>
      <c r="CA18" s="27" t="s">
        <v>837</v>
      </c>
      <c r="CB18" s="27" t="s">
        <v>834</v>
      </c>
      <c r="CC18" s="27" t="s">
        <v>3539</v>
      </c>
      <c r="CD18" s="27" t="s">
        <v>837</v>
      </c>
      <c r="CE18" s="27" t="s">
        <v>834</v>
      </c>
      <c r="CF18" s="27" t="s">
        <v>3118</v>
      </c>
      <c r="CG18" s="27" t="s">
        <v>837</v>
      </c>
      <c r="CH18" s="27" t="s">
        <v>834</v>
      </c>
      <c r="CI18" s="27" t="s">
        <v>3608</v>
      </c>
      <c r="CJ18" s="27" t="s">
        <v>837</v>
      </c>
      <c r="CK18" s="27" t="s">
        <v>834</v>
      </c>
      <c r="CL18" s="27" t="s">
        <v>399</v>
      </c>
      <c r="CM18" s="27" t="s">
        <v>837</v>
      </c>
      <c r="CN18" s="27" t="s">
        <v>834</v>
      </c>
      <c r="CO18" s="27" t="s">
        <v>3983</v>
      </c>
      <c r="CP18" s="27" t="s">
        <v>837</v>
      </c>
      <c r="CQ18" s="27" t="s">
        <v>834</v>
      </c>
      <c r="CR18" s="27" t="s">
        <v>3395</v>
      </c>
      <c r="CS18" s="27" t="s">
        <v>837</v>
      </c>
      <c r="CT18" s="27" t="s">
        <v>834</v>
      </c>
      <c r="CU18" s="27" t="s">
        <v>5035</v>
      </c>
      <c r="CV18" s="27" t="s">
        <v>837</v>
      </c>
      <c r="CW18" s="27" t="s">
        <v>6053</v>
      </c>
      <c r="CX18" s="27" t="s">
        <v>1401</v>
      </c>
      <c r="CY18" s="27">
        <v>113</v>
      </c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</row>
    <row r="19" spans="1:188">
      <c r="A19" s="1">
        <v>18</v>
      </c>
      <c r="B19" s="69">
        <v>39496</v>
      </c>
      <c r="C19" s="27" t="s">
        <v>2090</v>
      </c>
      <c r="D19" s="1">
        <v>197730</v>
      </c>
      <c r="E19" s="1">
        <v>118229</v>
      </c>
      <c r="F19" s="35">
        <f t="shared" si="7"/>
        <v>0.59793152278359374</v>
      </c>
      <c r="G19" s="35">
        <f t="shared" si="0"/>
        <v>6.6734895837738631E-2</v>
      </c>
      <c r="H19" s="1" t="str">
        <f t="shared" si="1"/>
        <v>PPPP</v>
      </c>
      <c r="I19" s="35">
        <f t="shared" si="2"/>
        <v>0.47942552165712304</v>
      </c>
      <c r="J19" s="1" t="str">
        <f t="shared" si="3"/>
        <v>PML</v>
      </c>
      <c r="K19" s="35">
        <f t="shared" si="4"/>
        <v>0.41269062581938443</v>
      </c>
      <c r="L19" s="1" t="str">
        <f t="shared" si="5"/>
        <v>PML-N</v>
      </c>
      <c r="M19" s="35">
        <f t="shared" si="6"/>
        <v>0.10788385252349254</v>
      </c>
      <c r="N19" s="52" t="s">
        <v>834</v>
      </c>
      <c r="O19" s="52" t="s">
        <v>1002</v>
      </c>
      <c r="P19" s="52" t="s">
        <v>837</v>
      </c>
      <c r="Q19" s="27" t="s">
        <v>834</v>
      </c>
      <c r="R19" s="27" t="s">
        <v>1185</v>
      </c>
      <c r="S19" s="27" t="s">
        <v>837</v>
      </c>
      <c r="T19" s="27" t="s">
        <v>834</v>
      </c>
      <c r="U19" s="27" t="s">
        <v>1765</v>
      </c>
      <c r="V19" s="27" t="s">
        <v>837</v>
      </c>
      <c r="W19" s="27" t="s">
        <v>188</v>
      </c>
      <c r="X19" s="27" t="s">
        <v>909</v>
      </c>
      <c r="Y19" s="27">
        <v>48792</v>
      </c>
      <c r="Z19" s="27" t="s">
        <v>3422</v>
      </c>
      <c r="AA19" s="27" t="s">
        <v>1194</v>
      </c>
      <c r="AB19" s="27">
        <v>12755</v>
      </c>
      <c r="AC19" s="27" t="s">
        <v>189</v>
      </c>
      <c r="AD19" s="27" t="s">
        <v>1003</v>
      </c>
      <c r="AE19" s="27">
        <v>56682</v>
      </c>
      <c r="AF19" s="27" t="s">
        <v>834</v>
      </c>
      <c r="AG19" s="27" t="s">
        <v>7003</v>
      </c>
      <c r="AH19" s="27" t="s">
        <v>837</v>
      </c>
      <c r="AI19" s="27" t="s">
        <v>834</v>
      </c>
      <c r="AJ19" s="27" t="s">
        <v>1406</v>
      </c>
      <c r="AK19" s="27" t="s">
        <v>837</v>
      </c>
      <c r="AL19" s="27" t="s">
        <v>834</v>
      </c>
      <c r="AM19" s="27" t="s">
        <v>3202</v>
      </c>
      <c r="AN19" s="27" t="s">
        <v>837</v>
      </c>
      <c r="AO19" s="27" t="s">
        <v>834</v>
      </c>
      <c r="AP19" s="27" t="s">
        <v>7510</v>
      </c>
      <c r="AQ19" s="27" t="s">
        <v>837</v>
      </c>
      <c r="AR19" s="27" t="s">
        <v>834</v>
      </c>
      <c r="AS19" s="27" t="s">
        <v>3764</v>
      </c>
      <c r="AT19" s="27" t="s">
        <v>837</v>
      </c>
      <c r="AU19" s="27" t="s">
        <v>834</v>
      </c>
      <c r="AV19" s="27" t="s">
        <v>1866</v>
      </c>
      <c r="AW19" s="27" t="s">
        <v>837</v>
      </c>
      <c r="AX19" s="27" t="s">
        <v>834</v>
      </c>
      <c r="AY19" s="27" t="s">
        <v>393</v>
      </c>
      <c r="AZ19" s="27" t="s">
        <v>837</v>
      </c>
      <c r="BA19" s="27" t="s">
        <v>834</v>
      </c>
      <c r="BB19" s="27" t="s">
        <v>6640</v>
      </c>
      <c r="BC19" s="27" t="s">
        <v>837</v>
      </c>
      <c r="BD19" s="27" t="s">
        <v>834</v>
      </c>
      <c r="BE19" s="27" t="s">
        <v>6802</v>
      </c>
      <c r="BF19" s="27" t="s">
        <v>837</v>
      </c>
      <c r="BG19" s="27" t="s">
        <v>834</v>
      </c>
      <c r="BH19" s="27" t="s">
        <v>834</v>
      </c>
      <c r="BI19" s="27" t="s">
        <v>1777</v>
      </c>
      <c r="BJ19" s="27" t="s">
        <v>837</v>
      </c>
      <c r="BK19" s="27" t="s">
        <v>3403</v>
      </c>
      <c r="BL19" s="27" t="s">
        <v>837</v>
      </c>
      <c r="BM19" s="27" t="s">
        <v>834</v>
      </c>
      <c r="BN19" s="27" t="s">
        <v>5990</v>
      </c>
      <c r="BO19" s="27" t="s">
        <v>837</v>
      </c>
      <c r="BP19" s="27" t="s">
        <v>834</v>
      </c>
      <c r="BQ19" s="27" t="s">
        <v>1020</v>
      </c>
      <c r="BR19" s="27" t="s">
        <v>837</v>
      </c>
      <c r="BS19" s="27" t="s">
        <v>834</v>
      </c>
      <c r="BT19" s="27" t="s">
        <v>4014</v>
      </c>
      <c r="BU19" s="27" t="s">
        <v>837</v>
      </c>
      <c r="BV19" s="27" t="s">
        <v>834</v>
      </c>
      <c r="BW19" s="27" t="s">
        <v>1424</v>
      </c>
      <c r="BX19" s="27" t="s">
        <v>837</v>
      </c>
      <c r="BY19" s="27" t="s">
        <v>834</v>
      </c>
      <c r="BZ19" s="27" t="s">
        <v>602</v>
      </c>
      <c r="CA19" s="27" t="s">
        <v>837</v>
      </c>
      <c r="CB19" s="27" t="s">
        <v>834</v>
      </c>
      <c r="CC19" s="27" t="s">
        <v>3539</v>
      </c>
      <c r="CD19" s="27" t="s">
        <v>837</v>
      </c>
      <c r="CE19" s="27" t="s">
        <v>834</v>
      </c>
      <c r="CF19" s="27" t="s">
        <v>3118</v>
      </c>
      <c r="CG19" s="27" t="s">
        <v>837</v>
      </c>
      <c r="CH19" s="27" t="s">
        <v>834</v>
      </c>
      <c r="CI19" s="27" t="s">
        <v>3608</v>
      </c>
      <c r="CJ19" s="27" t="s">
        <v>837</v>
      </c>
      <c r="CK19" s="27" t="s">
        <v>834</v>
      </c>
      <c r="CL19" s="27" t="s">
        <v>399</v>
      </c>
      <c r="CM19" s="27" t="s">
        <v>837</v>
      </c>
      <c r="CN19" s="27" t="s">
        <v>834</v>
      </c>
      <c r="CO19" s="27" t="s">
        <v>3983</v>
      </c>
      <c r="CP19" s="27" t="s">
        <v>837</v>
      </c>
      <c r="CQ19" s="27" t="s">
        <v>834</v>
      </c>
      <c r="CR19" s="27" t="s">
        <v>3395</v>
      </c>
      <c r="CS19" s="27" t="s">
        <v>837</v>
      </c>
      <c r="CT19" s="27" t="s">
        <v>834</v>
      </c>
      <c r="CU19" s="27" t="s">
        <v>5035</v>
      </c>
      <c r="CV19" s="27" t="s">
        <v>837</v>
      </c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</row>
    <row r="20" spans="1:188">
      <c r="A20" s="1">
        <v>19</v>
      </c>
      <c r="B20" s="69">
        <v>39496</v>
      </c>
      <c r="C20" s="27" t="s">
        <v>1908</v>
      </c>
      <c r="D20" s="1">
        <v>168131</v>
      </c>
      <c r="E20" s="1">
        <v>93985</v>
      </c>
      <c r="F20" s="35">
        <f t="shared" si="7"/>
        <v>0.55899863796682348</v>
      </c>
      <c r="G20" s="35">
        <f t="shared" si="0"/>
        <v>6.8585412565834974E-2</v>
      </c>
      <c r="H20" s="1" t="str">
        <f t="shared" si="1"/>
        <v>PML</v>
      </c>
      <c r="I20" s="35">
        <f t="shared" si="2"/>
        <v>0.43627174549130182</v>
      </c>
      <c r="J20" s="1" t="str">
        <f t="shared" si="3"/>
        <v>PML-N</v>
      </c>
      <c r="K20" s="35">
        <f t="shared" si="4"/>
        <v>0.36768633292546682</v>
      </c>
      <c r="L20" s="1" t="str">
        <f t="shared" si="5"/>
        <v>PPPP</v>
      </c>
      <c r="M20" s="35">
        <f t="shared" si="6"/>
        <v>0.18975368409852636</v>
      </c>
      <c r="N20" s="52" t="s">
        <v>834</v>
      </c>
      <c r="O20" s="52" t="s">
        <v>1002</v>
      </c>
      <c r="P20" s="52" t="s">
        <v>837</v>
      </c>
      <c r="Q20" s="27" t="s">
        <v>3428</v>
      </c>
      <c r="R20" s="27" t="s">
        <v>1185</v>
      </c>
      <c r="S20" s="27">
        <v>185</v>
      </c>
      <c r="T20" s="27" t="s">
        <v>834</v>
      </c>
      <c r="U20" s="27" t="s">
        <v>1765</v>
      </c>
      <c r="V20" s="27" t="s">
        <v>837</v>
      </c>
      <c r="W20" s="27" t="s">
        <v>1909</v>
      </c>
      <c r="X20" s="27" t="s">
        <v>909</v>
      </c>
      <c r="Y20" s="27">
        <v>41003</v>
      </c>
      <c r="Z20" s="27" t="s">
        <v>1224</v>
      </c>
      <c r="AA20" s="27" t="s">
        <v>1194</v>
      </c>
      <c r="AB20" s="27">
        <v>34557</v>
      </c>
      <c r="AC20" s="27" t="s">
        <v>190</v>
      </c>
      <c r="AD20" s="27" t="s">
        <v>1003</v>
      </c>
      <c r="AE20" s="27">
        <v>17834</v>
      </c>
      <c r="AF20" s="27" t="s">
        <v>834</v>
      </c>
      <c r="AG20" s="27" t="s">
        <v>7003</v>
      </c>
      <c r="AH20" s="27" t="s">
        <v>837</v>
      </c>
      <c r="AI20" s="27" t="s">
        <v>834</v>
      </c>
      <c r="AJ20" s="27" t="s">
        <v>1406</v>
      </c>
      <c r="AK20" s="27" t="s">
        <v>837</v>
      </c>
      <c r="AL20" s="27" t="s">
        <v>834</v>
      </c>
      <c r="AM20" s="27" t="s">
        <v>3202</v>
      </c>
      <c r="AN20" s="27" t="s">
        <v>837</v>
      </c>
      <c r="AO20" s="27" t="s">
        <v>834</v>
      </c>
      <c r="AP20" s="27" t="s">
        <v>7510</v>
      </c>
      <c r="AQ20" s="27" t="s">
        <v>837</v>
      </c>
      <c r="AR20" s="27" t="s">
        <v>834</v>
      </c>
      <c r="AS20" s="27" t="s">
        <v>3764</v>
      </c>
      <c r="AT20" s="27" t="s">
        <v>837</v>
      </c>
      <c r="AU20" s="27" t="s">
        <v>834</v>
      </c>
      <c r="AV20" s="27" t="s">
        <v>1866</v>
      </c>
      <c r="AW20" s="27" t="s">
        <v>837</v>
      </c>
      <c r="AX20" s="27" t="s">
        <v>834</v>
      </c>
      <c r="AY20" s="27" t="s">
        <v>393</v>
      </c>
      <c r="AZ20" s="27" t="s">
        <v>837</v>
      </c>
      <c r="BA20" s="27" t="s">
        <v>834</v>
      </c>
      <c r="BB20" s="27" t="s">
        <v>6640</v>
      </c>
      <c r="BC20" s="27" t="s">
        <v>837</v>
      </c>
      <c r="BD20" s="27" t="s">
        <v>834</v>
      </c>
      <c r="BE20" s="27" t="s">
        <v>6802</v>
      </c>
      <c r="BF20" s="27" t="s">
        <v>837</v>
      </c>
      <c r="BG20" s="27" t="s">
        <v>834</v>
      </c>
      <c r="BH20" s="27" t="s">
        <v>834</v>
      </c>
      <c r="BI20" s="27" t="s">
        <v>1777</v>
      </c>
      <c r="BJ20" s="27" t="s">
        <v>837</v>
      </c>
      <c r="BK20" s="27" t="s">
        <v>3403</v>
      </c>
      <c r="BL20" s="27" t="s">
        <v>837</v>
      </c>
      <c r="BM20" s="27" t="s">
        <v>834</v>
      </c>
      <c r="BN20" s="27" t="s">
        <v>5990</v>
      </c>
      <c r="BO20" s="27" t="s">
        <v>837</v>
      </c>
      <c r="BP20" s="27" t="s">
        <v>834</v>
      </c>
      <c r="BQ20" s="27" t="s">
        <v>1020</v>
      </c>
      <c r="BR20" s="27" t="s">
        <v>837</v>
      </c>
      <c r="BS20" s="27" t="s">
        <v>834</v>
      </c>
      <c r="BT20" s="27" t="s">
        <v>4014</v>
      </c>
      <c r="BU20" s="27" t="s">
        <v>837</v>
      </c>
      <c r="BV20" s="27" t="s">
        <v>834</v>
      </c>
      <c r="BW20" s="27" t="s">
        <v>1424</v>
      </c>
      <c r="BX20" s="27" t="s">
        <v>837</v>
      </c>
      <c r="BY20" s="27" t="s">
        <v>834</v>
      </c>
      <c r="BZ20" s="27" t="s">
        <v>602</v>
      </c>
      <c r="CA20" s="27" t="s">
        <v>837</v>
      </c>
      <c r="CB20" s="27" t="s">
        <v>834</v>
      </c>
      <c r="CC20" s="27" t="s">
        <v>3539</v>
      </c>
      <c r="CD20" s="27" t="s">
        <v>837</v>
      </c>
      <c r="CE20" s="27" t="s">
        <v>834</v>
      </c>
      <c r="CF20" s="27" t="s">
        <v>3118</v>
      </c>
      <c r="CG20" s="27" t="s">
        <v>837</v>
      </c>
      <c r="CH20" s="27" t="s">
        <v>834</v>
      </c>
      <c r="CI20" s="27" t="s">
        <v>3608</v>
      </c>
      <c r="CJ20" s="27" t="s">
        <v>837</v>
      </c>
      <c r="CK20" s="27" t="s">
        <v>834</v>
      </c>
      <c r="CL20" s="27" t="s">
        <v>399</v>
      </c>
      <c r="CM20" s="27" t="s">
        <v>837</v>
      </c>
      <c r="CN20" s="27" t="s">
        <v>834</v>
      </c>
      <c r="CO20" s="27" t="s">
        <v>3983</v>
      </c>
      <c r="CP20" s="27" t="s">
        <v>837</v>
      </c>
      <c r="CQ20" s="27" t="s">
        <v>834</v>
      </c>
      <c r="CR20" s="27" t="s">
        <v>3395</v>
      </c>
      <c r="CS20" s="27" t="s">
        <v>837</v>
      </c>
      <c r="CT20" s="27" t="s">
        <v>834</v>
      </c>
      <c r="CU20" s="27" t="s">
        <v>5035</v>
      </c>
      <c r="CV20" s="27" t="s">
        <v>837</v>
      </c>
      <c r="CW20" s="27" t="s">
        <v>5895</v>
      </c>
      <c r="CX20" s="27" t="s">
        <v>1401</v>
      </c>
      <c r="CY20" s="27">
        <v>311</v>
      </c>
      <c r="CZ20" s="27" t="s">
        <v>3429</v>
      </c>
      <c r="DA20" s="27" t="s">
        <v>1401</v>
      </c>
      <c r="DB20" s="27">
        <v>95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</row>
    <row r="21" spans="1:188">
      <c r="A21" s="1">
        <v>20</v>
      </c>
      <c r="B21" s="69">
        <v>39496</v>
      </c>
      <c r="C21" s="27" t="s">
        <v>1181</v>
      </c>
      <c r="D21" s="1">
        <v>220924</v>
      </c>
      <c r="E21" s="1">
        <v>124250</v>
      </c>
      <c r="F21" s="35">
        <f t="shared" si="7"/>
        <v>0.56241060274121413</v>
      </c>
      <c r="G21" s="35">
        <f t="shared" si="0"/>
        <v>5.671629778672032E-2</v>
      </c>
      <c r="H21" s="1" t="str">
        <f t="shared" si="1"/>
        <v>PML-N</v>
      </c>
      <c r="I21" s="35">
        <f t="shared" si="2"/>
        <v>0.40272837022132796</v>
      </c>
      <c r="J21" s="1" t="str">
        <f t="shared" si="3"/>
        <v>PML</v>
      </c>
      <c r="K21" s="35">
        <f t="shared" si="4"/>
        <v>0.34601207243460763</v>
      </c>
      <c r="L21" s="1" t="str">
        <f t="shared" si="5"/>
        <v>PPPP</v>
      </c>
      <c r="M21" s="35">
        <f t="shared" si="6"/>
        <v>0.22585110663983904</v>
      </c>
      <c r="N21" s="52" t="s">
        <v>834</v>
      </c>
      <c r="O21" s="52" t="s">
        <v>1002</v>
      </c>
      <c r="P21" s="52" t="s">
        <v>837</v>
      </c>
      <c r="Q21" s="27" t="s">
        <v>834</v>
      </c>
      <c r="R21" s="27" t="s">
        <v>1185</v>
      </c>
      <c r="S21" s="27" t="s">
        <v>837</v>
      </c>
      <c r="T21" s="27" t="s">
        <v>834</v>
      </c>
      <c r="U21" s="27" t="s">
        <v>1765</v>
      </c>
      <c r="V21" s="27" t="s">
        <v>837</v>
      </c>
      <c r="W21" s="27" t="s">
        <v>1911</v>
      </c>
      <c r="X21" s="27" t="s">
        <v>909</v>
      </c>
      <c r="Y21" s="27">
        <v>42992</v>
      </c>
      <c r="Z21" s="27" t="s">
        <v>1910</v>
      </c>
      <c r="AA21" s="27" t="s">
        <v>1194</v>
      </c>
      <c r="AB21" s="27">
        <v>50039</v>
      </c>
      <c r="AC21" s="27" t="s">
        <v>6054</v>
      </c>
      <c r="AD21" s="27" t="s">
        <v>1003</v>
      </c>
      <c r="AE21" s="27">
        <v>28062</v>
      </c>
      <c r="AF21" s="27" t="s">
        <v>834</v>
      </c>
      <c r="AG21" s="27" t="s">
        <v>7003</v>
      </c>
      <c r="AH21" s="27" t="s">
        <v>837</v>
      </c>
      <c r="AI21" s="27" t="s">
        <v>834</v>
      </c>
      <c r="AJ21" s="27" t="s">
        <v>1406</v>
      </c>
      <c r="AK21" s="27" t="s">
        <v>837</v>
      </c>
      <c r="AL21" s="27" t="s">
        <v>834</v>
      </c>
      <c r="AM21" s="27" t="s">
        <v>3202</v>
      </c>
      <c r="AN21" s="27" t="s">
        <v>837</v>
      </c>
      <c r="AO21" s="27" t="s">
        <v>834</v>
      </c>
      <c r="AP21" s="27" t="s">
        <v>7510</v>
      </c>
      <c r="AQ21" s="27" t="s">
        <v>837</v>
      </c>
      <c r="AR21" s="27" t="s">
        <v>834</v>
      </c>
      <c r="AS21" s="27" t="s">
        <v>3764</v>
      </c>
      <c r="AT21" s="27" t="s">
        <v>837</v>
      </c>
      <c r="AU21" s="27" t="s">
        <v>834</v>
      </c>
      <c r="AV21" s="27" t="s">
        <v>1866</v>
      </c>
      <c r="AW21" s="27" t="s">
        <v>837</v>
      </c>
      <c r="AX21" s="27" t="s">
        <v>834</v>
      </c>
      <c r="AY21" s="27" t="s">
        <v>393</v>
      </c>
      <c r="AZ21" s="27" t="s">
        <v>837</v>
      </c>
      <c r="BA21" s="27" t="s">
        <v>834</v>
      </c>
      <c r="BB21" s="27" t="s">
        <v>6640</v>
      </c>
      <c r="BC21" s="27" t="s">
        <v>837</v>
      </c>
      <c r="BD21" s="27" t="s">
        <v>834</v>
      </c>
      <c r="BE21" s="27" t="s">
        <v>6802</v>
      </c>
      <c r="BF21" s="27" t="s">
        <v>837</v>
      </c>
      <c r="BG21" s="27" t="s">
        <v>834</v>
      </c>
      <c r="BH21" s="27" t="s">
        <v>834</v>
      </c>
      <c r="BI21" s="27" t="s">
        <v>1777</v>
      </c>
      <c r="BJ21" s="27" t="s">
        <v>837</v>
      </c>
      <c r="BK21" s="27" t="s">
        <v>3403</v>
      </c>
      <c r="BL21" s="27" t="s">
        <v>837</v>
      </c>
      <c r="BM21" s="27" t="s">
        <v>834</v>
      </c>
      <c r="BN21" s="27" t="s">
        <v>5990</v>
      </c>
      <c r="BO21" s="27" t="s">
        <v>837</v>
      </c>
      <c r="BP21" s="27" t="s">
        <v>834</v>
      </c>
      <c r="BQ21" s="27" t="s">
        <v>1020</v>
      </c>
      <c r="BR21" s="27" t="s">
        <v>837</v>
      </c>
      <c r="BS21" s="27" t="s">
        <v>834</v>
      </c>
      <c r="BT21" s="27" t="s">
        <v>4014</v>
      </c>
      <c r="BU21" s="27" t="s">
        <v>837</v>
      </c>
      <c r="BV21" s="27" t="s">
        <v>834</v>
      </c>
      <c r="BW21" s="27" t="s">
        <v>1424</v>
      </c>
      <c r="BX21" s="27" t="s">
        <v>837</v>
      </c>
      <c r="BY21" s="27" t="s">
        <v>834</v>
      </c>
      <c r="BZ21" s="27" t="s">
        <v>602</v>
      </c>
      <c r="CA21" s="27" t="s">
        <v>837</v>
      </c>
      <c r="CB21" s="27" t="s">
        <v>834</v>
      </c>
      <c r="CC21" s="27" t="s">
        <v>3539</v>
      </c>
      <c r="CD21" s="27" t="s">
        <v>837</v>
      </c>
      <c r="CE21" s="27" t="s">
        <v>834</v>
      </c>
      <c r="CF21" s="27" t="s">
        <v>3118</v>
      </c>
      <c r="CG21" s="27" t="s">
        <v>837</v>
      </c>
      <c r="CH21" s="27" t="s">
        <v>834</v>
      </c>
      <c r="CI21" s="27" t="s">
        <v>3608</v>
      </c>
      <c r="CJ21" s="27" t="s">
        <v>837</v>
      </c>
      <c r="CK21" s="27" t="s">
        <v>834</v>
      </c>
      <c r="CL21" s="27" t="s">
        <v>399</v>
      </c>
      <c r="CM21" s="27" t="s">
        <v>837</v>
      </c>
      <c r="CN21" s="27" t="s">
        <v>834</v>
      </c>
      <c r="CO21" s="27" t="s">
        <v>3983</v>
      </c>
      <c r="CP21" s="27" t="s">
        <v>837</v>
      </c>
      <c r="CQ21" s="27" t="s">
        <v>834</v>
      </c>
      <c r="CR21" s="27" t="s">
        <v>3395</v>
      </c>
      <c r="CS21" s="27" t="s">
        <v>837</v>
      </c>
      <c r="CT21" s="27" t="s">
        <v>834</v>
      </c>
      <c r="CU21" s="27" t="s">
        <v>5035</v>
      </c>
      <c r="CV21" s="27" t="s">
        <v>837</v>
      </c>
      <c r="CW21" s="27" t="s">
        <v>191</v>
      </c>
      <c r="CX21" s="27" t="s">
        <v>1401</v>
      </c>
      <c r="CY21" s="27">
        <v>2215</v>
      </c>
      <c r="CZ21" s="27" t="s">
        <v>3241</v>
      </c>
      <c r="DA21" s="27" t="s">
        <v>1401</v>
      </c>
      <c r="DB21" s="27">
        <v>854</v>
      </c>
      <c r="DC21" s="27" t="s">
        <v>6055</v>
      </c>
      <c r="DD21" s="27" t="s">
        <v>1401</v>
      </c>
      <c r="DE21" s="27">
        <v>88</v>
      </c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</row>
    <row r="22" spans="1:188">
      <c r="A22" s="1">
        <v>21</v>
      </c>
      <c r="B22" s="69">
        <v>39496</v>
      </c>
      <c r="C22" s="27" t="s">
        <v>1223</v>
      </c>
      <c r="D22" s="1">
        <v>212467</v>
      </c>
      <c r="E22" s="1">
        <v>118655</v>
      </c>
      <c r="F22" s="35">
        <f t="shared" si="7"/>
        <v>0.55846319663759547</v>
      </c>
      <c r="G22" s="35">
        <f t="shared" si="0"/>
        <v>0.11198853819898023</v>
      </c>
      <c r="H22" s="1" t="str">
        <f t="shared" si="1"/>
        <v>PML-N</v>
      </c>
      <c r="I22" s="35">
        <f t="shared" si="2"/>
        <v>0.48428637646959671</v>
      </c>
      <c r="J22" s="1" t="str">
        <f t="shared" si="3"/>
        <v>PML</v>
      </c>
      <c r="K22" s="35">
        <f t="shared" si="4"/>
        <v>0.37229783827061647</v>
      </c>
      <c r="L22" s="1" t="str">
        <f t="shared" si="5"/>
        <v>PPPP</v>
      </c>
      <c r="M22" s="35">
        <f t="shared" si="6"/>
        <v>0.14341578525978677</v>
      </c>
      <c r="N22" s="52" t="s">
        <v>834</v>
      </c>
      <c r="O22" s="52" t="s">
        <v>1002</v>
      </c>
      <c r="P22" s="52" t="s">
        <v>837</v>
      </c>
      <c r="Q22" s="27" t="s">
        <v>834</v>
      </c>
      <c r="R22" s="27" t="s">
        <v>1185</v>
      </c>
      <c r="S22" s="27" t="s">
        <v>837</v>
      </c>
      <c r="T22" s="27" t="s">
        <v>834</v>
      </c>
      <c r="U22" s="27" t="s">
        <v>1765</v>
      </c>
      <c r="V22" s="27" t="s">
        <v>837</v>
      </c>
      <c r="W22" s="27" t="s">
        <v>1685</v>
      </c>
      <c r="X22" s="27" t="s">
        <v>909</v>
      </c>
      <c r="Y22" s="27">
        <v>44175</v>
      </c>
      <c r="Z22" s="27" t="s">
        <v>1872</v>
      </c>
      <c r="AA22" s="27" t="s">
        <v>1194</v>
      </c>
      <c r="AB22" s="27">
        <v>57463</v>
      </c>
      <c r="AC22" s="27" t="s">
        <v>6056</v>
      </c>
      <c r="AD22" s="27" t="s">
        <v>1003</v>
      </c>
      <c r="AE22" s="27">
        <v>17017</v>
      </c>
      <c r="AF22" s="27" t="s">
        <v>834</v>
      </c>
      <c r="AG22" s="27" t="s">
        <v>7003</v>
      </c>
      <c r="AH22" s="27" t="s">
        <v>837</v>
      </c>
      <c r="AI22" s="27" t="s">
        <v>834</v>
      </c>
      <c r="AJ22" s="27" t="s">
        <v>1406</v>
      </c>
      <c r="AK22" s="27" t="s">
        <v>837</v>
      </c>
      <c r="AL22" s="27" t="s">
        <v>834</v>
      </c>
      <c r="AM22" s="27" t="s">
        <v>3202</v>
      </c>
      <c r="AN22" s="27" t="s">
        <v>837</v>
      </c>
      <c r="AO22" s="27" t="s">
        <v>834</v>
      </c>
      <c r="AP22" s="27" t="s">
        <v>7510</v>
      </c>
      <c r="AQ22" s="27" t="s">
        <v>837</v>
      </c>
      <c r="AR22" s="27" t="s">
        <v>834</v>
      </c>
      <c r="AS22" s="27" t="s">
        <v>3764</v>
      </c>
      <c r="AT22" s="27" t="s">
        <v>837</v>
      </c>
      <c r="AU22" s="27" t="s">
        <v>834</v>
      </c>
      <c r="AV22" s="27" t="s">
        <v>1866</v>
      </c>
      <c r="AW22" s="27" t="s">
        <v>837</v>
      </c>
      <c r="AX22" s="27" t="s">
        <v>834</v>
      </c>
      <c r="AY22" s="27" t="s">
        <v>393</v>
      </c>
      <c r="AZ22" s="27" t="s">
        <v>837</v>
      </c>
      <c r="BA22" s="27" t="s">
        <v>834</v>
      </c>
      <c r="BB22" s="27" t="s">
        <v>6640</v>
      </c>
      <c r="BC22" s="27" t="s">
        <v>837</v>
      </c>
      <c r="BD22" s="27" t="s">
        <v>834</v>
      </c>
      <c r="BE22" s="27" t="s">
        <v>6802</v>
      </c>
      <c r="BF22" s="27" t="s">
        <v>837</v>
      </c>
      <c r="BG22" s="27" t="s">
        <v>834</v>
      </c>
      <c r="BH22" s="27" t="s">
        <v>834</v>
      </c>
      <c r="BI22" s="27" t="s">
        <v>1777</v>
      </c>
      <c r="BJ22" s="27" t="s">
        <v>837</v>
      </c>
      <c r="BK22" s="27" t="s">
        <v>3403</v>
      </c>
      <c r="BL22" s="27" t="s">
        <v>837</v>
      </c>
      <c r="BM22" s="27" t="s">
        <v>834</v>
      </c>
      <c r="BN22" s="27" t="s">
        <v>5990</v>
      </c>
      <c r="BO22" s="27" t="s">
        <v>837</v>
      </c>
      <c r="BP22" s="27" t="s">
        <v>834</v>
      </c>
      <c r="BQ22" s="27" t="s">
        <v>1020</v>
      </c>
      <c r="BR22" s="27" t="s">
        <v>837</v>
      </c>
      <c r="BS22" s="27" t="s">
        <v>834</v>
      </c>
      <c r="BT22" s="27" t="s">
        <v>4014</v>
      </c>
      <c r="BU22" s="27" t="s">
        <v>837</v>
      </c>
      <c r="BV22" s="27" t="s">
        <v>834</v>
      </c>
      <c r="BW22" s="27" t="s">
        <v>1424</v>
      </c>
      <c r="BX22" s="27" t="s">
        <v>837</v>
      </c>
      <c r="BY22" s="27" t="s">
        <v>834</v>
      </c>
      <c r="BZ22" s="27" t="s">
        <v>602</v>
      </c>
      <c r="CA22" s="27" t="s">
        <v>837</v>
      </c>
      <c r="CB22" s="27" t="s">
        <v>834</v>
      </c>
      <c r="CC22" s="27" t="s">
        <v>3539</v>
      </c>
      <c r="CD22" s="27" t="s">
        <v>837</v>
      </c>
      <c r="CE22" s="27" t="s">
        <v>834</v>
      </c>
      <c r="CF22" s="27" t="s">
        <v>3118</v>
      </c>
      <c r="CG22" s="27" t="s">
        <v>837</v>
      </c>
      <c r="CH22" s="27" t="s">
        <v>834</v>
      </c>
      <c r="CI22" s="27" t="s">
        <v>3608</v>
      </c>
      <c r="CJ22" s="27" t="s">
        <v>837</v>
      </c>
      <c r="CK22" s="27" t="s">
        <v>834</v>
      </c>
      <c r="CL22" s="27" t="s">
        <v>399</v>
      </c>
      <c r="CM22" s="27" t="s">
        <v>837</v>
      </c>
      <c r="CN22" s="27" t="s">
        <v>834</v>
      </c>
      <c r="CO22" s="27" t="s">
        <v>3983</v>
      </c>
      <c r="CP22" s="27" t="s">
        <v>837</v>
      </c>
      <c r="CQ22" s="27" t="s">
        <v>834</v>
      </c>
      <c r="CR22" s="27" t="s">
        <v>3395</v>
      </c>
      <c r="CS22" s="27" t="s">
        <v>837</v>
      </c>
      <c r="CT22" s="27" t="s">
        <v>834</v>
      </c>
      <c r="CU22" s="27" t="s">
        <v>5035</v>
      </c>
      <c r="CV22" s="27" t="s">
        <v>837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</row>
    <row r="23" spans="1:188">
      <c r="A23" s="1">
        <v>22</v>
      </c>
      <c r="B23" s="69">
        <v>39496</v>
      </c>
      <c r="C23" s="27" t="s">
        <v>1686</v>
      </c>
      <c r="D23" s="1">
        <v>192256</v>
      </c>
      <c r="E23" s="1">
        <v>108111</v>
      </c>
      <c r="F23" s="35">
        <f t="shared" si="7"/>
        <v>0.56232835386151803</v>
      </c>
      <c r="G23" s="35">
        <f t="shared" si="0"/>
        <v>7.5098741108675343E-2</v>
      </c>
      <c r="H23" s="1" t="str">
        <f t="shared" si="1"/>
        <v>PML</v>
      </c>
      <c r="I23" s="35">
        <f t="shared" si="2"/>
        <v>0.39568591540176301</v>
      </c>
      <c r="J23" s="1" t="str">
        <f t="shared" si="3"/>
        <v>PML-N</v>
      </c>
      <c r="K23" s="35">
        <f t="shared" si="4"/>
        <v>0.32058717429308764</v>
      </c>
      <c r="L23" s="1" t="str">
        <f t="shared" si="5"/>
        <v>IND</v>
      </c>
      <c r="M23" s="35">
        <f t="shared" si="6"/>
        <v>0.21384502964545699</v>
      </c>
      <c r="N23" s="52" t="s">
        <v>834</v>
      </c>
      <c r="O23" s="52" t="s">
        <v>1002</v>
      </c>
      <c r="P23" s="52" t="s">
        <v>837</v>
      </c>
      <c r="Q23" s="27" t="s">
        <v>834</v>
      </c>
      <c r="R23" s="27" t="s">
        <v>1185</v>
      </c>
      <c r="S23" s="27" t="s">
        <v>837</v>
      </c>
      <c r="T23" s="27" t="s">
        <v>834</v>
      </c>
      <c r="U23" s="27" t="s">
        <v>1765</v>
      </c>
      <c r="V23" s="27" t="s">
        <v>837</v>
      </c>
      <c r="W23" s="27" t="s">
        <v>1687</v>
      </c>
      <c r="X23" s="27" t="s">
        <v>909</v>
      </c>
      <c r="Y23" s="27">
        <v>42778</v>
      </c>
      <c r="Z23" s="27" t="s">
        <v>1688</v>
      </c>
      <c r="AA23" s="27" t="s">
        <v>1194</v>
      </c>
      <c r="AB23" s="27">
        <v>34659</v>
      </c>
      <c r="AC23" s="27" t="s">
        <v>5906</v>
      </c>
      <c r="AD23" s="27" t="s">
        <v>1003</v>
      </c>
      <c r="AE23" s="27">
        <v>7555</v>
      </c>
      <c r="AF23" s="27" t="s">
        <v>834</v>
      </c>
      <c r="AG23" s="27" t="s">
        <v>7003</v>
      </c>
      <c r="AH23" s="27" t="s">
        <v>837</v>
      </c>
      <c r="AI23" s="27" t="s">
        <v>834</v>
      </c>
      <c r="AJ23" s="27" t="s">
        <v>1406</v>
      </c>
      <c r="AK23" s="27" t="s">
        <v>837</v>
      </c>
      <c r="AL23" s="27" t="s">
        <v>834</v>
      </c>
      <c r="AM23" s="27" t="s">
        <v>3202</v>
      </c>
      <c r="AN23" s="27" t="s">
        <v>837</v>
      </c>
      <c r="AO23" s="27" t="s">
        <v>834</v>
      </c>
      <c r="AP23" s="27" t="s">
        <v>7510</v>
      </c>
      <c r="AQ23" s="27" t="s">
        <v>837</v>
      </c>
      <c r="AR23" s="27" t="s">
        <v>834</v>
      </c>
      <c r="AS23" s="27" t="s">
        <v>3764</v>
      </c>
      <c r="AT23" s="27" t="s">
        <v>837</v>
      </c>
      <c r="AU23" s="27" t="s">
        <v>834</v>
      </c>
      <c r="AV23" s="27" t="s">
        <v>1866</v>
      </c>
      <c r="AW23" s="27" t="s">
        <v>837</v>
      </c>
      <c r="AX23" s="27" t="s">
        <v>834</v>
      </c>
      <c r="AY23" s="27" t="s">
        <v>393</v>
      </c>
      <c r="AZ23" s="27" t="s">
        <v>837</v>
      </c>
      <c r="BA23" s="27" t="s">
        <v>834</v>
      </c>
      <c r="BB23" s="27" t="s">
        <v>6640</v>
      </c>
      <c r="BC23" s="27" t="s">
        <v>837</v>
      </c>
      <c r="BD23" s="27" t="s">
        <v>834</v>
      </c>
      <c r="BE23" s="27" t="s">
        <v>6802</v>
      </c>
      <c r="BF23" s="27" t="s">
        <v>837</v>
      </c>
      <c r="BG23" s="27" t="s">
        <v>834</v>
      </c>
      <c r="BH23" s="27" t="s">
        <v>834</v>
      </c>
      <c r="BI23" s="27" t="s">
        <v>1777</v>
      </c>
      <c r="BJ23" s="27" t="s">
        <v>837</v>
      </c>
      <c r="BK23" s="27" t="s">
        <v>3403</v>
      </c>
      <c r="BL23" s="27" t="s">
        <v>837</v>
      </c>
      <c r="BM23" s="27" t="s">
        <v>834</v>
      </c>
      <c r="BN23" s="27" t="s">
        <v>5990</v>
      </c>
      <c r="BO23" s="27" t="s">
        <v>837</v>
      </c>
      <c r="BP23" s="27" t="s">
        <v>834</v>
      </c>
      <c r="BQ23" s="27" t="s">
        <v>1020</v>
      </c>
      <c r="BR23" s="27" t="s">
        <v>837</v>
      </c>
      <c r="BS23" s="27" t="s">
        <v>834</v>
      </c>
      <c r="BT23" s="27" t="s">
        <v>4014</v>
      </c>
      <c r="BU23" s="27" t="s">
        <v>837</v>
      </c>
      <c r="BV23" s="27" t="s">
        <v>834</v>
      </c>
      <c r="BW23" s="27" t="s">
        <v>1424</v>
      </c>
      <c r="BX23" s="27" t="s">
        <v>837</v>
      </c>
      <c r="BY23" s="27" t="s">
        <v>834</v>
      </c>
      <c r="BZ23" s="27" t="s">
        <v>602</v>
      </c>
      <c r="CA23" s="27" t="s">
        <v>837</v>
      </c>
      <c r="CB23" s="27" t="s">
        <v>834</v>
      </c>
      <c r="CC23" s="27" t="s">
        <v>3539</v>
      </c>
      <c r="CD23" s="27" t="s">
        <v>837</v>
      </c>
      <c r="CE23" s="27" t="s">
        <v>834</v>
      </c>
      <c r="CF23" s="27" t="s">
        <v>3118</v>
      </c>
      <c r="CG23" s="27" t="s">
        <v>837</v>
      </c>
      <c r="CH23" s="27" t="s">
        <v>834</v>
      </c>
      <c r="CI23" s="27" t="s">
        <v>3608</v>
      </c>
      <c r="CJ23" s="27" t="s">
        <v>837</v>
      </c>
      <c r="CK23" s="27" t="s">
        <v>834</v>
      </c>
      <c r="CL23" s="27" t="s">
        <v>399</v>
      </c>
      <c r="CM23" s="27" t="s">
        <v>837</v>
      </c>
      <c r="CN23" s="27" t="s">
        <v>834</v>
      </c>
      <c r="CO23" s="27" t="s">
        <v>3983</v>
      </c>
      <c r="CP23" s="27" t="s">
        <v>837</v>
      </c>
      <c r="CQ23" s="27" t="s">
        <v>834</v>
      </c>
      <c r="CR23" s="27" t="s">
        <v>3395</v>
      </c>
      <c r="CS23" s="27" t="s">
        <v>837</v>
      </c>
      <c r="CT23" s="27" t="s">
        <v>834</v>
      </c>
      <c r="CU23" s="27" t="s">
        <v>5035</v>
      </c>
      <c r="CV23" s="27" t="s">
        <v>837</v>
      </c>
      <c r="CW23" s="27" t="s">
        <v>5905</v>
      </c>
      <c r="CX23" s="27" t="s">
        <v>1401</v>
      </c>
      <c r="CY23" s="27">
        <v>23119</v>
      </c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</row>
    <row r="24" spans="1:188">
      <c r="A24" s="27">
        <v>23</v>
      </c>
      <c r="B24" s="69">
        <v>39496</v>
      </c>
      <c r="C24" s="27" t="s">
        <v>1689</v>
      </c>
      <c r="D24" s="1">
        <v>202407</v>
      </c>
      <c r="E24" s="1">
        <v>106176</v>
      </c>
      <c r="F24" s="35">
        <f t="shared" si="7"/>
        <v>0.5245668381034253</v>
      </c>
      <c r="G24" s="35">
        <f t="shared" si="0"/>
        <v>2.8838908981314044E-2</v>
      </c>
      <c r="H24" s="1" t="str">
        <f t="shared" si="1"/>
        <v>PML</v>
      </c>
      <c r="I24" s="35">
        <f t="shared" si="2"/>
        <v>0.42405063291139239</v>
      </c>
      <c r="J24" s="1" t="str">
        <f t="shared" si="3"/>
        <v>PML-N</v>
      </c>
      <c r="K24" s="35">
        <f t="shared" si="4"/>
        <v>0.39521172393007836</v>
      </c>
      <c r="L24" s="1" t="str">
        <f t="shared" si="5"/>
        <v>PPPP</v>
      </c>
      <c r="M24" s="35">
        <f t="shared" si="6"/>
        <v>0.18073764315852922</v>
      </c>
      <c r="N24" s="52" t="s">
        <v>834</v>
      </c>
      <c r="O24" s="52" t="s">
        <v>1002</v>
      </c>
      <c r="P24" s="52" t="s">
        <v>837</v>
      </c>
      <c r="Q24" s="27" t="s">
        <v>834</v>
      </c>
      <c r="R24" s="27" t="s">
        <v>1185</v>
      </c>
      <c r="S24" s="27" t="s">
        <v>837</v>
      </c>
      <c r="T24" s="27" t="s">
        <v>834</v>
      </c>
      <c r="U24" s="27" t="s">
        <v>1765</v>
      </c>
      <c r="V24" s="27" t="s">
        <v>837</v>
      </c>
      <c r="W24" s="27" t="s">
        <v>1690</v>
      </c>
      <c r="X24" s="27" t="s">
        <v>909</v>
      </c>
      <c r="Y24" s="27">
        <v>45024</v>
      </c>
      <c r="Z24" s="27" t="s">
        <v>192</v>
      </c>
      <c r="AA24" s="27" t="s">
        <v>1194</v>
      </c>
      <c r="AB24" s="27">
        <v>41962</v>
      </c>
      <c r="AC24" s="27" t="s">
        <v>5907</v>
      </c>
      <c r="AD24" s="27" t="s">
        <v>1003</v>
      </c>
      <c r="AE24" s="27">
        <v>19190</v>
      </c>
      <c r="AF24" s="27" t="s">
        <v>834</v>
      </c>
      <c r="AG24" s="27" t="s">
        <v>7003</v>
      </c>
      <c r="AH24" s="27" t="s">
        <v>837</v>
      </c>
      <c r="AI24" s="27" t="s">
        <v>834</v>
      </c>
      <c r="AJ24" s="27" t="s">
        <v>1406</v>
      </c>
      <c r="AK24" s="27" t="s">
        <v>837</v>
      </c>
      <c r="AL24" s="27" t="s">
        <v>834</v>
      </c>
      <c r="AM24" s="27" t="s">
        <v>3202</v>
      </c>
      <c r="AN24" s="27" t="s">
        <v>837</v>
      </c>
      <c r="AO24" s="27" t="s">
        <v>834</v>
      </c>
      <c r="AP24" s="27" t="s">
        <v>7510</v>
      </c>
      <c r="AQ24" s="27" t="s">
        <v>837</v>
      </c>
      <c r="AR24" s="27" t="s">
        <v>834</v>
      </c>
      <c r="AS24" s="27" t="s">
        <v>3764</v>
      </c>
      <c r="AT24" s="27" t="s">
        <v>837</v>
      </c>
      <c r="AU24" s="27" t="s">
        <v>834</v>
      </c>
      <c r="AV24" s="27" t="s">
        <v>1866</v>
      </c>
      <c r="AW24" s="27" t="s">
        <v>837</v>
      </c>
      <c r="AX24" s="27" t="s">
        <v>834</v>
      </c>
      <c r="AY24" s="27" t="s">
        <v>393</v>
      </c>
      <c r="AZ24" s="27" t="s">
        <v>837</v>
      </c>
      <c r="BA24" s="27" t="s">
        <v>834</v>
      </c>
      <c r="BB24" s="27" t="s">
        <v>6640</v>
      </c>
      <c r="BC24" s="27" t="s">
        <v>837</v>
      </c>
      <c r="BD24" s="27" t="s">
        <v>834</v>
      </c>
      <c r="BE24" s="27" t="s">
        <v>6802</v>
      </c>
      <c r="BF24" s="27" t="s">
        <v>837</v>
      </c>
      <c r="BG24" s="27" t="s">
        <v>834</v>
      </c>
      <c r="BH24" s="27" t="s">
        <v>834</v>
      </c>
      <c r="BI24" s="27" t="s">
        <v>1777</v>
      </c>
      <c r="BJ24" s="27" t="s">
        <v>837</v>
      </c>
      <c r="BK24" s="27" t="s">
        <v>3403</v>
      </c>
      <c r="BL24" s="27" t="s">
        <v>837</v>
      </c>
      <c r="BM24" s="27" t="s">
        <v>834</v>
      </c>
      <c r="BN24" s="27" t="s">
        <v>5990</v>
      </c>
      <c r="BO24" s="27" t="s">
        <v>837</v>
      </c>
      <c r="BP24" s="27" t="s">
        <v>834</v>
      </c>
      <c r="BQ24" s="27" t="s">
        <v>1020</v>
      </c>
      <c r="BR24" s="27" t="s">
        <v>837</v>
      </c>
      <c r="BS24" s="27" t="s">
        <v>834</v>
      </c>
      <c r="BT24" s="27" t="s">
        <v>4014</v>
      </c>
      <c r="BU24" s="27" t="s">
        <v>837</v>
      </c>
      <c r="BV24" s="27" t="s">
        <v>834</v>
      </c>
      <c r="BW24" s="27" t="s">
        <v>1424</v>
      </c>
      <c r="BX24" s="27" t="s">
        <v>837</v>
      </c>
      <c r="BY24" s="27" t="s">
        <v>834</v>
      </c>
      <c r="BZ24" s="27" t="s">
        <v>602</v>
      </c>
      <c r="CA24" s="27" t="s">
        <v>837</v>
      </c>
      <c r="CB24" s="27" t="s">
        <v>834</v>
      </c>
      <c r="CC24" s="27" t="s">
        <v>3539</v>
      </c>
      <c r="CD24" s="27" t="s">
        <v>837</v>
      </c>
      <c r="CE24" s="27" t="s">
        <v>834</v>
      </c>
      <c r="CF24" s="27" t="s">
        <v>3118</v>
      </c>
      <c r="CG24" s="27" t="s">
        <v>837</v>
      </c>
      <c r="CH24" s="27" t="s">
        <v>834</v>
      </c>
      <c r="CI24" s="27" t="s">
        <v>3608</v>
      </c>
      <c r="CJ24" s="27" t="s">
        <v>837</v>
      </c>
      <c r="CK24" s="27" t="s">
        <v>834</v>
      </c>
      <c r="CL24" s="27" t="s">
        <v>399</v>
      </c>
      <c r="CM24" s="27" t="s">
        <v>837</v>
      </c>
      <c r="CN24" s="27" t="s">
        <v>834</v>
      </c>
      <c r="CO24" s="27" t="s">
        <v>3983</v>
      </c>
      <c r="CP24" s="27" t="s">
        <v>837</v>
      </c>
      <c r="CQ24" s="27" t="s">
        <v>834</v>
      </c>
      <c r="CR24" s="27" t="s">
        <v>3395</v>
      </c>
      <c r="CS24" s="27" t="s">
        <v>837</v>
      </c>
      <c r="CT24" s="27" t="s">
        <v>834</v>
      </c>
      <c r="CU24" s="27" t="s">
        <v>5035</v>
      </c>
      <c r="CV24" s="27" t="s">
        <v>837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</row>
    <row r="25" spans="1:188">
      <c r="A25" s="1">
        <v>24</v>
      </c>
      <c r="B25" s="69">
        <v>39496</v>
      </c>
      <c r="C25" s="27" t="s">
        <v>1226</v>
      </c>
      <c r="D25" s="1">
        <v>163383</v>
      </c>
      <c r="E25" s="1">
        <v>84288</v>
      </c>
      <c r="F25" s="35">
        <f t="shared" si="7"/>
        <v>0.51589210627788695</v>
      </c>
      <c r="G25" s="35">
        <f t="shared" si="0"/>
        <v>0.20940110098709189</v>
      </c>
      <c r="H25" s="1" t="str">
        <f t="shared" si="1"/>
        <v>IND</v>
      </c>
      <c r="I25" s="35">
        <f t="shared" si="2"/>
        <v>0.52224515945330297</v>
      </c>
      <c r="J25" s="1" t="str">
        <f t="shared" si="3"/>
        <v>PML</v>
      </c>
      <c r="K25" s="35">
        <f t="shared" si="4"/>
        <v>0.31284405846621111</v>
      </c>
      <c r="L25" s="1" t="str">
        <f t="shared" si="5"/>
        <v>PPPP</v>
      </c>
      <c r="M25" s="35">
        <f t="shared" si="6"/>
        <v>0.11706292710706151</v>
      </c>
      <c r="N25" s="52" t="s">
        <v>834</v>
      </c>
      <c r="O25" s="52" t="s">
        <v>1002</v>
      </c>
      <c r="P25" s="52" t="s">
        <v>837</v>
      </c>
      <c r="Q25" s="27" t="s">
        <v>834</v>
      </c>
      <c r="R25" s="27" t="s">
        <v>1185</v>
      </c>
      <c r="S25" s="27" t="s">
        <v>837</v>
      </c>
      <c r="T25" s="27" t="s">
        <v>834</v>
      </c>
      <c r="U25" s="27" t="s">
        <v>1765</v>
      </c>
      <c r="V25" s="27" t="s">
        <v>837</v>
      </c>
      <c r="W25" s="27" t="s">
        <v>1692</v>
      </c>
      <c r="X25" s="27" t="s">
        <v>909</v>
      </c>
      <c r="Y25" s="27">
        <v>26369</v>
      </c>
      <c r="Z25" s="27" t="s">
        <v>834</v>
      </c>
      <c r="AA25" s="27" t="s">
        <v>1194</v>
      </c>
      <c r="AB25" s="27" t="s">
        <v>837</v>
      </c>
      <c r="AC25" s="27" t="s">
        <v>5908</v>
      </c>
      <c r="AD25" s="27" t="s">
        <v>1003</v>
      </c>
      <c r="AE25" s="27">
        <v>9867</v>
      </c>
      <c r="AF25" s="27" t="s">
        <v>834</v>
      </c>
      <c r="AG25" s="27" t="s">
        <v>7003</v>
      </c>
      <c r="AH25" s="27" t="s">
        <v>837</v>
      </c>
      <c r="AI25" s="27" t="s">
        <v>834</v>
      </c>
      <c r="AJ25" s="27" t="s">
        <v>1406</v>
      </c>
      <c r="AK25" s="27" t="s">
        <v>837</v>
      </c>
      <c r="AL25" s="27" t="s">
        <v>834</v>
      </c>
      <c r="AM25" s="27" t="s">
        <v>3202</v>
      </c>
      <c r="AN25" s="27" t="s">
        <v>837</v>
      </c>
      <c r="AO25" s="27" t="s">
        <v>834</v>
      </c>
      <c r="AP25" s="27" t="s">
        <v>7510</v>
      </c>
      <c r="AQ25" s="27" t="s">
        <v>837</v>
      </c>
      <c r="AR25" s="27" t="s">
        <v>834</v>
      </c>
      <c r="AS25" s="27" t="s">
        <v>3764</v>
      </c>
      <c r="AT25" s="27" t="s">
        <v>837</v>
      </c>
      <c r="AU25" s="27" t="s">
        <v>834</v>
      </c>
      <c r="AV25" s="27" t="s">
        <v>1866</v>
      </c>
      <c r="AW25" s="27" t="s">
        <v>837</v>
      </c>
      <c r="AX25" s="27" t="s">
        <v>834</v>
      </c>
      <c r="AY25" s="27" t="s">
        <v>393</v>
      </c>
      <c r="AZ25" s="27" t="s">
        <v>837</v>
      </c>
      <c r="BA25" s="27" t="s">
        <v>834</v>
      </c>
      <c r="BB25" s="27" t="s">
        <v>6640</v>
      </c>
      <c r="BC25" s="27" t="s">
        <v>837</v>
      </c>
      <c r="BD25" s="27" t="s">
        <v>834</v>
      </c>
      <c r="BE25" s="27" t="s">
        <v>6802</v>
      </c>
      <c r="BF25" s="27" t="s">
        <v>837</v>
      </c>
      <c r="BG25" s="27" t="s">
        <v>834</v>
      </c>
      <c r="BH25" s="27" t="s">
        <v>834</v>
      </c>
      <c r="BI25" s="27" t="s">
        <v>1777</v>
      </c>
      <c r="BJ25" s="27" t="s">
        <v>837</v>
      </c>
      <c r="BK25" s="27" t="s">
        <v>3403</v>
      </c>
      <c r="BL25" s="27" t="s">
        <v>837</v>
      </c>
      <c r="BM25" s="27" t="s">
        <v>834</v>
      </c>
      <c r="BN25" s="27" t="s">
        <v>5990</v>
      </c>
      <c r="BO25" s="27" t="s">
        <v>837</v>
      </c>
      <c r="BP25" s="27" t="s">
        <v>834</v>
      </c>
      <c r="BQ25" s="27" t="s">
        <v>1020</v>
      </c>
      <c r="BR25" s="27" t="s">
        <v>837</v>
      </c>
      <c r="BS25" s="27" t="s">
        <v>834</v>
      </c>
      <c r="BT25" s="27" t="s">
        <v>4014</v>
      </c>
      <c r="BU25" s="27" t="s">
        <v>837</v>
      </c>
      <c r="BV25" s="27" t="s">
        <v>834</v>
      </c>
      <c r="BW25" s="27" t="s">
        <v>1424</v>
      </c>
      <c r="BX25" s="27" t="s">
        <v>837</v>
      </c>
      <c r="BY25" s="27" t="s">
        <v>834</v>
      </c>
      <c r="BZ25" s="27" t="s">
        <v>602</v>
      </c>
      <c r="CA25" s="27" t="s">
        <v>837</v>
      </c>
      <c r="CB25" s="27" t="s">
        <v>834</v>
      </c>
      <c r="CC25" s="27" t="s">
        <v>3539</v>
      </c>
      <c r="CD25" s="27" t="s">
        <v>837</v>
      </c>
      <c r="CE25" s="27" t="s">
        <v>834</v>
      </c>
      <c r="CF25" s="27" t="s">
        <v>3118</v>
      </c>
      <c r="CG25" s="27" t="s">
        <v>837</v>
      </c>
      <c r="CH25" s="27" t="s">
        <v>834</v>
      </c>
      <c r="CI25" s="27" t="s">
        <v>3608</v>
      </c>
      <c r="CJ25" s="27" t="s">
        <v>837</v>
      </c>
      <c r="CK25" s="27" t="s">
        <v>834</v>
      </c>
      <c r="CL25" s="27" t="s">
        <v>399</v>
      </c>
      <c r="CM25" s="27" t="s">
        <v>837</v>
      </c>
      <c r="CN25" s="27" t="s">
        <v>834</v>
      </c>
      <c r="CO25" s="27" t="s">
        <v>3983</v>
      </c>
      <c r="CP25" s="27" t="s">
        <v>837</v>
      </c>
      <c r="CQ25" s="27" t="s">
        <v>834</v>
      </c>
      <c r="CR25" s="27" t="s">
        <v>3395</v>
      </c>
      <c r="CS25" s="27" t="s">
        <v>837</v>
      </c>
      <c r="CT25" s="27" t="s">
        <v>834</v>
      </c>
      <c r="CU25" s="27" t="s">
        <v>5035</v>
      </c>
      <c r="CV25" s="27" t="s">
        <v>837</v>
      </c>
      <c r="CW25" s="27" t="s">
        <v>1691</v>
      </c>
      <c r="CX25" s="27" t="s">
        <v>1401</v>
      </c>
      <c r="CY25" s="27">
        <v>44019</v>
      </c>
      <c r="CZ25" s="27" t="s">
        <v>5909</v>
      </c>
      <c r="DA25" s="27" t="s">
        <v>1401</v>
      </c>
      <c r="DB25" s="27">
        <v>2288</v>
      </c>
      <c r="DC25" s="27" t="s">
        <v>3253</v>
      </c>
      <c r="DD25" s="27" t="s">
        <v>1401</v>
      </c>
      <c r="DE25" s="27">
        <v>1690</v>
      </c>
      <c r="DF25" s="27" t="s">
        <v>5910</v>
      </c>
      <c r="DG25" s="27" t="s">
        <v>1401</v>
      </c>
      <c r="DH25" s="27">
        <v>55</v>
      </c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</row>
    <row r="26" spans="1:188">
      <c r="A26" s="1">
        <v>25</v>
      </c>
      <c r="B26" s="69">
        <v>39496</v>
      </c>
      <c r="C26" s="27" t="s">
        <v>1229</v>
      </c>
      <c r="D26" s="1">
        <v>206707</v>
      </c>
      <c r="E26" s="1">
        <v>95361</v>
      </c>
      <c r="F26" s="35">
        <f t="shared" si="7"/>
        <v>0.46133415897865093</v>
      </c>
      <c r="G26" s="35">
        <f t="shared" si="0"/>
        <v>0.17370832940090813</v>
      </c>
      <c r="H26" s="1" t="str">
        <f t="shared" si="1"/>
        <v>PML-N</v>
      </c>
      <c r="I26" s="35">
        <f t="shared" si="2"/>
        <v>0.48253478885498263</v>
      </c>
      <c r="J26" s="1" t="str">
        <f t="shared" si="3"/>
        <v>PML</v>
      </c>
      <c r="K26" s="35">
        <f t="shared" si="4"/>
        <v>0.3088264594540745</v>
      </c>
      <c r="L26" s="1" t="str">
        <f t="shared" si="5"/>
        <v>PPPP</v>
      </c>
      <c r="M26" s="35">
        <f t="shared" si="6"/>
        <v>0.12127599333060685</v>
      </c>
      <c r="N26" s="52" t="s">
        <v>834</v>
      </c>
      <c r="O26" s="52" t="s">
        <v>1002</v>
      </c>
      <c r="P26" s="52" t="s">
        <v>837</v>
      </c>
      <c r="Q26" s="27" t="s">
        <v>834</v>
      </c>
      <c r="R26" s="27" t="s">
        <v>1185</v>
      </c>
      <c r="S26" s="27" t="s">
        <v>837</v>
      </c>
      <c r="T26" s="27" t="s">
        <v>834</v>
      </c>
      <c r="U26" s="27" t="s">
        <v>1765</v>
      </c>
      <c r="V26" s="27" t="s">
        <v>837</v>
      </c>
      <c r="W26" s="27" t="s">
        <v>1720</v>
      </c>
      <c r="X26" s="27" t="s">
        <v>909</v>
      </c>
      <c r="Y26" s="27">
        <v>29450</v>
      </c>
      <c r="Z26" s="27" t="s">
        <v>1719</v>
      </c>
      <c r="AA26" s="27" t="s">
        <v>1194</v>
      </c>
      <c r="AB26" s="27">
        <v>46015</v>
      </c>
      <c r="AC26" s="27" t="s">
        <v>5911</v>
      </c>
      <c r="AD26" s="27" t="s">
        <v>1003</v>
      </c>
      <c r="AE26" s="27">
        <v>11565</v>
      </c>
      <c r="AF26" s="27" t="s">
        <v>834</v>
      </c>
      <c r="AG26" s="27" t="s">
        <v>7003</v>
      </c>
      <c r="AH26" s="27" t="s">
        <v>837</v>
      </c>
      <c r="AI26" s="27" t="s">
        <v>834</v>
      </c>
      <c r="AJ26" s="27" t="s">
        <v>1406</v>
      </c>
      <c r="AK26" s="27" t="s">
        <v>837</v>
      </c>
      <c r="AL26" s="27" t="s">
        <v>834</v>
      </c>
      <c r="AM26" s="27" t="s">
        <v>3202</v>
      </c>
      <c r="AN26" s="27" t="s">
        <v>837</v>
      </c>
      <c r="AO26" s="27" t="s">
        <v>834</v>
      </c>
      <c r="AP26" s="27" t="s">
        <v>7510</v>
      </c>
      <c r="AQ26" s="27" t="s">
        <v>837</v>
      </c>
      <c r="AR26" s="27" t="s">
        <v>834</v>
      </c>
      <c r="AS26" s="27" t="s">
        <v>3764</v>
      </c>
      <c r="AT26" s="27" t="s">
        <v>837</v>
      </c>
      <c r="AU26" s="27" t="s">
        <v>834</v>
      </c>
      <c r="AV26" s="27" t="s">
        <v>1866</v>
      </c>
      <c r="AW26" s="27" t="s">
        <v>837</v>
      </c>
      <c r="AX26" s="27" t="s">
        <v>834</v>
      </c>
      <c r="AY26" s="27" t="s">
        <v>393</v>
      </c>
      <c r="AZ26" s="27" t="s">
        <v>837</v>
      </c>
      <c r="BA26" s="27" t="s">
        <v>834</v>
      </c>
      <c r="BB26" s="27" t="s">
        <v>6640</v>
      </c>
      <c r="BC26" s="27" t="s">
        <v>837</v>
      </c>
      <c r="BD26" s="27" t="s">
        <v>834</v>
      </c>
      <c r="BE26" s="27" t="s">
        <v>6802</v>
      </c>
      <c r="BF26" s="27" t="s">
        <v>837</v>
      </c>
      <c r="BG26" s="27" t="s">
        <v>834</v>
      </c>
      <c r="BH26" s="27" t="s">
        <v>834</v>
      </c>
      <c r="BI26" s="27" t="s">
        <v>1777</v>
      </c>
      <c r="BJ26" s="27" t="s">
        <v>837</v>
      </c>
      <c r="BK26" s="27" t="s">
        <v>3403</v>
      </c>
      <c r="BL26" s="27" t="s">
        <v>837</v>
      </c>
      <c r="BM26" s="27" t="s">
        <v>834</v>
      </c>
      <c r="BN26" s="27" t="s">
        <v>5990</v>
      </c>
      <c r="BO26" s="27" t="s">
        <v>837</v>
      </c>
      <c r="BP26" s="27" t="s">
        <v>834</v>
      </c>
      <c r="BQ26" s="27" t="s">
        <v>1020</v>
      </c>
      <c r="BR26" s="27" t="s">
        <v>837</v>
      </c>
      <c r="BS26" s="27" t="s">
        <v>834</v>
      </c>
      <c r="BT26" s="27" t="s">
        <v>4014</v>
      </c>
      <c r="BU26" s="27" t="s">
        <v>837</v>
      </c>
      <c r="BV26" s="27" t="s">
        <v>834</v>
      </c>
      <c r="BW26" s="27" t="s">
        <v>1424</v>
      </c>
      <c r="BX26" s="27" t="s">
        <v>837</v>
      </c>
      <c r="BY26" s="27" t="s">
        <v>834</v>
      </c>
      <c r="BZ26" s="27" t="s">
        <v>602</v>
      </c>
      <c r="CA26" s="27" t="s">
        <v>837</v>
      </c>
      <c r="CB26" s="27" t="s">
        <v>834</v>
      </c>
      <c r="CC26" s="27" t="s">
        <v>3539</v>
      </c>
      <c r="CD26" s="27" t="s">
        <v>837</v>
      </c>
      <c r="CE26" s="27" t="s">
        <v>834</v>
      </c>
      <c r="CF26" s="27" t="s">
        <v>3118</v>
      </c>
      <c r="CG26" s="27" t="s">
        <v>837</v>
      </c>
      <c r="CH26" s="27" t="s">
        <v>834</v>
      </c>
      <c r="CI26" s="27" t="s">
        <v>3608</v>
      </c>
      <c r="CJ26" s="27" t="s">
        <v>837</v>
      </c>
      <c r="CK26" s="27" t="s">
        <v>834</v>
      </c>
      <c r="CL26" s="27" t="s">
        <v>399</v>
      </c>
      <c r="CM26" s="27" t="s">
        <v>837</v>
      </c>
      <c r="CN26" s="27" t="s">
        <v>834</v>
      </c>
      <c r="CO26" s="27" t="s">
        <v>3983</v>
      </c>
      <c r="CP26" s="27" t="s">
        <v>837</v>
      </c>
      <c r="CQ26" s="27" t="s">
        <v>834</v>
      </c>
      <c r="CR26" s="27" t="s">
        <v>3395</v>
      </c>
      <c r="CS26" s="27" t="s">
        <v>837</v>
      </c>
      <c r="CT26" s="27" t="s">
        <v>834</v>
      </c>
      <c r="CU26" s="27" t="s">
        <v>5035</v>
      </c>
      <c r="CV26" s="27" t="s">
        <v>837</v>
      </c>
      <c r="CW26" s="27" t="s">
        <v>5912</v>
      </c>
      <c r="CX26" s="27" t="s">
        <v>1401</v>
      </c>
      <c r="CY26" s="27">
        <v>8200</v>
      </c>
      <c r="CZ26" s="27" t="s">
        <v>5913</v>
      </c>
      <c r="DA26" s="27" t="s">
        <v>1401</v>
      </c>
      <c r="DB26" s="27">
        <v>58</v>
      </c>
      <c r="DC26" s="27" t="s">
        <v>5914</v>
      </c>
      <c r="DD26" s="27" t="s">
        <v>1401</v>
      </c>
      <c r="DE26" s="27">
        <v>40</v>
      </c>
      <c r="DF26" s="27" t="s">
        <v>5915</v>
      </c>
      <c r="DG26" s="27" t="s">
        <v>1401</v>
      </c>
      <c r="DH26" s="27">
        <v>33</v>
      </c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</row>
    <row r="27" spans="1:188">
      <c r="A27" s="1">
        <v>26</v>
      </c>
      <c r="B27" s="69">
        <v>39496</v>
      </c>
      <c r="C27" s="27" t="s">
        <v>1695</v>
      </c>
      <c r="D27" s="1">
        <v>166914</v>
      </c>
      <c r="E27" s="1">
        <v>64875</v>
      </c>
      <c r="F27" s="35">
        <f t="shared" si="7"/>
        <v>0.38867320895790647</v>
      </c>
      <c r="G27" s="35">
        <f t="shared" si="0"/>
        <v>0.32209633911368013</v>
      </c>
      <c r="H27" s="1" t="str">
        <f t="shared" si="1"/>
        <v>PML-N</v>
      </c>
      <c r="I27" s="35">
        <f t="shared" si="2"/>
        <v>0.57623121387283238</v>
      </c>
      <c r="J27" s="1" t="str">
        <f t="shared" si="3"/>
        <v>PML</v>
      </c>
      <c r="K27" s="35">
        <f t="shared" si="4"/>
        <v>0.2541348747591522</v>
      </c>
      <c r="L27" s="1" t="str">
        <f t="shared" si="5"/>
        <v>PPPP</v>
      </c>
      <c r="M27" s="35">
        <f t="shared" si="6"/>
        <v>0.16966473988439307</v>
      </c>
      <c r="N27" s="52" t="s">
        <v>834</v>
      </c>
      <c r="O27" s="52" t="s">
        <v>1002</v>
      </c>
      <c r="P27" s="52" t="s">
        <v>837</v>
      </c>
      <c r="Q27" s="27" t="s">
        <v>834</v>
      </c>
      <c r="R27" s="27" t="s">
        <v>1185</v>
      </c>
      <c r="S27" s="27" t="s">
        <v>837</v>
      </c>
      <c r="T27" s="27" t="s">
        <v>834</v>
      </c>
      <c r="U27" s="27" t="s">
        <v>1765</v>
      </c>
      <c r="V27" s="27" t="s">
        <v>837</v>
      </c>
      <c r="W27" s="27" t="s">
        <v>1722</v>
      </c>
      <c r="X27" s="27" t="s">
        <v>909</v>
      </c>
      <c r="Y27" s="27">
        <v>16487</v>
      </c>
      <c r="Z27" s="27" t="s">
        <v>1721</v>
      </c>
      <c r="AA27" s="27" t="s">
        <v>1194</v>
      </c>
      <c r="AB27" s="27">
        <v>37383</v>
      </c>
      <c r="AC27" s="27" t="s">
        <v>5916</v>
      </c>
      <c r="AD27" s="27" t="s">
        <v>1003</v>
      </c>
      <c r="AE27" s="27">
        <v>11007</v>
      </c>
      <c r="AF27" s="27" t="s">
        <v>834</v>
      </c>
      <c r="AG27" s="27" t="s">
        <v>7003</v>
      </c>
      <c r="AH27" s="27" t="s">
        <v>837</v>
      </c>
      <c r="AI27" s="27" t="s">
        <v>834</v>
      </c>
      <c r="AJ27" s="27" t="s">
        <v>1406</v>
      </c>
      <c r="AK27" s="27" t="s">
        <v>837</v>
      </c>
      <c r="AL27" s="27" t="s">
        <v>834</v>
      </c>
      <c r="AM27" s="27" t="s">
        <v>3202</v>
      </c>
      <c r="AN27" s="27" t="s">
        <v>837</v>
      </c>
      <c r="AO27" s="27" t="s">
        <v>834</v>
      </c>
      <c r="AP27" s="27" t="s">
        <v>7510</v>
      </c>
      <c r="AQ27" s="27" t="s">
        <v>837</v>
      </c>
      <c r="AR27" s="27" t="s">
        <v>834</v>
      </c>
      <c r="AS27" s="27" t="s">
        <v>3764</v>
      </c>
      <c r="AT27" s="27" t="s">
        <v>837</v>
      </c>
      <c r="AU27" s="27" t="s">
        <v>834</v>
      </c>
      <c r="AV27" s="27" t="s">
        <v>1866</v>
      </c>
      <c r="AW27" s="27" t="s">
        <v>837</v>
      </c>
      <c r="AX27" s="27" t="s">
        <v>834</v>
      </c>
      <c r="AY27" s="27" t="s">
        <v>393</v>
      </c>
      <c r="AZ27" s="27" t="s">
        <v>837</v>
      </c>
      <c r="BA27" s="27" t="s">
        <v>834</v>
      </c>
      <c r="BB27" s="27" t="s">
        <v>6640</v>
      </c>
      <c r="BC27" s="27" t="s">
        <v>837</v>
      </c>
      <c r="BD27" s="27" t="s">
        <v>834</v>
      </c>
      <c r="BE27" s="27" t="s">
        <v>6802</v>
      </c>
      <c r="BF27" s="27" t="s">
        <v>837</v>
      </c>
      <c r="BG27" s="27" t="s">
        <v>834</v>
      </c>
      <c r="BH27" s="27" t="s">
        <v>834</v>
      </c>
      <c r="BI27" s="27" t="s">
        <v>1777</v>
      </c>
      <c r="BJ27" s="27" t="s">
        <v>837</v>
      </c>
      <c r="BK27" s="27" t="s">
        <v>3403</v>
      </c>
      <c r="BL27" s="27" t="s">
        <v>837</v>
      </c>
      <c r="BM27" s="27" t="s">
        <v>834</v>
      </c>
      <c r="BN27" s="27" t="s">
        <v>5990</v>
      </c>
      <c r="BO27" s="27" t="s">
        <v>837</v>
      </c>
      <c r="BP27" s="27" t="s">
        <v>834</v>
      </c>
      <c r="BQ27" s="27" t="s">
        <v>1020</v>
      </c>
      <c r="BR27" s="27" t="s">
        <v>837</v>
      </c>
      <c r="BS27" s="27" t="s">
        <v>834</v>
      </c>
      <c r="BT27" s="27" t="s">
        <v>4014</v>
      </c>
      <c r="BU27" s="27" t="s">
        <v>837</v>
      </c>
      <c r="BV27" s="27" t="s">
        <v>834</v>
      </c>
      <c r="BW27" s="27" t="s">
        <v>1424</v>
      </c>
      <c r="BX27" s="27" t="s">
        <v>837</v>
      </c>
      <c r="BY27" s="27" t="s">
        <v>834</v>
      </c>
      <c r="BZ27" s="27" t="s">
        <v>602</v>
      </c>
      <c r="CA27" s="27" t="s">
        <v>837</v>
      </c>
      <c r="CB27" s="27" t="s">
        <v>834</v>
      </c>
      <c r="CC27" s="27" t="s">
        <v>3539</v>
      </c>
      <c r="CD27" s="27" t="s">
        <v>837</v>
      </c>
      <c r="CE27" s="27" t="s">
        <v>834</v>
      </c>
      <c r="CF27" s="27" t="s">
        <v>3118</v>
      </c>
      <c r="CG27" s="27" t="s">
        <v>837</v>
      </c>
      <c r="CH27" s="27" t="s">
        <v>834</v>
      </c>
      <c r="CI27" s="27" t="s">
        <v>3608</v>
      </c>
      <c r="CJ27" s="27" t="s">
        <v>837</v>
      </c>
      <c r="CK27" s="27" t="s">
        <v>834</v>
      </c>
      <c r="CL27" s="27" t="s">
        <v>399</v>
      </c>
      <c r="CM27" s="27" t="s">
        <v>837</v>
      </c>
      <c r="CN27" s="27" t="s">
        <v>834</v>
      </c>
      <c r="CO27" s="27" t="s">
        <v>3983</v>
      </c>
      <c r="CP27" s="27" t="s">
        <v>837</v>
      </c>
      <c r="CQ27" s="27" t="s">
        <v>834</v>
      </c>
      <c r="CR27" s="27" t="s">
        <v>3395</v>
      </c>
      <c r="CS27" s="27" t="s">
        <v>837</v>
      </c>
      <c r="CT27" s="27" t="s">
        <v>834</v>
      </c>
      <c r="CU27" s="27" t="s">
        <v>5035</v>
      </c>
      <c r="CV27" s="27" t="s">
        <v>837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</row>
    <row r="28" spans="1:188">
      <c r="A28" s="1">
        <v>27</v>
      </c>
      <c r="B28" s="69">
        <v>39496</v>
      </c>
      <c r="C28" s="27" t="s">
        <v>1696</v>
      </c>
      <c r="D28" s="1">
        <v>211702</v>
      </c>
      <c r="E28" s="1">
        <v>93625</v>
      </c>
      <c r="F28" s="35">
        <f t="shared" si="7"/>
        <v>0.44224901040141329</v>
      </c>
      <c r="G28" s="35">
        <f t="shared" si="0"/>
        <v>4.4475300400534046E-2</v>
      </c>
      <c r="H28" s="1" t="str">
        <f t="shared" si="1"/>
        <v>PML-N</v>
      </c>
      <c r="I28" s="35">
        <f t="shared" si="2"/>
        <v>0.39599465954606139</v>
      </c>
      <c r="J28" s="1" t="str">
        <f t="shared" si="3"/>
        <v>PML</v>
      </c>
      <c r="K28" s="35">
        <f t="shared" si="4"/>
        <v>0.35151935914552734</v>
      </c>
      <c r="L28" s="1" t="str">
        <f t="shared" si="5"/>
        <v>PPPP</v>
      </c>
      <c r="M28" s="35">
        <f t="shared" si="6"/>
        <v>0.21809345794392523</v>
      </c>
      <c r="N28" s="52" t="s">
        <v>834</v>
      </c>
      <c r="O28" s="52" t="s">
        <v>1002</v>
      </c>
      <c r="P28" s="52" t="s">
        <v>837</v>
      </c>
      <c r="Q28" s="27" t="s">
        <v>834</v>
      </c>
      <c r="R28" s="27" t="s">
        <v>1185</v>
      </c>
      <c r="S28" s="27" t="s">
        <v>837</v>
      </c>
      <c r="T28" s="27" t="s">
        <v>834</v>
      </c>
      <c r="U28" s="27" t="s">
        <v>1765</v>
      </c>
      <c r="V28" s="27" t="s">
        <v>837</v>
      </c>
      <c r="W28" s="27" t="s">
        <v>1698</v>
      </c>
      <c r="X28" s="27" t="s">
        <v>909</v>
      </c>
      <c r="Y28" s="27">
        <v>32911</v>
      </c>
      <c r="Z28" s="27" t="s">
        <v>1697</v>
      </c>
      <c r="AA28" s="27" t="s">
        <v>1194</v>
      </c>
      <c r="AB28" s="27">
        <v>37075</v>
      </c>
      <c r="AC28" s="27" t="s">
        <v>5917</v>
      </c>
      <c r="AD28" s="27" t="s">
        <v>1003</v>
      </c>
      <c r="AE28" s="27">
        <v>20419</v>
      </c>
      <c r="AF28" s="27" t="s">
        <v>834</v>
      </c>
      <c r="AG28" s="27" t="s">
        <v>7003</v>
      </c>
      <c r="AH28" s="27" t="s">
        <v>837</v>
      </c>
      <c r="AI28" s="27" t="s">
        <v>834</v>
      </c>
      <c r="AJ28" s="27" t="s">
        <v>1406</v>
      </c>
      <c r="AK28" s="27" t="s">
        <v>837</v>
      </c>
      <c r="AL28" s="27" t="s">
        <v>834</v>
      </c>
      <c r="AM28" s="27" t="s">
        <v>3202</v>
      </c>
      <c r="AN28" s="27" t="s">
        <v>837</v>
      </c>
      <c r="AO28" s="27" t="s">
        <v>834</v>
      </c>
      <c r="AP28" s="27" t="s">
        <v>7510</v>
      </c>
      <c r="AQ28" s="27" t="s">
        <v>837</v>
      </c>
      <c r="AR28" s="27" t="s">
        <v>834</v>
      </c>
      <c r="AS28" s="27" t="s">
        <v>3764</v>
      </c>
      <c r="AT28" s="27" t="s">
        <v>837</v>
      </c>
      <c r="AU28" s="27" t="s">
        <v>834</v>
      </c>
      <c r="AV28" s="27" t="s">
        <v>1866</v>
      </c>
      <c r="AW28" s="27" t="s">
        <v>837</v>
      </c>
      <c r="AX28" s="27" t="s">
        <v>834</v>
      </c>
      <c r="AY28" s="27" t="s">
        <v>393</v>
      </c>
      <c r="AZ28" s="27" t="s">
        <v>837</v>
      </c>
      <c r="BA28" s="27" t="s">
        <v>834</v>
      </c>
      <c r="BB28" s="27" t="s">
        <v>6640</v>
      </c>
      <c r="BC28" s="27" t="s">
        <v>837</v>
      </c>
      <c r="BD28" s="27" t="s">
        <v>834</v>
      </c>
      <c r="BE28" s="27" t="s">
        <v>6802</v>
      </c>
      <c r="BF28" s="27" t="s">
        <v>837</v>
      </c>
      <c r="BG28" s="27" t="s">
        <v>834</v>
      </c>
      <c r="BH28" s="27" t="s">
        <v>834</v>
      </c>
      <c r="BI28" s="27" t="s">
        <v>1777</v>
      </c>
      <c r="BJ28" s="27" t="s">
        <v>837</v>
      </c>
      <c r="BK28" s="27" t="s">
        <v>3403</v>
      </c>
      <c r="BL28" s="27" t="s">
        <v>837</v>
      </c>
      <c r="BM28" s="27" t="s">
        <v>834</v>
      </c>
      <c r="BN28" s="27" t="s">
        <v>5990</v>
      </c>
      <c r="BO28" s="27" t="s">
        <v>837</v>
      </c>
      <c r="BP28" s="27" t="s">
        <v>834</v>
      </c>
      <c r="BQ28" s="27" t="s">
        <v>1020</v>
      </c>
      <c r="BR28" s="27" t="s">
        <v>837</v>
      </c>
      <c r="BS28" s="27" t="s">
        <v>834</v>
      </c>
      <c r="BT28" s="27" t="s">
        <v>4014</v>
      </c>
      <c r="BU28" s="27" t="s">
        <v>837</v>
      </c>
      <c r="BV28" s="27" t="s">
        <v>834</v>
      </c>
      <c r="BW28" s="27" t="s">
        <v>1424</v>
      </c>
      <c r="BX28" s="27" t="s">
        <v>837</v>
      </c>
      <c r="BY28" s="27" t="s">
        <v>834</v>
      </c>
      <c r="BZ28" s="27" t="s">
        <v>602</v>
      </c>
      <c r="CA28" s="27" t="s">
        <v>837</v>
      </c>
      <c r="CB28" s="27" t="s">
        <v>834</v>
      </c>
      <c r="CC28" s="27" t="s">
        <v>3539</v>
      </c>
      <c r="CD28" s="27" t="s">
        <v>837</v>
      </c>
      <c r="CE28" s="27" t="s">
        <v>834</v>
      </c>
      <c r="CF28" s="27" t="s">
        <v>3118</v>
      </c>
      <c r="CG28" s="27" t="s">
        <v>837</v>
      </c>
      <c r="CH28" s="27" t="s">
        <v>834</v>
      </c>
      <c r="CI28" s="27" t="s">
        <v>3608</v>
      </c>
      <c r="CJ28" s="27" t="s">
        <v>837</v>
      </c>
      <c r="CK28" s="27" t="s">
        <v>834</v>
      </c>
      <c r="CL28" s="27" t="s">
        <v>399</v>
      </c>
      <c r="CM28" s="27" t="s">
        <v>837</v>
      </c>
      <c r="CN28" s="27" t="s">
        <v>834</v>
      </c>
      <c r="CO28" s="27" t="s">
        <v>3983</v>
      </c>
      <c r="CP28" s="27" t="s">
        <v>837</v>
      </c>
      <c r="CQ28" s="27" t="s">
        <v>834</v>
      </c>
      <c r="CR28" s="27" t="s">
        <v>3395</v>
      </c>
      <c r="CS28" s="27" t="s">
        <v>837</v>
      </c>
      <c r="CT28" s="27" t="s">
        <v>834</v>
      </c>
      <c r="CU28" s="27" t="s">
        <v>5035</v>
      </c>
      <c r="CV28" s="27" t="s">
        <v>837</v>
      </c>
      <c r="CW28" s="27" t="s">
        <v>3257</v>
      </c>
      <c r="CX28" s="27" t="s">
        <v>1401</v>
      </c>
      <c r="CY28" s="27">
        <v>3220</v>
      </c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</row>
    <row r="29" spans="1:188">
      <c r="A29" s="1">
        <v>28</v>
      </c>
      <c r="B29" s="69">
        <v>39496</v>
      </c>
      <c r="C29" s="27" t="s">
        <v>1232</v>
      </c>
      <c r="D29" s="1">
        <v>179208</v>
      </c>
      <c r="E29" s="1">
        <v>74524</v>
      </c>
      <c r="F29" s="35">
        <f t="shared" si="7"/>
        <v>0.41585197089415649</v>
      </c>
      <c r="G29" s="35">
        <f t="shared" si="0"/>
        <v>0.35168536310450327</v>
      </c>
      <c r="H29" s="1" t="str">
        <f t="shared" si="1"/>
        <v>PML</v>
      </c>
      <c r="I29" s="35">
        <f t="shared" si="2"/>
        <v>0.61303741076700125</v>
      </c>
      <c r="J29" s="1" t="str">
        <f t="shared" si="3"/>
        <v>PPPP</v>
      </c>
      <c r="K29" s="35">
        <f t="shared" si="4"/>
        <v>0.26135204766249798</v>
      </c>
      <c r="L29" s="1" t="str">
        <f t="shared" si="5"/>
        <v>PML-N</v>
      </c>
      <c r="M29" s="35">
        <f t="shared" si="6"/>
        <v>8.5556330846438725E-2</v>
      </c>
      <c r="N29" s="52" t="s">
        <v>834</v>
      </c>
      <c r="O29" s="52" t="s">
        <v>1002</v>
      </c>
      <c r="P29" s="52" t="s">
        <v>837</v>
      </c>
      <c r="Q29" s="27" t="s">
        <v>834</v>
      </c>
      <c r="R29" s="27" t="s">
        <v>1185</v>
      </c>
      <c r="S29" s="27" t="s">
        <v>837</v>
      </c>
      <c r="T29" s="27" t="s">
        <v>834</v>
      </c>
      <c r="U29" s="27" t="s">
        <v>1765</v>
      </c>
      <c r="V29" s="27" t="s">
        <v>837</v>
      </c>
      <c r="W29" s="27" t="s">
        <v>1699</v>
      </c>
      <c r="X29" s="27" t="s">
        <v>909</v>
      </c>
      <c r="Y29" s="27">
        <v>45686</v>
      </c>
      <c r="Z29" s="27" t="s">
        <v>5918</v>
      </c>
      <c r="AA29" s="27" t="s">
        <v>1194</v>
      </c>
      <c r="AB29" s="27">
        <v>6376</v>
      </c>
      <c r="AC29" s="27" t="s">
        <v>1700</v>
      </c>
      <c r="AD29" s="27" t="s">
        <v>1003</v>
      </c>
      <c r="AE29" s="27">
        <v>19477</v>
      </c>
      <c r="AF29" s="27" t="s">
        <v>834</v>
      </c>
      <c r="AG29" s="27" t="s">
        <v>7003</v>
      </c>
      <c r="AH29" s="27" t="s">
        <v>837</v>
      </c>
      <c r="AI29" s="27" t="s">
        <v>834</v>
      </c>
      <c r="AJ29" s="27" t="s">
        <v>1406</v>
      </c>
      <c r="AK29" s="27" t="s">
        <v>837</v>
      </c>
      <c r="AL29" s="27" t="s">
        <v>834</v>
      </c>
      <c r="AM29" s="27" t="s">
        <v>3202</v>
      </c>
      <c r="AN29" s="27" t="s">
        <v>837</v>
      </c>
      <c r="AO29" s="27" t="s">
        <v>834</v>
      </c>
      <c r="AP29" s="27" t="s">
        <v>7510</v>
      </c>
      <c r="AQ29" s="27" t="s">
        <v>837</v>
      </c>
      <c r="AR29" s="27" t="s">
        <v>834</v>
      </c>
      <c r="AS29" s="27" t="s">
        <v>3764</v>
      </c>
      <c r="AT29" s="27" t="s">
        <v>837</v>
      </c>
      <c r="AU29" s="27" t="s">
        <v>834</v>
      </c>
      <c r="AV29" s="27" t="s">
        <v>1866</v>
      </c>
      <c r="AW29" s="27" t="s">
        <v>837</v>
      </c>
      <c r="AX29" s="27" t="s">
        <v>834</v>
      </c>
      <c r="AY29" s="27" t="s">
        <v>393</v>
      </c>
      <c r="AZ29" s="27" t="s">
        <v>837</v>
      </c>
      <c r="BA29" s="27" t="s">
        <v>834</v>
      </c>
      <c r="BB29" s="27" t="s">
        <v>6640</v>
      </c>
      <c r="BC29" s="27" t="s">
        <v>837</v>
      </c>
      <c r="BD29" s="27" t="s">
        <v>834</v>
      </c>
      <c r="BE29" s="27" t="s">
        <v>6802</v>
      </c>
      <c r="BF29" s="27" t="s">
        <v>837</v>
      </c>
      <c r="BG29" s="27" t="s">
        <v>834</v>
      </c>
      <c r="BH29" s="27" t="s">
        <v>834</v>
      </c>
      <c r="BI29" s="27" t="s">
        <v>1777</v>
      </c>
      <c r="BJ29" s="27" t="s">
        <v>837</v>
      </c>
      <c r="BK29" s="27" t="s">
        <v>3403</v>
      </c>
      <c r="BL29" s="27" t="s">
        <v>837</v>
      </c>
      <c r="BM29" s="27" t="s">
        <v>834</v>
      </c>
      <c r="BN29" s="27" t="s">
        <v>5990</v>
      </c>
      <c r="BO29" s="27" t="s">
        <v>837</v>
      </c>
      <c r="BP29" s="27" t="s">
        <v>834</v>
      </c>
      <c r="BQ29" s="27" t="s">
        <v>1020</v>
      </c>
      <c r="BR29" s="27" t="s">
        <v>837</v>
      </c>
      <c r="BS29" s="27" t="s">
        <v>834</v>
      </c>
      <c r="BT29" s="27" t="s">
        <v>4014</v>
      </c>
      <c r="BU29" s="27" t="s">
        <v>837</v>
      </c>
      <c r="BV29" s="27" t="s">
        <v>834</v>
      </c>
      <c r="BW29" s="27" t="s">
        <v>1424</v>
      </c>
      <c r="BX29" s="27" t="s">
        <v>837</v>
      </c>
      <c r="BY29" s="27" t="s">
        <v>834</v>
      </c>
      <c r="BZ29" s="27" t="s">
        <v>602</v>
      </c>
      <c r="CA29" s="27" t="s">
        <v>837</v>
      </c>
      <c r="CB29" s="27" t="s">
        <v>834</v>
      </c>
      <c r="CC29" s="27" t="s">
        <v>3539</v>
      </c>
      <c r="CD29" s="27" t="s">
        <v>837</v>
      </c>
      <c r="CE29" s="27" t="s">
        <v>834</v>
      </c>
      <c r="CF29" s="27" t="s">
        <v>3118</v>
      </c>
      <c r="CG29" s="27" t="s">
        <v>837</v>
      </c>
      <c r="CH29" s="27" t="s">
        <v>834</v>
      </c>
      <c r="CI29" s="27" t="s">
        <v>3608</v>
      </c>
      <c r="CJ29" s="27" t="s">
        <v>837</v>
      </c>
      <c r="CK29" s="27" t="s">
        <v>834</v>
      </c>
      <c r="CL29" s="27" t="s">
        <v>399</v>
      </c>
      <c r="CM29" s="27" t="s">
        <v>837</v>
      </c>
      <c r="CN29" s="27" t="s">
        <v>834</v>
      </c>
      <c r="CO29" s="27" t="s">
        <v>3983</v>
      </c>
      <c r="CP29" s="27" t="s">
        <v>837</v>
      </c>
      <c r="CQ29" s="27" t="s">
        <v>5919</v>
      </c>
      <c r="CR29" s="27" t="s">
        <v>3395</v>
      </c>
      <c r="CS29" s="27">
        <v>2622</v>
      </c>
      <c r="CT29" s="27" t="s">
        <v>834</v>
      </c>
      <c r="CU29" s="27" t="s">
        <v>5035</v>
      </c>
      <c r="CV29" s="27" t="s">
        <v>837</v>
      </c>
      <c r="CW29" s="27" t="s">
        <v>1234</v>
      </c>
      <c r="CX29" s="27" t="s">
        <v>1401</v>
      </c>
      <c r="CY29" s="27">
        <v>363</v>
      </c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</row>
    <row r="30" spans="1:188">
      <c r="A30" s="1">
        <v>29</v>
      </c>
      <c r="B30" s="69">
        <v>39496</v>
      </c>
      <c r="C30" s="27" t="s">
        <v>1235</v>
      </c>
      <c r="D30" s="1">
        <v>190090</v>
      </c>
      <c r="E30" s="1">
        <v>75979</v>
      </c>
      <c r="F30" s="35">
        <f t="shared" si="7"/>
        <v>0.39970014203798199</v>
      </c>
      <c r="G30" s="35">
        <f t="shared" si="0"/>
        <v>5.0277050237565639E-3</v>
      </c>
      <c r="H30" s="1" t="str">
        <f t="shared" si="1"/>
        <v>PML-N</v>
      </c>
      <c r="I30" s="35">
        <f t="shared" si="2"/>
        <v>0.38048671343397517</v>
      </c>
      <c r="J30" s="1" t="str">
        <f t="shared" si="3"/>
        <v>PPPP</v>
      </c>
      <c r="K30" s="35">
        <f t="shared" si="4"/>
        <v>0.37545900841021862</v>
      </c>
      <c r="L30" s="1" t="str">
        <f t="shared" si="5"/>
        <v>PML</v>
      </c>
      <c r="M30" s="35">
        <f t="shared" si="6"/>
        <v>0.23699969728477605</v>
      </c>
      <c r="N30" s="52" t="s">
        <v>834</v>
      </c>
      <c r="O30" s="52" t="s">
        <v>1002</v>
      </c>
      <c r="P30" s="52" t="s">
        <v>837</v>
      </c>
      <c r="Q30" s="27" t="s">
        <v>834</v>
      </c>
      <c r="R30" s="27" t="s">
        <v>1185</v>
      </c>
      <c r="S30" s="27" t="s">
        <v>837</v>
      </c>
      <c r="T30" s="27" t="s">
        <v>834</v>
      </c>
      <c r="U30" s="27" t="s">
        <v>1765</v>
      </c>
      <c r="V30" s="27" t="s">
        <v>837</v>
      </c>
      <c r="W30" s="27" t="s">
        <v>6261</v>
      </c>
      <c r="X30" s="27" t="s">
        <v>909</v>
      </c>
      <c r="Y30" s="27">
        <v>18007</v>
      </c>
      <c r="Z30" s="27" t="s">
        <v>1701</v>
      </c>
      <c r="AA30" s="27" t="s">
        <v>1194</v>
      </c>
      <c r="AB30" s="27">
        <v>28909</v>
      </c>
      <c r="AC30" s="27" t="s">
        <v>1702</v>
      </c>
      <c r="AD30" s="27" t="s">
        <v>1003</v>
      </c>
      <c r="AE30" s="27">
        <v>28527</v>
      </c>
      <c r="AF30" s="27" t="s">
        <v>834</v>
      </c>
      <c r="AG30" s="27" t="s">
        <v>7003</v>
      </c>
      <c r="AH30" s="27" t="s">
        <v>837</v>
      </c>
      <c r="AI30" s="27" t="s">
        <v>834</v>
      </c>
      <c r="AJ30" s="27" t="s">
        <v>1406</v>
      </c>
      <c r="AK30" s="27" t="s">
        <v>837</v>
      </c>
      <c r="AL30" s="27" t="s">
        <v>834</v>
      </c>
      <c r="AM30" s="27" t="s">
        <v>3202</v>
      </c>
      <c r="AN30" s="27" t="s">
        <v>837</v>
      </c>
      <c r="AO30" s="27" t="s">
        <v>834</v>
      </c>
      <c r="AP30" s="27" t="s">
        <v>7510</v>
      </c>
      <c r="AQ30" s="27" t="s">
        <v>837</v>
      </c>
      <c r="AR30" s="27" t="s">
        <v>834</v>
      </c>
      <c r="AS30" s="27" t="s">
        <v>3764</v>
      </c>
      <c r="AT30" s="27" t="s">
        <v>837</v>
      </c>
      <c r="AU30" s="27" t="s">
        <v>834</v>
      </c>
      <c r="AV30" s="27" t="s">
        <v>1866</v>
      </c>
      <c r="AW30" s="27" t="s">
        <v>837</v>
      </c>
      <c r="AX30" s="27" t="s">
        <v>834</v>
      </c>
      <c r="AY30" s="27" t="s">
        <v>393</v>
      </c>
      <c r="AZ30" s="27" t="s">
        <v>837</v>
      </c>
      <c r="BA30" s="27" t="s">
        <v>834</v>
      </c>
      <c r="BB30" s="27" t="s">
        <v>6640</v>
      </c>
      <c r="BC30" s="27" t="s">
        <v>837</v>
      </c>
      <c r="BD30" s="27" t="s">
        <v>834</v>
      </c>
      <c r="BE30" s="27" t="s">
        <v>6802</v>
      </c>
      <c r="BF30" s="27" t="s">
        <v>837</v>
      </c>
      <c r="BG30" s="27" t="s">
        <v>834</v>
      </c>
      <c r="BH30" s="27" t="s">
        <v>834</v>
      </c>
      <c r="BI30" s="27" t="s">
        <v>1777</v>
      </c>
      <c r="BJ30" s="27" t="s">
        <v>837</v>
      </c>
      <c r="BK30" s="27" t="s">
        <v>3403</v>
      </c>
      <c r="BL30" s="27" t="s">
        <v>837</v>
      </c>
      <c r="BM30" s="27" t="s">
        <v>834</v>
      </c>
      <c r="BN30" s="27" t="s">
        <v>5990</v>
      </c>
      <c r="BO30" s="27" t="s">
        <v>837</v>
      </c>
      <c r="BP30" s="27" t="s">
        <v>834</v>
      </c>
      <c r="BQ30" s="27" t="s">
        <v>1020</v>
      </c>
      <c r="BR30" s="27" t="s">
        <v>837</v>
      </c>
      <c r="BS30" s="27" t="s">
        <v>834</v>
      </c>
      <c r="BT30" s="27" t="s">
        <v>4014</v>
      </c>
      <c r="BU30" s="27" t="s">
        <v>837</v>
      </c>
      <c r="BV30" s="27" t="s">
        <v>834</v>
      </c>
      <c r="BW30" s="27" t="s">
        <v>1424</v>
      </c>
      <c r="BX30" s="27" t="s">
        <v>837</v>
      </c>
      <c r="BY30" s="27" t="s">
        <v>834</v>
      </c>
      <c r="BZ30" s="27" t="s">
        <v>602</v>
      </c>
      <c r="CA30" s="27" t="s">
        <v>837</v>
      </c>
      <c r="CB30" s="27" t="s">
        <v>834</v>
      </c>
      <c r="CC30" s="27" t="s">
        <v>3539</v>
      </c>
      <c r="CD30" s="27" t="s">
        <v>837</v>
      </c>
      <c r="CE30" s="27" t="s">
        <v>834</v>
      </c>
      <c r="CF30" s="27" t="s">
        <v>3118</v>
      </c>
      <c r="CG30" s="27" t="s">
        <v>837</v>
      </c>
      <c r="CH30" s="27" t="s">
        <v>834</v>
      </c>
      <c r="CI30" s="27" t="s">
        <v>3608</v>
      </c>
      <c r="CJ30" s="27" t="s">
        <v>837</v>
      </c>
      <c r="CK30" s="27" t="s">
        <v>834</v>
      </c>
      <c r="CL30" s="27" t="s">
        <v>399</v>
      </c>
      <c r="CM30" s="27" t="s">
        <v>837</v>
      </c>
      <c r="CN30" s="27" t="s">
        <v>834</v>
      </c>
      <c r="CO30" s="27" t="s">
        <v>3983</v>
      </c>
      <c r="CP30" s="27" t="s">
        <v>837</v>
      </c>
      <c r="CQ30" s="27" t="s">
        <v>834</v>
      </c>
      <c r="CR30" s="27" t="s">
        <v>3395</v>
      </c>
      <c r="CS30" s="27" t="s">
        <v>837</v>
      </c>
      <c r="CT30" s="27" t="s">
        <v>834</v>
      </c>
      <c r="CU30" s="27" t="s">
        <v>5035</v>
      </c>
      <c r="CV30" s="27" t="s">
        <v>837</v>
      </c>
      <c r="CW30" s="27" t="s">
        <v>6262</v>
      </c>
      <c r="CX30" s="27" t="s">
        <v>1401</v>
      </c>
      <c r="CY30" s="27">
        <v>536</v>
      </c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</row>
    <row r="31" spans="1:188">
      <c r="A31" s="1">
        <v>30</v>
      </c>
      <c r="B31" s="69">
        <v>39496</v>
      </c>
      <c r="C31" s="27" t="s">
        <v>1238</v>
      </c>
      <c r="D31" s="1">
        <v>158729</v>
      </c>
      <c r="E31" s="1">
        <v>64744</v>
      </c>
      <c r="F31" s="35">
        <f t="shared" si="7"/>
        <v>0.40789017759829649</v>
      </c>
      <c r="G31" s="35">
        <f t="shared" si="0"/>
        <v>6.3218213270727783E-2</v>
      </c>
      <c r="H31" s="1" t="str">
        <f t="shared" si="1"/>
        <v>IND</v>
      </c>
      <c r="I31" s="35">
        <f t="shared" si="2"/>
        <v>0.32129618188558012</v>
      </c>
      <c r="J31" s="1" t="str">
        <f t="shared" si="3"/>
        <v>PPPP</v>
      </c>
      <c r="K31" s="35">
        <f t="shared" si="4"/>
        <v>0.25807796861485233</v>
      </c>
      <c r="L31" s="1" t="str">
        <f t="shared" si="5"/>
        <v>PML-N</v>
      </c>
      <c r="M31" s="35">
        <f t="shared" si="6"/>
        <v>0.2552051155319412</v>
      </c>
      <c r="N31" s="52" t="s">
        <v>834</v>
      </c>
      <c r="O31" s="52" t="s">
        <v>1002</v>
      </c>
      <c r="P31" s="52" t="s">
        <v>837</v>
      </c>
      <c r="Q31" s="27" t="s">
        <v>834</v>
      </c>
      <c r="R31" s="27" t="s">
        <v>1185</v>
      </c>
      <c r="S31" s="27" t="s">
        <v>837</v>
      </c>
      <c r="T31" s="27" t="s">
        <v>834</v>
      </c>
      <c r="U31" s="27" t="s">
        <v>1765</v>
      </c>
      <c r="V31" s="27" t="s">
        <v>837</v>
      </c>
      <c r="W31" s="27" t="s">
        <v>6264</v>
      </c>
      <c r="X31" s="27" t="s">
        <v>909</v>
      </c>
      <c r="Y31" s="27">
        <v>10157</v>
      </c>
      <c r="Z31" s="27" t="s">
        <v>6263</v>
      </c>
      <c r="AA31" s="27" t="s">
        <v>1194</v>
      </c>
      <c r="AB31" s="27">
        <v>16523</v>
      </c>
      <c r="AC31" s="27" t="s">
        <v>1704</v>
      </c>
      <c r="AD31" s="27" t="s">
        <v>1003</v>
      </c>
      <c r="AE31" s="27">
        <v>16709</v>
      </c>
      <c r="AF31" s="27" t="s">
        <v>834</v>
      </c>
      <c r="AG31" s="27" t="s">
        <v>7003</v>
      </c>
      <c r="AH31" s="27" t="s">
        <v>837</v>
      </c>
      <c r="AI31" s="27" t="s">
        <v>834</v>
      </c>
      <c r="AJ31" s="27" t="s">
        <v>1406</v>
      </c>
      <c r="AK31" s="27" t="s">
        <v>837</v>
      </c>
      <c r="AL31" s="27" t="s">
        <v>834</v>
      </c>
      <c r="AM31" s="27" t="s">
        <v>3202</v>
      </c>
      <c r="AN31" s="27" t="s">
        <v>837</v>
      </c>
      <c r="AO31" s="27" t="s">
        <v>834</v>
      </c>
      <c r="AP31" s="27" t="s">
        <v>7510</v>
      </c>
      <c r="AQ31" s="27" t="s">
        <v>837</v>
      </c>
      <c r="AR31" s="27" t="s">
        <v>834</v>
      </c>
      <c r="AS31" s="27" t="s">
        <v>3764</v>
      </c>
      <c r="AT31" s="27" t="s">
        <v>837</v>
      </c>
      <c r="AU31" s="27" t="s">
        <v>834</v>
      </c>
      <c r="AV31" s="27" t="s">
        <v>1866</v>
      </c>
      <c r="AW31" s="27" t="s">
        <v>837</v>
      </c>
      <c r="AX31" s="27" t="s">
        <v>834</v>
      </c>
      <c r="AY31" s="27" t="s">
        <v>393</v>
      </c>
      <c r="AZ31" s="27" t="s">
        <v>837</v>
      </c>
      <c r="BA31" s="27" t="s">
        <v>834</v>
      </c>
      <c r="BB31" s="27" t="s">
        <v>6640</v>
      </c>
      <c r="BC31" s="27" t="s">
        <v>837</v>
      </c>
      <c r="BD31" s="27" t="s">
        <v>834</v>
      </c>
      <c r="BE31" s="27" t="s">
        <v>6802</v>
      </c>
      <c r="BF31" s="27" t="s">
        <v>837</v>
      </c>
      <c r="BG31" s="27" t="s">
        <v>834</v>
      </c>
      <c r="BH31" s="27" t="s">
        <v>834</v>
      </c>
      <c r="BI31" s="27" t="s">
        <v>1777</v>
      </c>
      <c r="BJ31" s="27" t="s">
        <v>837</v>
      </c>
      <c r="BK31" s="27" t="s">
        <v>3403</v>
      </c>
      <c r="BL31" s="27" t="s">
        <v>837</v>
      </c>
      <c r="BM31" s="27" t="s">
        <v>834</v>
      </c>
      <c r="BN31" s="27" t="s">
        <v>5990</v>
      </c>
      <c r="BO31" s="27" t="s">
        <v>837</v>
      </c>
      <c r="BP31" s="27" t="s">
        <v>834</v>
      </c>
      <c r="BQ31" s="27" t="s">
        <v>1020</v>
      </c>
      <c r="BR31" s="27" t="s">
        <v>837</v>
      </c>
      <c r="BS31" s="27" t="s">
        <v>834</v>
      </c>
      <c r="BT31" s="27" t="s">
        <v>4014</v>
      </c>
      <c r="BU31" s="27" t="s">
        <v>837</v>
      </c>
      <c r="BV31" s="27" t="s">
        <v>834</v>
      </c>
      <c r="BW31" s="27" t="s">
        <v>1424</v>
      </c>
      <c r="BX31" s="27" t="s">
        <v>837</v>
      </c>
      <c r="BY31" s="27" t="s">
        <v>834</v>
      </c>
      <c r="BZ31" s="27" t="s">
        <v>602</v>
      </c>
      <c r="CA31" s="27" t="s">
        <v>837</v>
      </c>
      <c r="CB31" s="27" t="s">
        <v>834</v>
      </c>
      <c r="CC31" s="27" t="s">
        <v>3539</v>
      </c>
      <c r="CD31" s="27" t="s">
        <v>837</v>
      </c>
      <c r="CE31" s="27" t="s">
        <v>834</v>
      </c>
      <c r="CF31" s="27" t="s">
        <v>3118</v>
      </c>
      <c r="CG31" s="27" t="s">
        <v>837</v>
      </c>
      <c r="CH31" s="27" t="s">
        <v>834</v>
      </c>
      <c r="CI31" s="27" t="s">
        <v>3608</v>
      </c>
      <c r="CJ31" s="27" t="s">
        <v>837</v>
      </c>
      <c r="CK31" s="27" t="s">
        <v>834</v>
      </c>
      <c r="CL31" s="27" t="s">
        <v>399</v>
      </c>
      <c r="CM31" s="27" t="s">
        <v>837</v>
      </c>
      <c r="CN31" s="27" t="s">
        <v>834</v>
      </c>
      <c r="CO31" s="27" t="s">
        <v>3983</v>
      </c>
      <c r="CP31" s="27" t="s">
        <v>837</v>
      </c>
      <c r="CQ31" s="27" t="s">
        <v>834</v>
      </c>
      <c r="CR31" s="27" t="s">
        <v>3395</v>
      </c>
      <c r="CS31" s="27" t="s">
        <v>837</v>
      </c>
      <c r="CT31" s="27" t="s">
        <v>834</v>
      </c>
      <c r="CU31" s="27" t="s">
        <v>5035</v>
      </c>
      <c r="CV31" s="27" t="s">
        <v>837</v>
      </c>
      <c r="CW31" s="27" t="s">
        <v>1703</v>
      </c>
      <c r="CX31" s="27" t="s">
        <v>1401</v>
      </c>
      <c r="CY31" s="27">
        <v>20802</v>
      </c>
      <c r="CZ31" s="27" t="s">
        <v>6265</v>
      </c>
      <c r="DA31" s="27" t="s">
        <v>1401</v>
      </c>
      <c r="DB31" s="27">
        <v>499</v>
      </c>
      <c r="DC31" s="27" t="s">
        <v>6283</v>
      </c>
      <c r="DD31" s="27" t="s">
        <v>1401</v>
      </c>
      <c r="DE31" s="27">
        <v>54</v>
      </c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</row>
    <row r="32" spans="1:188">
      <c r="A32" s="1">
        <v>31</v>
      </c>
      <c r="B32" s="69">
        <v>39496</v>
      </c>
      <c r="C32" s="27" t="s">
        <v>849</v>
      </c>
      <c r="D32" s="1">
        <v>144885</v>
      </c>
      <c r="E32" s="1">
        <v>62492</v>
      </c>
      <c r="F32" s="35">
        <f t="shared" si="7"/>
        <v>0.43132139282879522</v>
      </c>
      <c r="G32" s="35">
        <f t="shared" si="0"/>
        <v>8.6827113870575429E-2</v>
      </c>
      <c r="H32" s="1" t="str">
        <f t="shared" si="1"/>
        <v>PPPP</v>
      </c>
      <c r="I32" s="35">
        <f t="shared" si="2"/>
        <v>0.4144850540869231</v>
      </c>
      <c r="J32" s="1" t="str">
        <f t="shared" si="3"/>
        <v>PML</v>
      </c>
      <c r="K32" s="35">
        <f t="shared" si="4"/>
        <v>0.3276579402163477</v>
      </c>
      <c r="L32" s="1" t="str">
        <f t="shared" si="5"/>
        <v>PML-N</v>
      </c>
      <c r="M32" s="35">
        <f t="shared" si="6"/>
        <v>0.25347244447289252</v>
      </c>
      <c r="N32" s="52" t="s">
        <v>834</v>
      </c>
      <c r="O32" s="52" t="s">
        <v>1002</v>
      </c>
      <c r="P32" s="52" t="s">
        <v>837</v>
      </c>
      <c r="Q32" s="27" t="s">
        <v>834</v>
      </c>
      <c r="R32" s="27" t="s">
        <v>1185</v>
      </c>
      <c r="S32" s="27" t="s">
        <v>837</v>
      </c>
      <c r="T32" s="27" t="s">
        <v>834</v>
      </c>
      <c r="U32" s="27" t="s">
        <v>1765</v>
      </c>
      <c r="V32" s="27" t="s">
        <v>837</v>
      </c>
      <c r="W32" s="27" t="s">
        <v>1706</v>
      </c>
      <c r="X32" s="27" t="s">
        <v>909</v>
      </c>
      <c r="Y32" s="27">
        <v>20476</v>
      </c>
      <c r="Z32" s="27" t="s">
        <v>6284</v>
      </c>
      <c r="AA32" s="27" t="s">
        <v>1194</v>
      </c>
      <c r="AB32" s="27">
        <v>15840</v>
      </c>
      <c r="AC32" s="27" t="s">
        <v>1705</v>
      </c>
      <c r="AD32" s="27" t="s">
        <v>1003</v>
      </c>
      <c r="AE32" s="27">
        <v>25902</v>
      </c>
      <c r="AF32" s="27" t="s">
        <v>834</v>
      </c>
      <c r="AG32" s="27" t="s">
        <v>7003</v>
      </c>
      <c r="AH32" s="27" t="s">
        <v>837</v>
      </c>
      <c r="AI32" s="27" t="s">
        <v>834</v>
      </c>
      <c r="AJ32" s="27" t="s">
        <v>1406</v>
      </c>
      <c r="AK32" s="27" t="s">
        <v>837</v>
      </c>
      <c r="AL32" s="27" t="s">
        <v>834</v>
      </c>
      <c r="AM32" s="27" t="s">
        <v>3202</v>
      </c>
      <c r="AN32" s="27" t="s">
        <v>837</v>
      </c>
      <c r="AO32" s="27" t="s">
        <v>834</v>
      </c>
      <c r="AP32" s="27" t="s">
        <v>7510</v>
      </c>
      <c r="AQ32" s="27" t="s">
        <v>837</v>
      </c>
      <c r="AR32" s="27" t="s">
        <v>834</v>
      </c>
      <c r="AS32" s="27" t="s">
        <v>3764</v>
      </c>
      <c r="AT32" s="27" t="s">
        <v>837</v>
      </c>
      <c r="AU32" s="27" t="s">
        <v>834</v>
      </c>
      <c r="AV32" s="27" t="s">
        <v>1866</v>
      </c>
      <c r="AW32" s="27" t="s">
        <v>837</v>
      </c>
      <c r="AX32" s="27" t="s">
        <v>834</v>
      </c>
      <c r="AY32" s="27" t="s">
        <v>393</v>
      </c>
      <c r="AZ32" s="27" t="s">
        <v>837</v>
      </c>
      <c r="BA32" s="27" t="s">
        <v>834</v>
      </c>
      <c r="BB32" s="27" t="s">
        <v>6640</v>
      </c>
      <c r="BC32" s="27" t="s">
        <v>837</v>
      </c>
      <c r="BD32" s="27" t="s">
        <v>834</v>
      </c>
      <c r="BE32" s="27" t="s">
        <v>6802</v>
      </c>
      <c r="BF32" s="27" t="s">
        <v>837</v>
      </c>
      <c r="BG32" s="27" t="s">
        <v>834</v>
      </c>
      <c r="BH32" s="27" t="s">
        <v>834</v>
      </c>
      <c r="BI32" s="27" t="s">
        <v>1777</v>
      </c>
      <c r="BJ32" s="27" t="s">
        <v>837</v>
      </c>
      <c r="BK32" s="27" t="s">
        <v>3403</v>
      </c>
      <c r="BL32" s="27" t="s">
        <v>837</v>
      </c>
      <c r="BM32" s="27" t="s">
        <v>834</v>
      </c>
      <c r="BN32" s="27" t="s">
        <v>5990</v>
      </c>
      <c r="BO32" s="27" t="s">
        <v>837</v>
      </c>
      <c r="BP32" s="27" t="s">
        <v>834</v>
      </c>
      <c r="BQ32" s="27" t="s">
        <v>1020</v>
      </c>
      <c r="BR32" s="27" t="s">
        <v>837</v>
      </c>
      <c r="BS32" s="27" t="s">
        <v>834</v>
      </c>
      <c r="BT32" s="27" t="s">
        <v>4014</v>
      </c>
      <c r="BU32" s="27" t="s">
        <v>837</v>
      </c>
      <c r="BV32" s="27" t="s">
        <v>834</v>
      </c>
      <c r="BW32" s="27" t="s">
        <v>1424</v>
      </c>
      <c r="BX32" s="27" t="s">
        <v>837</v>
      </c>
      <c r="BY32" s="27" t="s">
        <v>834</v>
      </c>
      <c r="BZ32" s="27" t="s">
        <v>602</v>
      </c>
      <c r="CA32" s="27" t="s">
        <v>837</v>
      </c>
      <c r="CB32" s="27" t="s">
        <v>834</v>
      </c>
      <c r="CC32" s="27" t="s">
        <v>3539</v>
      </c>
      <c r="CD32" s="27" t="s">
        <v>837</v>
      </c>
      <c r="CE32" s="27" t="s">
        <v>834</v>
      </c>
      <c r="CF32" s="27" t="s">
        <v>3118</v>
      </c>
      <c r="CG32" s="27" t="s">
        <v>837</v>
      </c>
      <c r="CH32" s="27" t="s">
        <v>834</v>
      </c>
      <c r="CI32" s="27" t="s">
        <v>3608</v>
      </c>
      <c r="CJ32" s="27" t="s">
        <v>837</v>
      </c>
      <c r="CK32" s="27" t="s">
        <v>834</v>
      </c>
      <c r="CL32" s="27" t="s">
        <v>399</v>
      </c>
      <c r="CM32" s="27" t="s">
        <v>837</v>
      </c>
      <c r="CN32" s="27" t="s">
        <v>834</v>
      </c>
      <c r="CO32" s="27" t="s">
        <v>3983</v>
      </c>
      <c r="CP32" s="27" t="s">
        <v>837</v>
      </c>
      <c r="CQ32" s="27" t="s">
        <v>834</v>
      </c>
      <c r="CR32" s="27" t="s">
        <v>3395</v>
      </c>
      <c r="CS32" s="27" t="s">
        <v>837</v>
      </c>
      <c r="CT32" s="27" t="s">
        <v>834</v>
      </c>
      <c r="CU32" s="27" t="s">
        <v>5035</v>
      </c>
      <c r="CV32" s="27" t="s">
        <v>837</v>
      </c>
      <c r="CW32" s="27" t="s">
        <v>6285</v>
      </c>
      <c r="CX32" s="27" t="s">
        <v>1401</v>
      </c>
      <c r="CY32" s="27">
        <v>134</v>
      </c>
      <c r="CZ32" s="27" t="s">
        <v>3282</v>
      </c>
      <c r="DA32" s="27" t="s">
        <v>1401</v>
      </c>
      <c r="DB32" s="27">
        <v>72</v>
      </c>
      <c r="DC32" s="27" t="s">
        <v>6286</v>
      </c>
      <c r="DD32" s="27" t="s">
        <v>1401</v>
      </c>
      <c r="DE32" s="27">
        <v>68</v>
      </c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</row>
    <row r="33" spans="1:188">
      <c r="A33" s="1">
        <v>32</v>
      </c>
      <c r="B33" s="69">
        <v>39496</v>
      </c>
      <c r="C33" s="27" t="s">
        <v>707</v>
      </c>
      <c r="D33" s="1">
        <v>192336</v>
      </c>
      <c r="E33" s="1">
        <v>87787</v>
      </c>
      <c r="F33" s="35">
        <f t="shared" si="7"/>
        <v>0.45642521420846849</v>
      </c>
      <c r="G33" s="35">
        <f t="shared" si="0"/>
        <v>0.15570642578058255</v>
      </c>
      <c r="H33" s="1" t="str">
        <f t="shared" si="1"/>
        <v>PML</v>
      </c>
      <c r="I33" s="35">
        <f t="shared" si="2"/>
        <v>0.55272420745668494</v>
      </c>
      <c r="J33" s="1" t="str">
        <f t="shared" si="3"/>
        <v>PPPP</v>
      </c>
      <c r="K33" s="35">
        <f t="shared" si="4"/>
        <v>0.39701778167610241</v>
      </c>
      <c r="L33" s="1" t="str">
        <f t="shared" si="5"/>
        <v>PML-N</v>
      </c>
      <c r="M33" s="35">
        <f t="shared" si="6"/>
        <v>2.9970268946427146E-2</v>
      </c>
      <c r="N33" s="52" t="s">
        <v>834</v>
      </c>
      <c r="O33" s="52" t="s">
        <v>1002</v>
      </c>
      <c r="P33" s="52" t="s">
        <v>837</v>
      </c>
      <c r="Q33" s="27" t="s">
        <v>834</v>
      </c>
      <c r="R33" s="27" t="s">
        <v>1185</v>
      </c>
      <c r="S33" s="27" t="s">
        <v>837</v>
      </c>
      <c r="T33" s="27" t="s">
        <v>834</v>
      </c>
      <c r="U33" s="27" t="s">
        <v>1765</v>
      </c>
      <c r="V33" s="27" t="s">
        <v>837</v>
      </c>
      <c r="W33" s="27" t="s">
        <v>1707</v>
      </c>
      <c r="X33" s="27" t="s">
        <v>909</v>
      </c>
      <c r="Y33" s="27">
        <v>48522</v>
      </c>
      <c r="Z33" s="27" t="s">
        <v>6270</v>
      </c>
      <c r="AA33" s="27" t="s">
        <v>1194</v>
      </c>
      <c r="AB33" s="27">
        <v>2631</v>
      </c>
      <c r="AC33" s="27" t="s">
        <v>1733</v>
      </c>
      <c r="AD33" s="27" t="s">
        <v>1003</v>
      </c>
      <c r="AE33" s="27">
        <v>34853</v>
      </c>
      <c r="AF33" s="27" t="s">
        <v>834</v>
      </c>
      <c r="AG33" s="27" t="s">
        <v>7003</v>
      </c>
      <c r="AH33" s="27" t="s">
        <v>837</v>
      </c>
      <c r="AI33" s="27" t="s">
        <v>834</v>
      </c>
      <c r="AJ33" s="27" t="s">
        <v>1406</v>
      </c>
      <c r="AK33" s="27" t="s">
        <v>837</v>
      </c>
      <c r="AL33" s="27" t="s">
        <v>834</v>
      </c>
      <c r="AM33" s="27" t="s">
        <v>3202</v>
      </c>
      <c r="AN33" s="27" t="s">
        <v>837</v>
      </c>
      <c r="AO33" s="27" t="s">
        <v>834</v>
      </c>
      <c r="AP33" s="27" t="s">
        <v>7510</v>
      </c>
      <c r="AQ33" s="27" t="s">
        <v>837</v>
      </c>
      <c r="AR33" s="27" t="s">
        <v>834</v>
      </c>
      <c r="AS33" s="27" t="s">
        <v>3764</v>
      </c>
      <c r="AT33" s="27" t="s">
        <v>837</v>
      </c>
      <c r="AU33" s="27" t="s">
        <v>834</v>
      </c>
      <c r="AV33" s="27" t="s">
        <v>1866</v>
      </c>
      <c r="AW33" s="27" t="s">
        <v>837</v>
      </c>
      <c r="AX33" s="27" t="s">
        <v>834</v>
      </c>
      <c r="AY33" s="27" t="s">
        <v>393</v>
      </c>
      <c r="AZ33" s="27" t="s">
        <v>837</v>
      </c>
      <c r="BA33" s="27" t="s">
        <v>834</v>
      </c>
      <c r="BB33" s="27" t="s">
        <v>6640</v>
      </c>
      <c r="BC33" s="27" t="s">
        <v>837</v>
      </c>
      <c r="BD33" s="27" t="s">
        <v>834</v>
      </c>
      <c r="BE33" s="27" t="s">
        <v>6802</v>
      </c>
      <c r="BF33" s="27" t="s">
        <v>837</v>
      </c>
      <c r="BG33" s="27" t="s">
        <v>834</v>
      </c>
      <c r="BH33" s="27" t="s">
        <v>834</v>
      </c>
      <c r="BI33" s="27" t="s">
        <v>1777</v>
      </c>
      <c r="BJ33" s="27" t="s">
        <v>837</v>
      </c>
      <c r="BK33" s="27" t="s">
        <v>3403</v>
      </c>
      <c r="BL33" s="27" t="s">
        <v>837</v>
      </c>
      <c r="BM33" s="27" t="s">
        <v>834</v>
      </c>
      <c r="BN33" s="27" t="s">
        <v>5990</v>
      </c>
      <c r="BO33" s="27" t="s">
        <v>837</v>
      </c>
      <c r="BP33" s="27" t="s">
        <v>834</v>
      </c>
      <c r="BQ33" s="27" t="s">
        <v>1020</v>
      </c>
      <c r="BR33" s="27" t="s">
        <v>837</v>
      </c>
      <c r="BS33" s="27" t="s">
        <v>834</v>
      </c>
      <c r="BT33" s="27" t="s">
        <v>4014</v>
      </c>
      <c r="BU33" s="27" t="s">
        <v>837</v>
      </c>
      <c r="BV33" s="27" t="s">
        <v>834</v>
      </c>
      <c r="BW33" s="27" t="s">
        <v>1424</v>
      </c>
      <c r="BX33" s="27" t="s">
        <v>837</v>
      </c>
      <c r="BY33" s="27" t="s">
        <v>834</v>
      </c>
      <c r="BZ33" s="27" t="s">
        <v>602</v>
      </c>
      <c r="CA33" s="27" t="s">
        <v>837</v>
      </c>
      <c r="CB33" s="27" t="s">
        <v>834</v>
      </c>
      <c r="CC33" s="27" t="s">
        <v>3539</v>
      </c>
      <c r="CD33" s="27" t="s">
        <v>837</v>
      </c>
      <c r="CE33" s="27" t="s">
        <v>834</v>
      </c>
      <c r="CF33" s="27" t="s">
        <v>3118</v>
      </c>
      <c r="CG33" s="27" t="s">
        <v>837</v>
      </c>
      <c r="CH33" s="27" t="s">
        <v>834</v>
      </c>
      <c r="CI33" s="27" t="s">
        <v>3608</v>
      </c>
      <c r="CJ33" s="27" t="s">
        <v>837</v>
      </c>
      <c r="CK33" s="27" t="s">
        <v>834</v>
      </c>
      <c r="CL33" s="27" t="s">
        <v>399</v>
      </c>
      <c r="CM33" s="27" t="s">
        <v>837</v>
      </c>
      <c r="CN33" s="27" t="s">
        <v>834</v>
      </c>
      <c r="CO33" s="27" t="s">
        <v>3983</v>
      </c>
      <c r="CP33" s="27" t="s">
        <v>837</v>
      </c>
      <c r="CQ33" s="27" t="s">
        <v>834</v>
      </c>
      <c r="CR33" s="27" t="s">
        <v>3395</v>
      </c>
      <c r="CS33" s="27" t="s">
        <v>837</v>
      </c>
      <c r="CT33" s="27" t="s">
        <v>834</v>
      </c>
      <c r="CU33" s="27" t="s">
        <v>5035</v>
      </c>
      <c r="CV33" s="27" t="s">
        <v>837</v>
      </c>
      <c r="CW33" s="27" t="s">
        <v>3292</v>
      </c>
      <c r="CX33" s="27" t="s">
        <v>1401</v>
      </c>
      <c r="CY33" s="27">
        <v>1036</v>
      </c>
      <c r="CZ33" s="27" t="s">
        <v>6271</v>
      </c>
      <c r="DA33" s="27" t="s">
        <v>1401</v>
      </c>
      <c r="DB33" s="27">
        <v>496</v>
      </c>
      <c r="DC33" s="27" t="s">
        <v>6272</v>
      </c>
      <c r="DD33" s="27" t="s">
        <v>1401</v>
      </c>
      <c r="DE33" s="27">
        <v>166</v>
      </c>
      <c r="DF33" s="27" t="s">
        <v>6273</v>
      </c>
      <c r="DG33" s="27" t="s">
        <v>1401</v>
      </c>
      <c r="DH33" s="27">
        <v>81</v>
      </c>
      <c r="DI33" s="27" t="s">
        <v>6274</v>
      </c>
      <c r="DJ33" s="27" t="s">
        <v>1401</v>
      </c>
      <c r="DK33" s="27">
        <v>2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</row>
    <row r="34" spans="1:188">
      <c r="A34" s="27">
        <v>33</v>
      </c>
      <c r="B34" s="69">
        <v>39496</v>
      </c>
      <c r="C34" s="27" t="s">
        <v>1734</v>
      </c>
      <c r="D34" s="1">
        <v>197605</v>
      </c>
      <c r="E34" s="1">
        <v>69695</v>
      </c>
      <c r="F34" s="35">
        <f t="shared" si="7"/>
        <v>0.35269856531970345</v>
      </c>
      <c r="G34" s="35">
        <f t="shared" ref="G34:G65" si="8">((LARGE(N34:GE34,1)-(LARGE(N34:GE34,2)))/E34)</f>
        <v>8.8959035798837793E-2</v>
      </c>
      <c r="H34" s="1" t="str">
        <f t="shared" ref="H34:H65" si="9">INDEX(N34:GE34,MATCH(MAX(N34:GE34),N34:GE34,0)-1)</f>
        <v>PML-N</v>
      </c>
      <c r="I34" s="35">
        <f t="shared" ref="I34:I65" si="10">LARGE(N34:GE34,1)/(E34)</f>
        <v>0.50134155965277283</v>
      </c>
      <c r="J34" s="1" t="str">
        <f t="shared" ref="J34:J65" si="11">INDEX(N34:GE34,MATCH(LARGE(N34:GE34,2),N34:GE34,0)-1)</f>
        <v>PPPP</v>
      </c>
      <c r="K34" s="35">
        <f t="shared" ref="K34:K65" si="12">LARGE(N34:GE34,2)/(E34)</f>
        <v>0.41238252385393498</v>
      </c>
      <c r="L34" s="1" t="str">
        <f t="shared" ref="L34:L65" si="13">INDEX(N34:GE34,MATCH(LARGE(N34:GE34,3),N34:GE34,0)-1)</f>
        <v>PML</v>
      </c>
      <c r="M34" s="35">
        <f t="shared" ref="M34:M65" si="14">LARGE(N34:GE34,3)/(E34)</f>
        <v>6.5743597101657225E-2</v>
      </c>
      <c r="N34" s="52" t="s">
        <v>834</v>
      </c>
      <c r="O34" s="52" t="s">
        <v>1002</v>
      </c>
      <c r="P34" s="52" t="s">
        <v>837</v>
      </c>
      <c r="Q34" s="27" t="s">
        <v>6276</v>
      </c>
      <c r="R34" s="27" t="s">
        <v>1185</v>
      </c>
      <c r="S34" s="27">
        <v>242</v>
      </c>
      <c r="T34" s="27" t="s">
        <v>834</v>
      </c>
      <c r="U34" s="27" t="s">
        <v>1765</v>
      </c>
      <c r="V34" s="27" t="s">
        <v>837</v>
      </c>
      <c r="W34" s="27" t="s">
        <v>3283</v>
      </c>
      <c r="X34" s="27" t="s">
        <v>909</v>
      </c>
      <c r="Y34" s="27">
        <v>4582</v>
      </c>
      <c r="Z34" s="27" t="s">
        <v>1735</v>
      </c>
      <c r="AA34" s="27" t="s">
        <v>1194</v>
      </c>
      <c r="AB34" s="27">
        <v>34941</v>
      </c>
      <c r="AC34" s="27" t="s">
        <v>193</v>
      </c>
      <c r="AD34" s="27" t="s">
        <v>1003</v>
      </c>
      <c r="AE34" s="27">
        <v>28741</v>
      </c>
      <c r="AF34" s="27" t="s">
        <v>834</v>
      </c>
      <c r="AG34" s="27" t="s">
        <v>7003</v>
      </c>
      <c r="AH34" s="27" t="s">
        <v>837</v>
      </c>
      <c r="AI34" s="27" t="s">
        <v>834</v>
      </c>
      <c r="AJ34" s="27" t="s">
        <v>1406</v>
      </c>
      <c r="AK34" s="27" t="s">
        <v>837</v>
      </c>
      <c r="AL34" s="27" t="s">
        <v>834</v>
      </c>
      <c r="AM34" s="27" t="s">
        <v>3202</v>
      </c>
      <c r="AN34" s="27" t="s">
        <v>837</v>
      </c>
      <c r="AO34" s="27" t="s">
        <v>834</v>
      </c>
      <c r="AP34" s="27" t="s">
        <v>7510</v>
      </c>
      <c r="AQ34" s="27" t="s">
        <v>837</v>
      </c>
      <c r="AR34" s="27" t="s">
        <v>834</v>
      </c>
      <c r="AS34" s="27" t="s">
        <v>3764</v>
      </c>
      <c r="AT34" s="27" t="s">
        <v>837</v>
      </c>
      <c r="AU34" s="27" t="s">
        <v>834</v>
      </c>
      <c r="AV34" s="27" t="s">
        <v>1866</v>
      </c>
      <c r="AW34" s="27" t="s">
        <v>837</v>
      </c>
      <c r="AX34" s="27" t="s">
        <v>834</v>
      </c>
      <c r="AY34" s="27" t="s">
        <v>393</v>
      </c>
      <c r="AZ34" s="27" t="s">
        <v>837</v>
      </c>
      <c r="BA34" s="27" t="s">
        <v>834</v>
      </c>
      <c r="BB34" s="27" t="s">
        <v>6640</v>
      </c>
      <c r="BC34" s="27" t="s">
        <v>837</v>
      </c>
      <c r="BD34" s="27" t="s">
        <v>834</v>
      </c>
      <c r="BE34" s="27" t="s">
        <v>6802</v>
      </c>
      <c r="BF34" s="27" t="s">
        <v>837</v>
      </c>
      <c r="BG34" s="27" t="s">
        <v>834</v>
      </c>
      <c r="BH34" s="27" t="s">
        <v>834</v>
      </c>
      <c r="BI34" s="27" t="s">
        <v>1777</v>
      </c>
      <c r="BJ34" s="27" t="s">
        <v>837</v>
      </c>
      <c r="BK34" s="27" t="s">
        <v>3403</v>
      </c>
      <c r="BL34" s="27" t="s">
        <v>837</v>
      </c>
      <c r="BM34" s="27" t="s">
        <v>834</v>
      </c>
      <c r="BN34" s="27" t="s">
        <v>5990</v>
      </c>
      <c r="BO34" s="27" t="s">
        <v>837</v>
      </c>
      <c r="BP34" s="27" t="s">
        <v>834</v>
      </c>
      <c r="BQ34" s="27" t="s">
        <v>1020</v>
      </c>
      <c r="BR34" s="27" t="s">
        <v>837</v>
      </c>
      <c r="BS34" s="27" t="s">
        <v>834</v>
      </c>
      <c r="BT34" s="27" t="s">
        <v>4014</v>
      </c>
      <c r="BU34" s="27" t="s">
        <v>837</v>
      </c>
      <c r="BV34" s="27" t="s">
        <v>834</v>
      </c>
      <c r="BW34" s="27" t="s">
        <v>1424</v>
      </c>
      <c r="BX34" s="27" t="s">
        <v>837</v>
      </c>
      <c r="BY34" s="27" t="s">
        <v>834</v>
      </c>
      <c r="BZ34" s="27" t="s">
        <v>602</v>
      </c>
      <c r="CA34" s="27" t="s">
        <v>837</v>
      </c>
      <c r="CB34" s="27" t="s">
        <v>834</v>
      </c>
      <c r="CC34" s="27" t="s">
        <v>3539</v>
      </c>
      <c r="CD34" s="27" t="s">
        <v>837</v>
      </c>
      <c r="CE34" s="27" t="s">
        <v>834</v>
      </c>
      <c r="CF34" s="27" t="s">
        <v>3118</v>
      </c>
      <c r="CG34" s="27" t="s">
        <v>837</v>
      </c>
      <c r="CH34" s="27" t="s">
        <v>834</v>
      </c>
      <c r="CI34" s="27" t="s">
        <v>3608</v>
      </c>
      <c r="CJ34" s="27" t="s">
        <v>837</v>
      </c>
      <c r="CK34" s="27" t="s">
        <v>834</v>
      </c>
      <c r="CL34" s="27" t="s">
        <v>399</v>
      </c>
      <c r="CM34" s="27" t="s">
        <v>837</v>
      </c>
      <c r="CN34" s="27" t="s">
        <v>834</v>
      </c>
      <c r="CO34" s="27" t="s">
        <v>3983</v>
      </c>
      <c r="CP34" s="27" t="s">
        <v>837</v>
      </c>
      <c r="CQ34" s="27" t="s">
        <v>834</v>
      </c>
      <c r="CR34" s="27" t="s">
        <v>3395</v>
      </c>
      <c r="CS34" s="27" t="s">
        <v>837</v>
      </c>
      <c r="CT34" s="27" t="s">
        <v>834</v>
      </c>
      <c r="CU34" s="27" t="s">
        <v>5035</v>
      </c>
      <c r="CV34" s="27" t="s">
        <v>837</v>
      </c>
      <c r="CW34" s="27" t="s">
        <v>6275</v>
      </c>
      <c r="CX34" s="27" t="s">
        <v>1401</v>
      </c>
      <c r="CY34" s="27">
        <v>506</v>
      </c>
      <c r="CZ34" s="27" t="s">
        <v>848</v>
      </c>
      <c r="DA34" s="27" t="s">
        <v>1401</v>
      </c>
      <c r="DB34" s="27">
        <v>236</v>
      </c>
      <c r="DC34" s="27" t="s">
        <v>3288</v>
      </c>
      <c r="DD34" s="27" t="s">
        <v>1401</v>
      </c>
      <c r="DE34" s="27">
        <v>206</v>
      </c>
      <c r="DF34" s="27" t="s">
        <v>6293</v>
      </c>
      <c r="DG34" s="27" t="s">
        <v>1401</v>
      </c>
      <c r="DH34" s="27">
        <v>183</v>
      </c>
      <c r="DI34" s="27" t="s">
        <v>6294</v>
      </c>
      <c r="DJ34" s="27" t="s">
        <v>1401</v>
      </c>
      <c r="DK34" s="27">
        <v>58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</row>
    <row r="35" spans="1:188">
      <c r="A35" s="1">
        <v>34</v>
      </c>
      <c r="B35" s="69">
        <v>39496</v>
      </c>
      <c r="C35" s="27" t="s">
        <v>1736</v>
      </c>
      <c r="D35" s="1">
        <v>152413</v>
      </c>
      <c r="E35" s="1">
        <v>39641</v>
      </c>
      <c r="F35" s="35">
        <f t="shared" si="7"/>
        <v>0.26008936245595848</v>
      </c>
      <c r="G35" s="35">
        <f t="shared" si="8"/>
        <v>6.3873262531217681E-2</v>
      </c>
      <c r="H35" s="1" t="str">
        <f t="shared" si="9"/>
        <v>PML-N</v>
      </c>
      <c r="I35" s="35">
        <f t="shared" si="10"/>
        <v>0.48573446683988797</v>
      </c>
      <c r="J35" s="1" t="str">
        <f t="shared" si="11"/>
        <v>PPPP</v>
      </c>
      <c r="K35" s="35">
        <f t="shared" si="12"/>
        <v>0.4218612043086703</v>
      </c>
      <c r="L35" s="1" t="str">
        <f t="shared" si="13"/>
        <v>IND</v>
      </c>
      <c r="M35" s="35">
        <f t="shared" si="14"/>
        <v>0.18546454428495748</v>
      </c>
      <c r="N35" s="52" t="s">
        <v>834</v>
      </c>
      <c r="O35" s="52" t="s">
        <v>1002</v>
      </c>
      <c r="P35" s="52" t="s">
        <v>837</v>
      </c>
      <c r="Q35" s="27" t="s">
        <v>3289</v>
      </c>
      <c r="R35" s="27" t="s">
        <v>1185</v>
      </c>
      <c r="S35" s="27">
        <v>25</v>
      </c>
      <c r="T35" s="27" t="s">
        <v>834</v>
      </c>
      <c r="U35" s="27" t="s">
        <v>1765</v>
      </c>
      <c r="V35" s="27" t="s">
        <v>837</v>
      </c>
      <c r="W35" s="27" t="s">
        <v>6642</v>
      </c>
      <c r="X35" s="27" t="s">
        <v>909</v>
      </c>
      <c r="Y35" s="27">
        <v>4908</v>
      </c>
      <c r="Z35" s="27" t="s">
        <v>194</v>
      </c>
      <c r="AA35" s="27" t="s">
        <v>1194</v>
      </c>
      <c r="AB35" s="27">
        <v>19255</v>
      </c>
      <c r="AC35" s="27" t="s">
        <v>195</v>
      </c>
      <c r="AD35" s="27" t="s">
        <v>1003</v>
      </c>
      <c r="AE35" s="27">
        <v>16723</v>
      </c>
      <c r="AF35" s="27" t="s">
        <v>834</v>
      </c>
      <c r="AG35" s="27" t="s">
        <v>7003</v>
      </c>
      <c r="AH35" s="27" t="s">
        <v>837</v>
      </c>
      <c r="AI35" s="27" t="s">
        <v>834</v>
      </c>
      <c r="AJ35" s="27" t="s">
        <v>1406</v>
      </c>
      <c r="AK35" s="27" t="s">
        <v>837</v>
      </c>
      <c r="AL35" s="27" t="s">
        <v>834</v>
      </c>
      <c r="AM35" s="27" t="s">
        <v>3202</v>
      </c>
      <c r="AN35" s="27" t="s">
        <v>837</v>
      </c>
      <c r="AO35" s="27" t="s">
        <v>834</v>
      </c>
      <c r="AP35" s="27" t="s">
        <v>7510</v>
      </c>
      <c r="AQ35" s="27" t="s">
        <v>837</v>
      </c>
      <c r="AR35" s="27" t="s">
        <v>834</v>
      </c>
      <c r="AS35" s="27" t="s">
        <v>3764</v>
      </c>
      <c r="AT35" s="27" t="s">
        <v>837</v>
      </c>
      <c r="AU35" s="27" t="s">
        <v>834</v>
      </c>
      <c r="AV35" s="27" t="s">
        <v>1866</v>
      </c>
      <c r="AW35" s="27" t="s">
        <v>837</v>
      </c>
      <c r="AX35" s="27" t="s">
        <v>834</v>
      </c>
      <c r="AY35" s="27" t="s">
        <v>393</v>
      </c>
      <c r="AZ35" s="27" t="s">
        <v>837</v>
      </c>
      <c r="BA35" s="27" t="s">
        <v>834</v>
      </c>
      <c r="BB35" s="27" t="s">
        <v>6640</v>
      </c>
      <c r="BC35" s="27" t="s">
        <v>837</v>
      </c>
      <c r="BD35" s="27" t="s">
        <v>834</v>
      </c>
      <c r="BE35" s="27" t="s">
        <v>6802</v>
      </c>
      <c r="BF35" s="27" t="s">
        <v>837</v>
      </c>
      <c r="BG35" s="27" t="s">
        <v>834</v>
      </c>
      <c r="BH35" s="27" t="s">
        <v>834</v>
      </c>
      <c r="BI35" s="27" t="s">
        <v>1777</v>
      </c>
      <c r="BJ35" s="27" t="s">
        <v>837</v>
      </c>
      <c r="BK35" s="27" t="s">
        <v>3403</v>
      </c>
      <c r="BL35" s="27" t="s">
        <v>837</v>
      </c>
      <c r="BM35" s="27" t="s">
        <v>834</v>
      </c>
      <c r="BN35" s="27" t="s">
        <v>5990</v>
      </c>
      <c r="BO35" s="27" t="s">
        <v>837</v>
      </c>
      <c r="BP35" s="27" t="s">
        <v>834</v>
      </c>
      <c r="BQ35" s="27" t="s">
        <v>1020</v>
      </c>
      <c r="BR35" s="27" t="s">
        <v>837</v>
      </c>
      <c r="BS35" s="27" t="s">
        <v>834</v>
      </c>
      <c r="BT35" s="27" t="s">
        <v>4014</v>
      </c>
      <c r="BU35" s="27" t="s">
        <v>837</v>
      </c>
      <c r="BV35" s="27" t="s">
        <v>834</v>
      </c>
      <c r="BW35" s="27" t="s">
        <v>1424</v>
      </c>
      <c r="BX35" s="27" t="s">
        <v>837</v>
      </c>
      <c r="BY35" s="27" t="s">
        <v>834</v>
      </c>
      <c r="BZ35" s="27" t="s">
        <v>602</v>
      </c>
      <c r="CA35" s="27" t="s">
        <v>837</v>
      </c>
      <c r="CB35" s="27" t="s">
        <v>834</v>
      </c>
      <c r="CC35" s="27" t="s">
        <v>3539</v>
      </c>
      <c r="CD35" s="27" t="s">
        <v>837</v>
      </c>
      <c r="CE35" s="27" t="s">
        <v>834</v>
      </c>
      <c r="CF35" s="27" t="s">
        <v>3118</v>
      </c>
      <c r="CG35" s="27" t="s">
        <v>837</v>
      </c>
      <c r="CH35" s="27" t="s">
        <v>834</v>
      </c>
      <c r="CI35" s="27" t="s">
        <v>3608</v>
      </c>
      <c r="CJ35" s="27" t="s">
        <v>837</v>
      </c>
      <c r="CK35" s="27" t="s">
        <v>834</v>
      </c>
      <c r="CL35" s="27" t="s">
        <v>399</v>
      </c>
      <c r="CM35" s="27" t="s">
        <v>837</v>
      </c>
      <c r="CN35" s="27" t="s">
        <v>834</v>
      </c>
      <c r="CO35" s="27" t="s">
        <v>3983</v>
      </c>
      <c r="CP35" s="27" t="s">
        <v>837</v>
      </c>
      <c r="CQ35" s="27" t="s">
        <v>834</v>
      </c>
      <c r="CR35" s="27" t="s">
        <v>3395</v>
      </c>
      <c r="CS35" s="27" t="s">
        <v>837</v>
      </c>
      <c r="CT35" s="27" t="s">
        <v>834</v>
      </c>
      <c r="CU35" s="27" t="s">
        <v>5035</v>
      </c>
      <c r="CV35" s="27" t="s">
        <v>837</v>
      </c>
      <c r="CW35" s="27" t="s">
        <v>196</v>
      </c>
      <c r="CX35" s="27" t="s">
        <v>1401</v>
      </c>
      <c r="CY35" s="27">
        <v>7352</v>
      </c>
      <c r="CZ35" s="27" t="s">
        <v>197</v>
      </c>
      <c r="DA35" s="27" t="s">
        <v>1401</v>
      </c>
      <c r="DB35" s="27">
        <v>50</v>
      </c>
      <c r="DC35" s="27" t="s">
        <v>198</v>
      </c>
      <c r="DD35" s="27" t="s">
        <v>1401</v>
      </c>
      <c r="DE35" s="27">
        <v>46</v>
      </c>
      <c r="DF35" s="27" t="s">
        <v>6467</v>
      </c>
      <c r="DG35" s="27" t="s">
        <v>1401</v>
      </c>
      <c r="DH35" s="27">
        <v>37</v>
      </c>
      <c r="DI35" s="27" t="s">
        <v>199</v>
      </c>
      <c r="DJ35" s="27" t="s">
        <v>1401</v>
      </c>
      <c r="DK35" s="27">
        <v>17</v>
      </c>
      <c r="DL35" s="27" t="s">
        <v>200</v>
      </c>
      <c r="DM35" s="27" t="s">
        <v>1401</v>
      </c>
      <c r="DN35" s="27">
        <v>12</v>
      </c>
      <c r="DO35" s="27" t="s">
        <v>851</v>
      </c>
      <c r="DP35" s="27" t="s">
        <v>1401</v>
      </c>
      <c r="DQ35" s="27">
        <v>12</v>
      </c>
      <c r="DR35" s="27" t="s">
        <v>201</v>
      </c>
      <c r="DS35" s="27" t="s">
        <v>1401</v>
      </c>
      <c r="DT35" s="27">
        <v>4</v>
      </c>
      <c r="DU35" s="27" t="s">
        <v>202</v>
      </c>
      <c r="DV35" s="27" t="s">
        <v>1401</v>
      </c>
      <c r="DW35" s="27">
        <v>3</v>
      </c>
      <c r="DX35" s="27" t="s">
        <v>6313</v>
      </c>
      <c r="DY35" s="27" t="s">
        <v>1401</v>
      </c>
      <c r="DZ35" s="27">
        <v>3</v>
      </c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</row>
    <row r="36" spans="1:188">
      <c r="A36" s="1">
        <v>35</v>
      </c>
      <c r="B36" s="69">
        <v>39496</v>
      </c>
      <c r="C36" s="27" t="s">
        <v>1943</v>
      </c>
      <c r="D36" s="1">
        <v>183057</v>
      </c>
      <c r="E36" s="1">
        <v>86051</v>
      </c>
      <c r="F36" s="35">
        <f t="shared" si="7"/>
        <v>0.47007762609460441</v>
      </c>
      <c r="G36" s="35">
        <f t="shared" si="8"/>
        <v>3.2132107703571139E-2</v>
      </c>
      <c r="H36" s="1" t="str">
        <f t="shared" si="9"/>
        <v>PPPP</v>
      </c>
      <c r="I36" s="35">
        <f t="shared" si="10"/>
        <v>0.41275522655169611</v>
      </c>
      <c r="J36" s="1" t="str">
        <f t="shared" si="11"/>
        <v>PML</v>
      </c>
      <c r="K36" s="35">
        <f t="shared" si="12"/>
        <v>0.38062311884812494</v>
      </c>
      <c r="L36" s="1" t="str">
        <f t="shared" si="13"/>
        <v>PML-N</v>
      </c>
      <c r="M36" s="35">
        <f t="shared" si="14"/>
        <v>0.17891715378089737</v>
      </c>
      <c r="N36" s="52" t="s">
        <v>834</v>
      </c>
      <c r="O36" s="52" t="s">
        <v>1002</v>
      </c>
      <c r="P36" s="52" t="s">
        <v>837</v>
      </c>
      <c r="Q36" s="27" t="s">
        <v>834</v>
      </c>
      <c r="R36" s="27" t="s">
        <v>1185</v>
      </c>
      <c r="S36" s="27" t="s">
        <v>837</v>
      </c>
      <c r="T36" s="27" t="s">
        <v>834</v>
      </c>
      <c r="U36" s="27" t="s">
        <v>1765</v>
      </c>
      <c r="V36" s="27" t="s">
        <v>837</v>
      </c>
      <c r="W36" s="27" t="s">
        <v>1945</v>
      </c>
      <c r="X36" s="27" t="s">
        <v>909</v>
      </c>
      <c r="Y36" s="27">
        <v>32753</v>
      </c>
      <c r="Z36" s="27" t="s">
        <v>6643</v>
      </c>
      <c r="AA36" s="27" t="s">
        <v>1194</v>
      </c>
      <c r="AB36" s="27">
        <v>15396</v>
      </c>
      <c r="AC36" s="27" t="s">
        <v>1944</v>
      </c>
      <c r="AD36" s="27" t="s">
        <v>1003</v>
      </c>
      <c r="AE36" s="27">
        <v>35518</v>
      </c>
      <c r="AF36" s="27" t="s">
        <v>834</v>
      </c>
      <c r="AG36" s="27" t="s">
        <v>7003</v>
      </c>
      <c r="AH36" s="27" t="s">
        <v>837</v>
      </c>
      <c r="AI36" s="27" t="s">
        <v>834</v>
      </c>
      <c r="AJ36" s="27" t="s">
        <v>1406</v>
      </c>
      <c r="AK36" s="27" t="s">
        <v>837</v>
      </c>
      <c r="AL36" s="27" t="s">
        <v>834</v>
      </c>
      <c r="AM36" s="27" t="s">
        <v>3202</v>
      </c>
      <c r="AN36" s="27" t="s">
        <v>837</v>
      </c>
      <c r="AO36" s="27" t="s">
        <v>834</v>
      </c>
      <c r="AP36" s="27" t="s">
        <v>7510</v>
      </c>
      <c r="AQ36" s="27" t="s">
        <v>837</v>
      </c>
      <c r="AR36" s="27" t="s">
        <v>834</v>
      </c>
      <c r="AS36" s="27" t="s">
        <v>3764</v>
      </c>
      <c r="AT36" s="27" t="s">
        <v>837</v>
      </c>
      <c r="AU36" s="27" t="s">
        <v>834</v>
      </c>
      <c r="AV36" s="27" t="s">
        <v>1866</v>
      </c>
      <c r="AW36" s="27" t="s">
        <v>837</v>
      </c>
      <c r="AX36" s="27" t="s">
        <v>834</v>
      </c>
      <c r="AY36" s="27" t="s">
        <v>393</v>
      </c>
      <c r="AZ36" s="27" t="s">
        <v>837</v>
      </c>
      <c r="BA36" s="27" t="s">
        <v>834</v>
      </c>
      <c r="BB36" s="27" t="s">
        <v>6640</v>
      </c>
      <c r="BC36" s="27" t="s">
        <v>837</v>
      </c>
      <c r="BD36" s="27" t="s">
        <v>834</v>
      </c>
      <c r="BE36" s="27" t="s">
        <v>6802</v>
      </c>
      <c r="BF36" s="27" t="s">
        <v>837</v>
      </c>
      <c r="BG36" s="27" t="s">
        <v>834</v>
      </c>
      <c r="BH36" s="27" t="s">
        <v>834</v>
      </c>
      <c r="BI36" s="27" t="s">
        <v>1777</v>
      </c>
      <c r="BJ36" s="27" t="s">
        <v>837</v>
      </c>
      <c r="BK36" s="27" t="s">
        <v>3403</v>
      </c>
      <c r="BL36" s="27" t="s">
        <v>837</v>
      </c>
      <c r="BM36" s="27" t="s">
        <v>834</v>
      </c>
      <c r="BN36" s="27" t="s">
        <v>5990</v>
      </c>
      <c r="BO36" s="27" t="s">
        <v>837</v>
      </c>
      <c r="BP36" s="27" t="s">
        <v>834</v>
      </c>
      <c r="BQ36" s="27" t="s">
        <v>1020</v>
      </c>
      <c r="BR36" s="27" t="s">
        <v>837</v>
      </c>
      <c r="BS36" s="27" t="s">
        <v>834</v>
      </c>
      <c r="BT36" s="27" t="s">
        <v>4014</v>
      </c>
      <c r="BU36" s="27" t="s">
        <v>837</v>
      </c>
      <c r="BV36" s="27" t="s">
        <v>834</v>
      </c>
      <c r="BW36" s="27" t="s">
        <v>1424</v>
      </c>
      <c r="BX36" s="27" t="s">
        <v>837</v>
      </c>
      <c r="BY36" s="27" t="s">
        <v>834</v>
      </c>
      <c r="BZ36" s="27" t="s">
        <v>602</v>
      </c>
      <c r="CA36" s="27" t="s">
        <v>837</v>
      </c>
      <c r="CB36" s="27" t="s">
        <v>834</v>
      </c>
      <c r="CC36" s="27" t="s">
        <v>3539</v>
      </c>
      <c r="CD36" s="27" t="s">
        <v>837</v>
      </c>
      <c r="CE36" s="27" t="s">
        <v>834</v>
      </c>
      <c r="CF36" s="27" t="s">
        <v>3118</v>
      </c>
      <c r="CG36" s="27" t="s">
        <v>837</v>
      </c>
      <c r="CH36" s="27" t="s">
        <v>834</v>
      </c>
      <c r="CI36" s="27" t="s">
        <v>3608</v>
      </c>
      <c r="CJ36" s="27" t="s">
        <v>837</v>
      </c>
      <c r="CK36" s="27" t="s">
        <v>834</v>
      </c>
      <c r="CL36" s="27" t="s">
        <v>399</v>
      </c>
      <c r="CM36" s="27" t="s">
        <v>837</v>
      </c>
      <c r="CN36" s="27" t="s">
        <v>834</v>
      </c>
      <c r="CO36" s="27" t="s">
        <v>3983</v>
      </c>
      <c r="CP36" s="27" t="s">
        <v>837</v>
      </c>
      <c r="CQ36" s="27" t="s">
        <v>834</v>
      </c>
      <c r="CR36" s="27" t="s">
        <v>3395</v>
      </c>
      <c r="CS36" s="27" t="s">
        <v>837</v>
      </c>
      <c r="CT36" s="27" t="s">
        <v>834</v>
      </c>
      <c r="CU36" s="27" t="s">
        <v>5035</v>
      </c>
      <c r="CV36" s="27" t="s">
        <v>837</v>
      </c>
      <c r="CW36" s="27" t="s">
        <v>6644</v>
      </c>
      <c r="CX36" s="27" t="s">
        <v>1401</v>
      </c>
      <c r="CY36" s="27">
        <v>150</v>
      </c>
      <c r="CZ36" s="27" t="s">
        <v>3294</v>
      </c>
      <c r="DA36" s="27" t="s">
        <v>1401</v>
      </c>
      <c r="DB36" s="27">
        <v>75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</row>
    <row r="37" spans="1:188">
      <c r="A37" s="1">
        <v>36</v>
      </c>
      <c r="B37" s="69">
        <v>39496</v>
      </c>
      <c r="C37" s="27" t="s">
        <v>1946</v>
      </c>
      <c r="D37" s="1">
        <v>174786</v>
      </c>
      <c r="E37" s="1">
        <v>78719</v>
      </c>
      <c r="F37" s="35">
        <f t="shared" si="7"/>
        <v>0.45037359971622443</v>
      </c>
      <c r="G37" s="35">
        <f t="shared" si="8"/>
        <v>3.549333705966793E-2</v>
      </c>
      <c r="H37" s="1" t="str">
        <f t="shared" si="9"/>
        <v>PPPP</v>
      </c>
      <c r="I37" s="35">
        <f t="shared" si="10"/>
        <v>0.42202009680001018</v>
      </c>
      <c r="J37" s="1" t="str">
        <f t="shared" si="11"/>
        <v>PML</v>
      </c>
      <c r="K37" s="35">
        <f t="shared" si="12"/>
        <v>0.38652675974034223</v>
      </c>
      <c r="L37" s="1" t="str">
        <f t="shared" si="13"/>
        <v>PML-N</v>
      </c>
      <c r="M37" s="35">
        <f t="shared" si="14"/>
        <v>0.18094742057190766</v>
      </c>
      <c r="N37" s="52" t="s">
        <v>834</v>
      </c>
      <c r="O37" s="52" t="s">
        <v>1002</v>
      </c>
      <c r="P37" s="52" t="s">
        <v>837</v>
      </c>
      <c r="Q37" s="27" t="s">
        <v>834</v>
      </c>
      <c r="R37" s="27" t="s">
        <v>1185</v>
      </c>
      <c r="S37" s="27" t="s">
        <v>837</v>
      </c>
      <c r="T37" s="27" t="s">
        <v>834</v>
      </c>
      <c r="U37" s="27" t="s">
        <v>1765</v>
      </c>
      <c r="V37" s="27" t="s">
        <v>837</v>
      </c>
      <c r="W37" s="27" t="s">
        <v>1948</v>
      </c>
      <c r="X37" s="27" t="s">
        <v>909</v>
      </c>
      <c r="Y37" s="27">
        <v>30427</v>
      </c>
      <c r="Z37" s="27" t="s">
        <v>6645</v>
      </c>
      <c r="AA37" s="27" t="s">
        <v>1194</v>
      </c>
      <c r="AB37" s="27">
        <v>14244</v>
      </c>
      <c r="AC37" s="27" t="s">
        <v>1947</v>
      </c>
      <c r="AD37" s="27" t="s">
        <v>1003</v>
      </c>
      <c r="AE37" s="27">
        <v>33221</v>
      </c>
      <c r="AF37" s="27" t="s">
        <v>834</v>
      </c>
      <c r="AG37" s="27" t="s">
        <v>7003</v>
      </c>
      <c r="AH37" s="27" t="s">
        <v>837</v>
      </c>
      <c r="AI37" s="27" t="s">
        <v>834</v>
      </c>
      <c r="AJ37" s="27" t="s">
        <v>1406</v>
      </c>
      <c r="AK37" s="27" t="s">
        <v>837</v>
      </c>
      <c r="AL37" s="27" t="s">
        <v>834</v>
      </c>
      <c r="AM37" s="27" t="s">
        <v>3202</v>
      </c>
      <c r="AN37" s="27" t="s">
        <v>837</v>
      </c>
      <c r="AO37" s="27" t="s">
        <v>834</v>
      </c>
      <c r="AP37" s="27" t="s">
        <v>7510</v>
      </c>
      <c r="AQ37" s="27" t="s">
        <v>837</v>
      </c>
      <c r="AR37" s="27" t="s">
        <v>834</v>
      </c>
      <c r="AS37" s="27" t="s">
        <v>3764</v>
      </c>
      <c r="AT37" s="27" t="s">
        <v>837</v>
      </c>
      <c r="AU37" s="27" t="s">
        <v>834</v>
      </c>
      <c r="AV37" s="27" t="s">
        <v>1866</v>
      </c>
      <c r="AW37" s="27" t="s">
        <v>837</v>
      </c>
      <c r="AX37" s="27" t="s">
        <v>834</v>
      </c>
      <c r="AY37" s="27" t="s">
        <v>393</v>
      </c>
      <c r="AZ37" s="27" t="s">
        <v>837</v>
      </c>
      <c r="BA37" s="27" t="s">
        <v>834</v>
      </c>
      <c r="BB37" s="27" t="s">
        <v>6640</v>
      </c>
      <c r="BC37" s="27" t="s">
        <v>837</v>
      </c>
      <c r="BD37" s="27" t="s">
        <v>834</v>
      </c>
      <c r="BE37" s="27" t="s">
        <v>6802</v>
      </c>
      <c r="BF37" s="27" t="s">
        <v>837</v>
      </c>
      <c r="BG37" s="27" t="s">
        <v>834</v>
      </c>
      <c r="BH37" s="27" t="s">
        <v>834</v>
      </c>
      <c r="BI37" s="27" t="s">
        <v>1777</v>
      </c>
      <c r="BJ37" s="27" t="s">
        <v>837</v>
      </c>
      <c r="BK37" s="27" t="s">
        <v>3403</v>
      </c>
      <c r="BL37" s="27" t="s">
        <v>837</v>
      </c>
      <c r="BM37" s="27" t="s">
        <v>834</v>
      </c>
      <c r="BN37" s="27" t="s">
        <v>5990</v>
      </c>
      <c r="BO37" s="27" t="s">
        <v>837</v>
      </c>
      <c r="BP37" s="27" t="s">
        <v>834</v>
      </c>
      <c r="BQ37" s="27" t="s">
        <v>1020</v>
      </c>
      <c r="BR37" s="27" t="s">
        <v>837</v>
      </c>
      <c r="BS37" s="27" t="s">
        <v>834</v>
      </c>
      <c r="BT37" s="27" t="s">
        <v>4014</v>
      </c>
      <c r="BU37" s="27" t="s">
        <v>837</v>
      </c>
      <c r="BV37" s="27" t="s">
        <v>834</v>
      </c>
      <c r="BW37" s="27" t="s">
        <v>1424</v>
      </c>
      <c r="BX37" s="27" t="s">
        <v>837</v>
      </c>
      <c r="BY37" s="27" t="s">
        <v>834</v>
      </c>
      <c r="BZ37" s="27" t="s">
        <v>602</v>
      </c>
      <c r="CA37" s="27" t="s">
        <v>837</v>
      </c>
      <c r="CB37" s="27" t="s">
        <v>834</v>
      </c>
      <c r="CC37" s="27" t="s">
        <v>3539</v>
      </c>
      <c r="CD37" s="27" t="s">
        <v>837</v>
      </c>
      <c r="CE37" s="27" t="s">
        <v>834</v>
      </c>
      <c r="CF37" s="27" t="s">
        <v>3118</v>
      </c>
      <c r="CG37" s="27" t="s">
        <v>837</v>
      </c>
      <c r="CH37" s="27" t="s">
        <v>834</v>
      </c>
      <c r="CI37" s="27" t="s">
        <v>3608</v>
      </c>
      <c r="CJ37" s="27" t="s">
        <v>837</v>
      </c>
      <c r="CK37" s="27" t="s">
        <v>834</v>
      </c>
      <c r="CL37" s="27" t="s">
        <v>399</v>
      </c>
      <c r="CM37" s="27" t="s">
        <v>837</v>
      </c>
      <c r="CN37" s="27" t="s">
        <v>834</v>
      </c>
      <c r="CO37" s="27" t="s">
        <v>3983</v>
      </c>
      <c r="CP37" s="27" t="s">
        <v>837</v>
      </c>
      <c r="CQ37" s="27" t="s">
        <v>834</v>
      </c>
      <c r="CR37" s="27" t="s">
        <v>3395</v>
      </c>
      <c r="CS37" s="27" t="s">
        <v>837</v>
      </c>
      <c r="CT37" s="27" t="s">
        <v>834</v>
      </c>
      <c r="CU37" s="27" t="s">
        <v>5035</v>
      </c>
      <c r="CV37" s="27" t="s">
        <v>837</v>
      </c>
      <c r="CW37" s="27" t="s">
        <v>6646</v>
      </c>
      <c r="CX37" s="27" t="s">
        <v>1401</v>
      </c>
      <c r="CY37" s="27">
        <v>668</v>
      </c>
      <c r="CZ37" s="27" t="s">
        <v>6647</v>
      </c>
      <c r="DA37" s="27" t="s">
        <v>1401</v>
      </c>
      <c r="DB37" s="27">
        <v>159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</row>
    <row r="38" spans="1:188">
      <c r="A38" s="1">
        <v>37</v>
      </c>
      <c r="B38" s="69">
        <v>39496</v>
      </c>
      <c r="C38" s="27" t="s">
        <v>1949</v>
      </c>
      <c r="D38" s="1">
        <v>183752</v>
      </c>
      <c r="E38" s="1">
        <v>84291</v>
      </c>
      <c r="F38" s="35">
        <f t="shared" si="7"/>
        <v>0.45872153772475943</v>
      </c>
      <c r="G38" s="35">
        <f t="shared" si="8"/>
        <v>1.9539452610598997E-2</v>
      </c>
      <c r="H38" s="1" t="str">
        <f t="shared" si="9"/>
        <v>PML-N</v>
      </c>
      <c r="I38" s="35">
        <f t="shared" si="10"/>
        <v>0.37416806064704417</v>
      </c>
      <c r="J38" s="1" t="str">
        <f t="shared" si="11"/>
        <v>IND</v>
      </c>
      <c r="K38" s="35">
        <f t="shared" si="12"/>
        <v>0.35462860803644519</v>
      </c>
      <c r="L38" s="1" t="str">
        <f t="shared" si="13"/>
        <v>IND</v>
      </c>
      <c r="M38" s="35">
        <f t="shared" si="14"/>
        <v>0.13892349123868503</v>
      </c>
      <c r="N38" s="52" t="s">
        <v>834</v>
      </c>
      <c r="O38" s="52" t="s">
        <v>1002</v>
      </c>
      <c r="P38" s="52" t="s">
        <v>837</v>
      </c>
      <c r="Q38" s="27" t="s">
        <v>834</v>
      </c>
      <c r="R38" s="27" t="s">
        <v>1185</v>
      </c>
      <c r="S38" s="27" t="s">
        <v>837</v>
      </c>
      <c r="T38" s="27" t="s">
        <v>834</v>
      </c>
      <c r="U38" s="27" t="s">
        <v>1765</v>
      </c>
      <c r="V38" s="27" t="s">
        <v>837</v>
      </c>
      <c r="W38" s="27" t="s">
        <v>6479</v>
      </c>
      <c r="X38" s="27" t="s">
        <v>909</v>
      </c>
      <c r="Y38" s="27">
        <v>8862</v>
      </c>
      <c r="Z38" s="27" t="s">
        <v>1950</v>
      </c>
      <c r="AA38" s="27" t="s">
        <v>1194</v>
      </c>
      <c r="AB38" s="27">
        <v>31539</v>
      </c>
      <c r="AC38" s="27" t="s">
        <v>834</v>
      </c>
      <c r="AD38" s="27" t="s">
        <v>1003</v>
      </c>
      <c r="AE38" s="27" t="s">
        <v>837</v>
      </c>
      <c r="AF38" s="27" t="s">
        <v>834</v>
      </c>
      <c r="AG38" s="27" t="s">
        <v>7003</v>
      </c>
      <c r="AH38" s="27" t="s">
        <v>837</v>
      </c>
      <c r="AI38" s="27" t="s">
        <v>834</v>
      </c>
      <c r="AJ38" s="27" t="s">
        <v>1406</v>
      </c>
      <c r="AK38" s="27" t="s">
        <v>837</v>
      </c>
      <c r="AL38" s="27" t="s">
        <v>834</v>
      </c>
      <c r="AM38" s="27" t="s">
        <v>3202</v>
      </c>
      <c r="AN38" s="27" t="s">
        <v>837</v>
      </c>
      <c r="AO38" s="27" t="s">
        <v>834</v>
      </c>
      <c r="AP38" s="27" t="s">
        <v>7510</v>
      </c>
      <c r="AQ38" s="27" t="s">
        <v>837</v>
      </c>
      <c r="AR38" s="27" t="s">
        <v>834</v>
      </c>
      <c r="AS38" s="27" t="s">
        <v>3764</v>
      </c>
      <c r="AT38" s="27" t="s">
        <v>837</v>
      </c>
      <c r="AU38" s="27" t="s">
        <v>834</v>
      </c>
      <c r="AV38" s="27" t="s">
        <v>1866</v>
      </c>
      <c r="AW38" s="27" t="s">
        <v>837</v>
      </c>
      <c r="AX38" s="27" t="s">
        <v>834</v>
      </c>
      <c r="AY38" s="27" t="s">
        <v>393</v>
      </c>
      <c r="AZ38" s="27" t="s">
        <v>837</v>
      </c>
      <c r="BA38" s="27" t="s">
        <v>834</v>
      </c>
      <c r="BB38" s="27" t="s">
        <v>6640</v>
      </c>
      <c r="BC38" s="27" t="s">
        <v>837</v>
      </c>
      <c r="BD38" s="27" t="s">
        <v>834</v>
      </c>
      <c r="BE38" s="27" t="s">
        <v>6802</v>
      </c>
      <c r="BF38" s="27" t="s">
        <v>837</v>
      </c>
      <c r="BG38" s="27" t="s">
        <v>834</v>
      </c>
      <c r="BH38" s="27" t="s">
        <v>834</v>
      </c>
      <c r="BI38" s="27" t="s">
        <v>1777</v>
      </c>
      <c r="BJ38" s="27" t="s">
        <v>837</v>
      </c>
      <c r="BK38" s="27" t="s">
        <v>3403</v>
      </c>
      <c r="BL38" s="27" t="s">
        <v>837</v>
      </c>
      <c r="BM38" s="27" t="s">
        <v>834</v>
      </c>
      <c r="BN38" s="27" t="s">
        <v>5990</v>
      </c>
      <c r="BO38" s="27" t="s">
        <v>837</v>
      </c>
      <c r="BP38" s="27" t="s">
        <v>834</v>
      </c>
      <c r="BQ38" s="27" t="s">
        <v>1020</v>
      </c>
      <c r="BR38" s="27" t="s">
        <v>837</v>
      </c>
      <c r="BS38" s="27" t="s">
        <v>834</v>
      </c>
      <c r="BT38" s="27" t="s">
        <v>4014</v>
      </c>
      <c r="BU38" s="27" t="s">
        <v>837</v>
      </c>
      <c r="BV38" s="27" t="s">
        <v>834</v>
      </c>
      <c r="BW38" s="27" t="s">
        <v>1424</v>
      </c>
      <c r="BX38" s="27" t="s">
        <v>837</v>
      </c>
      <c r="BY38" s="27" t="s">
        <v>834</v>
      </c>
      <c r="BZ38" s="27" t="s">
        <v>602</v>
      </c>
      <c r="CA38" s="27" t="s">
        <v>837</v>
      </c>
      <c r="CB38" s="27" t="s">
        <v>834</v>
      </c>
      <c r="CC38" s="27" t="s">
        <v>3539</v>
      </c>
      <c r="CD38" s="27" t="s">
        <v>837</v>
      </c>
      <c r="CE38" s="27" t="s">
        <v>834</v>
      </c>
      <c r="CF38" s="27" t="s">
        <v>3118</v>
      </c>
      <c r="CG38" s="27" t="s">
        <v>837</v>
      </c>
      <c r="CH38" s="27" t="s">
        <v>834</v>
      </c>
      <c r="CI38" s="27" t="s">
        <v>3608</v>
      </c>
      <c r="CJ38" s="27" t="s">
        <v>837</v>
      </c>
      <c r="CK38" s="27" t="s">
        <v>834</v>
      </c>
      <c r="CL38" s="27" t="s">
        <v>399</v>
      </c>
      <c r="CM38" s="27" t="s">
        <v>837</v>
      </c>
      <c r="CN38" s="27" t="s">
        <v>834</v>
      </c>
      <c r="CO38" s="27" t="s">
        <v>3983</v>
      </c>
      <c r="CP38" s="27" t="s">
        <v>837</v>
      </c>
      <c r="CQ38" s="27" t="s">
        <v>834</v>
      </c>
      <c r="CR38" s="27" t="s">
        <v>3395</v>
      </c>
      <c r="CS38" s="27" t="s">
        <v>837</v>
      </c>
      <c r="CT38" s="27" t="s">
        <v>834</v>
      </c>
      <c r="CU38" s="27" t="s">
        <v>5035</v>
      </c>
      <c r="CV38" s="27" t="s">
        <v>837</v>
      </c>
      <c r="CW38" s="27" t="s">
        <v>1977</v>
      </c>
      <c r="CX38" s="27" t="s">
        <v>1401</v>
      </c>
      <c r="CY38" s="27">
        <v>29892</v>
      </c>
      <c r="CZ38" s="27" t="s">
        <v>6478</v>
      </c>
      <c r="DA38" s="27" t="s">
        <v>1401</v>
      </c>
      <c r="DB38" s="27">
        <v>11710</v>
      </c>
      <c r="DC38" s="27" t="s">
        <v>708</v>
      </c>
      <c r="DD38" s="27" t="s">
        <v>1401</v>
      </c>
      <c r="DE38" s="27">
        <v>2288</v>
      </c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</row>
    <row r="39" spans="1:188">
      <c r="A39" s="1">
        <v>38</v>
      </c>
      <c r="B39" s="69">
        <v>39496</v>
      </c>
      <c r="C39" s="27" t="s">
        <v>1695</v>
      </c>
      <c r="D39" s="1">
        <v>184460</v>
      </c>
      <c r="E39" s="1">
        <v>89809</v>
      </c>
      <c r="F39" s="35">
        <f t="shared" si="7"/>
        <v>0.48687520329610756</v>
      </c>
      <c r="G39" s="35">
        <f t="shared" si="8"/>
        <v>0.32560211114698973</v>
      </c>
      <c r="H39" s="1" t="str">
        <f t="shared" si="9"/>
        <v>PML-N</v>
      </c>
      <c r="I39" s="35">
        <f t="shared" si="10"/>
        <v>0.64035898406618486</v>
      </c>
      <c r="J39" s="1" t="str">
        <f t="shared" si="11"/>
        <v>PML</v>
      </c>
      <c r="K39" s="35">
        <f t="shared" si="12"/>
        <v>0.31475687291919519</v>
      </c>
      <c r="L39" s="1" t="str">
        <f t="shared" si="13"/>
        <v>IND</v>
      </c>
      <c r="M39" s="35">
        <f t="shared" si="14"/>
        <v>3.1756282777895314E-2</v>
      </c>
      <c r="N39" s="52" t="s">
        <v>834</v>
      </c>
      <c r="O39" s="52" t="s">
        <v>1002</v>
      </c>
      <c r="P39" s="52" t="s">
        <v>837</v>
      </c>
      <c r="Q39" s="27" t="s">
        <v>6313</v>
      </c>
      <c r="R39" s="27" t="s">
        <v>1185</v>
      </c>
      <c r="S39" s="27">
        <v>1179</v>
      </c>
      <c r="T39" s="27" t="s">
        <v>834</v>
      </c>
      <c r="U39" s="27" t="s">
        <v>1765</v>
      </c>
      <c r="V39" s="27" t="s">
        <v>837</v>
      </c>
      <c r="W39" s="27" t="s">
        <v>1979</v>
      </c>
      <c r="X39" s="27" t="s">
        <v>909</v>
      </c>
      <c r="Y39" s="27">
        <v>28268</v>
      </c>
      <c r="Z39" s="27" t="s">
        <v>1978</v>
      </c>
      <c r="AA39" s="27" t="s">
        <v>1194</v>
      </c>
      <c r="AB39" s="27">
        <v>57510</v>
      </c>
      <c r="AC39" s="27" t="s">
        <v>834</v>
      </c>
      <c r="AD39" s="27" t="s">
        <v>1003</v>
      </c>
      <c r="AE39" s="27" t="s">
        <v>837</v>
      </c>
      <c r="AF39" s="27" t="s">
        <v>834</v>
      </c>
      <c r="AG39" s="27" t="s">
        <v>7003</v>
      </c>
      <c r="AH39" s="27" t="s">
        <v>837</v>
      </c>
      <c r="AI39" s="27" t="s">
        <v>834</v>
      </c>
      <c r="AJ39" s="27" t="s">
        <v>1406</v>
      </c>
      <c r="AK39" s="27" t="s">
        <v>837</v>
      </c>
      <c r="AL39" s="27" t="s">
        <v>834</v>
      </c>
      <c r="AM39" s="27" t="s">
        <v>3202</v>
      </c>
      <c r="AN39" s="27" t="s">
        <v>837</v>
      </c>
      <c r="AO39" s="27" t="s">
        <v>834</v>
      </c>
      <c r="AP39" s="27" t="s">
        <v>7510</v>
      </c>
      <c r="AQ39" s="27" t="s">
        <v>837</v>
      </c>
      <c r="AR39" s="27" t="s">
        <v>834</v>
      </c>
      <c r="AS39" s="27" t="s">
        <v>3764</v>
      </c>
      <c r="AT39" s="27" t="s">
        <v>837</v>
      </c>
      <c r="AU39" s="27" t="s">
        <v>834</v>
      </c>
      <c r="AV39" s="27" t="s">
        <v>1866</v>
      </c>
      <c r="AW39" s="27" t="s">
        <v>837</v>
      </c>
      <c r="AX39" s="27" t="s">
        <v>834</v>
      </c>
      <c r="AY39" s="27" t="s">
        <v>393</v>
      </c>
      <c r="AZ39" s="27" t="s">
        <v>837</v>
      </c>
      <c r="BA39" s="27" t="s">
        <v>834</v>
      </c>
      <c r="BB39" s="27" t="s">
        <v>6640</v>
      </c>
      <c r="BC39" s="27" t="s">
        <v>837</v>
      </c>
      <c r="BD39" s="27" t="s">
        <v>834</v>
      </c>
      <c r="BE39" s="27" t="s">
        <v>6802</v>
      </c>
      <c r="BF39" s="27" t="s">
        <v>837</v>
      </c>
      <c r="BG39" s="27" t="s">
        <v>834</v>
      </c>
      <c r="BH39" s="27" t="s">
        <v>834</v>
      </c>
      <c r="BI39" s="27" t="s">
        <v>1777</v>
      </c>
      <c r="BJ39" s="27" t="s">
        <v>837</v>
      </c>
      <c r="BK39" s="27" t="s">
        <v>3403</v>
      </c>
      <c r="BL39" s="27" t="s">
        <v>837</v>
      </c>
      <c r="BM39" s="27" t="s">
        <v>834</v>
      </c>
      <c r="BN39" s="27" t="s">
        <v>5990</v>
      </c>
      <c r="BO39" s="27" t="s">
        <v>837</v>
      </c>
      <c r="BP39" s="27" t="s">
        <v>834</v>
      </c>
      <c r="BQ39" s="27" t="s">
        <v>1020</v>
      </c>
      <c r="BR39" s="27" t="s">
        <v>837</v>
      </c>
      <c r="BS39" s="27" t="s">
        <v>834</v>
      </c>
      <c r="BT39" s="27" t="s">
        <v>4014</v>
      </c>
      <c r="BU39" s="27" t="s">
        <v>837</v>
      </c>
      <c r="BV39" s="27" t="s">
        <v>834</v>
      </c>
      <c r="BW39" s="27" t="s">
        <v>1424</v>
      </c>
      <c r="BX39" s="27" t="s">
        <v>837</v>
      </c>
      <c r="BY39" s="27" t="s">
        <v>834</v>
      </c>
      <c r="BZ39" s="27" t="s">
        <v>602</v>
      </c>
      <c r="CA39" s="27" t="s">
        <v>837</v>
      </c>
      <c r="CB39" s="27" t="s">
        <v>834</v>
      </c>
      <c r="CC39" s="27" t="s">
        <v>3539</v>
      </c>
      <c r="CD39" s="27" t="s">
        <v>837</v>
      </c>
      <c r="CE39" s="27" t="s">
        <v>834</v>
      </c>
      <c r="CF39" s="27" t="s">
        <v>3118</v>
      </c>
      <c r="CG39" s="27" t="s">
        <v>837</v>
      </c>
      <c r="CH39" s="27" t="s">
        <v>834</v>
      </c>
      <c r="CI39" s="27" t="s">
        <v>3608</v>
      </c>
      <c r="CJ39" s="27" t="s">
        <v>837</v>
      </c>
      <c r="CK39" s="27" t="s">
        <v>834</v>
      </c>
      <c r="CL39" s="27" t="s">
        <v>399</v>
      </c>
      <c r="CM39" s="27" t="s">
        <v>837</v>
      </c>
      <c r="CN39" s="27" t="s">
        <v>834</v>
      </c>
      <c r="CO39" s="27" t="s">
        <v>3983</v>
      </c>
      <c r="CP39" s="27" t="s">
        <v>837</v>
      </c>
      <c r="CQ39" s="27" t="s">
        <v>834</v>
      </c>
      <c r="CR39" s="27" t="s">
        <v>3395</v>
      </c>
      <c r="CS39" s="27" t="s">
        <v>837</v>
      </c>
      <c r="CT39" s="27" t="s">
        <v>834</v>
      </c>
      <c r="CU39" s="27" t="s">
        <v>5035</v>
      </c>
      <c r="CV39" s="27" t="s">
        <v>837</v>
      </c>
      <c r="CW39" s="27" t="s">
        <v>6312</v>
      </c>
      <c r="CX39" s="27" t="s">
        <v>1401</v>
      </c>
      <c r="CY39" s="27">
        <v>2852</v>
      </c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</row>
    <row r="40" spans="1:188">
      <c r="A40" s="1">
        <v>39</v>
      </c>
      <c r="B40" s="69">
        <v>39496</v>
      </c>
      <c r="C40" s="27" t="s">
        <v>709</v>
      </c>
      <c r="D40" s="1">
        <v>152709</v>
      </c>
      <c r="E40" s="1">
        <v>84678</v>
      </c>
      <c r="F40" s="35">
        <f t="shared" si="7"/>
        <v>0.55450562835196349</v>
      </c>
      <c r="G40" s="35">
        <f t="shared" si="8"/>
        <v>5.5468952974798647E-2</v>
      </c>
      <c r="H40" s="1" t="str">
        <f t="shared" si="9"/>
        <v>IND</v>
      </c>
      <c r="I40" s="35">
        <f t="shared" si="10"/>
        <v>0.28620184699685869</v>
      </c>
      <c r="J40" s="1" t="str">
        <f t="shared" si="11"/>
        <v>PML</v>
      </c>
      <c r="K40" s="35">
        <f t="shared" si="12"/>
        <v>0.23073289402206004</v>
      </c>
      <c r="L40" s="1" t="str">
        <f t="shared" si="13"/>
        <v>IND</v>
      </c>
      <c r="M40" s="35">
        <f t="shared" si="14"/>
        <v>0.1985167339804908</v>
      </c>
      <c r="N40" s="52" t="s">
        <v>834</v>
      </c>
      <c r="O40" s="52" t="s">
        <v>1002</v>
      </c>
      <c r="P40" s="52" t="s">
        <v>837</v>
      </c>
      <c r="Q40" s="27" t="s">
        <v>6122</v>
      </c>
      <c r="R40" s="27" t="s">
        <v>1185</v>
      </c>
      <c r="S40" s="27">
        <v>2800</v>
      </c>
      <c r="T40" s="27" t="s">
        <v>834</v>
      </c>
      <c r="U40" s="27" t="s">
        <v>1765</v>
      </c>
      <c r="V40" s="27" t="s">
        <v>837</v>
      </c>
      <c r="W40" s="27" t="s">
        <v>1981</v>
      </c>
      <c r="X40" s="27" t="s">
        <v>909</v>
      </c>
      <c r="Y40" s="27">
        <v>19538</v>
      </c>
      <c r="Z40" s="27" t="s">
        <v>6121</v>
      </c>
      <c r="AA40" s="27" t="s">
        <v>1194</v>
      </c>
      <c r="AB40" s="27">
        <v>5089</v>
      </c>
      <c r="AC40" s="27" t="s">
        <v>6123</v>
      </c>
      <c r="AD40" s="27" t="s">
        <v>1003</v>
      </c>
      <c r="AE40" s="27">
        <v>2105</v>
      </c>
      <c r="AF40" s="27" t="s">
        <v>834</v>
      </c>
      <c r="AG40" s="27" t="s">
        <v>7003</v>
      </c>
      <c r="AH40" s="27" t="s">
        <v>837</v>
      </c>
      <c r="AI40" s="27" t="s">
        <v>834</v>
      </c>
      <c r="AJ40" s="27" t="s">
        <v>1406</v>
      </c>
      <c r="AK40" s="27" t="s">
        <v>837</v>
      </c>
      <c r="AL40" s="27" t="s">
        <v>834</v>
      </c>
      <c r="AM40" s="27" t="s">
        <v>3202</v>
      </c>
      <c r="AN40" s="27" t="s">
        <v>837</v>
      </c>
      <c r="AO40" s="27" t="s">
        <v>834</v>
      </c>
      <c r="AP40" s="27" t="s">
        <v>7510</v>
      </c>
      <c r="AQ40" s="27" t="s">
        <v>837</v>
      </c>
      <c r="AR40" s="27" t="s">
        <v>834</v>
      </c>
      <c r="AS40" s="27" t="s">
        <v>3764</v>
      </c>
      <c r="AT40" s="27" t="s">
        <v>837</v>
      </c>
      <c r="AU40" s="27" t="s">
        <v>834</v>
      </c>
      <c r="AV40" s="27" t="s">
        <v>1866</v>
      </c>
      <c r="AW40" s="27" t="s">
        <v>837</v>
      </c>
      <c r="AX40" s="27" t="s">
        <v>834</v>
      </c>
      <c r="AY40" s="27" t="s">
        <v>393</v>
      </c>
      <c r="AZ40" s="27" t="s">
        <v>837</v>
      </c>
      <c r="BA40" s="27" t="s">
        <v>834</v>
      </c>
      <c r="BB40" s="27" t="s">
        <v>6640</v>
      </c>
      <c r="BC40" s="27" t="s">
        <v>837</v>
      </c>
      <c r="BD40" s="27" t="s">
        <v>834</v>
      </c>
      <c r="BE40" s="27" t="s">
        <v>6802</v>
      </c>
      <c r="BF40" s="27" t="s">
        <v>837</v>
      </c>
      <c r="BG40" s="27" t="s">
        <v>834</v>
      </c>
      <c r="BH40" s="27" t="s">
        <v>834</v>
      </c>
      <c r="BI40" s="27" t="s">
        <v>1777</v>
      </c>
      <c r="BJ40" s="27" t="s">
        <v>837</v>
      </c>
      <c r="BK40" s="27" t="s">
        <v>3403</v>
      </c>
      <c r="BL40" s="27" t="s">
        <v>837</v>
      </c>
      <c r="BM40" s="27" t="s">
        <v>834</v>
      </c>
      <c r="BN40" s="27" t="s">
        <v>5990</v>
      </c>
      <c r="BO40" s="27" t="s">
        <v>837</v>
      </c>
      <c r="BP40" s="27" t="s">
        <v>834</v>
      </c>
      <c r="BQ40" s="27" t="s">
        <v>1020</v>
      </c>
      <c r="BR40" s="27" t="s">
        <v>837</v>
      </c>
      <c r="BS40" s="27" t="s">
        <v>834</v>
      </c>
      <c r="BT40" s="27" t="s">
        <v>4014</v>
      </c>
      <c r="BU40" s="27" t="s">
        <v>837</v>
      </c>
      <c r="BV40" s="27" t="s">
        <v>834</v>
      </c>
      <c r="BW40" s="27" t="s">
        <v>1424</v>
      </c>
      <c r="BX40" s="27" t="s">
        <v>837</v>
      </c>
      <c r="BY40" s="27" t="s">
        <v>834</v>
      </c>
      <c r="BZ40" s="27" t="s">
        <v>602</v>
      </c>
      <c r="CA40" s="27" t="s">
        <v>837</v>
      </c>
      <c r="CB40" s="27" t="s">
        <v>834</v>
      </c>
      <c r="CC40" s="27" t="s">
        <v>3539</v>
      </c>
      <c r="CD40" s="27" t="s">
        <v>837</v>
      </c>
      <c r="CE40" s="27" t="s">
        <v>834</v>
      </c>
      <c r="CF40" s="27" t="s">
        <v>3118</v>
      </c>
      <c r="CG40" s="27" t="s">
        <v>837</v>
      </c>
      <c r="CH40" s="27" t="s">
        <v>834</v>
      </c>
      <c r="CI40" s="27" t="s">
        <v>3608</v>
      </c>
      <c r="CJ40" s="27" t="s">
        <v>837</v>
      </c>
      <c r="CK40" s="27" t="s">
        <v>834</v>
      </c>
      <c r="CL40" s="27" t="s">
        <v>399</v>
      </c>
      <c r="CM40" s="27" t="s">
        <v>837</v>
      </c>
      <c r="CN40" s="27" t="s">
        <v>834</v>
      </c>
      <c r="CO40" s="27" t="s">
        <v>3983</v>
      </c>
      <c r="CP40" s="27" t="s">
        <v>837</v>
      </c>
      <c r="CQ40" s="27" t="s">
        <v>834</v>
      </c>
      <c r="CR40" s="27" t="s">
        <v>3395</v>
      </c>
      <c r="CS40" s="27" t="s">
        <v>837</v>
      </c>
      <c r="CT40" s="27" t="s">
        <v>834</v>
      </c>
      <c r="CU40" s="27" t="s">
        <v>5035</v>
      </c>
      <c r="CV40" s="27" t="s">
        <v>837</v>
      </c>
      <c r="CW40" s="27" t="s">
        <v>1980</v>
      </c>
      <c r="CX40" s="27" t="s">
        <v>1401</v>
      </c>
      <c r="CY40" s="27">
        <v>24235</v>
      </c>
      <c r="CZ40" s="27" t="s">
        <v>6314</v>
      </c>
      <c r="DA40" s="27" t="s">
        <v>1401</v>
      </c>
      <c r="DB40" s="27">
        <v>16810</v>
      </c>
      <c r="DC40" s="27" t="s">
        <v>6310</v>
      </c>
      <c r="DD40" s="27" t="s">
        <v>1401</v>
      </c>
      <c r="DE40" s="27">
        <v>14101</v>
      </c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</row>
    <row r="41" spans="1:188">
      <c r="A41" s="1">
        <v>40</v>
      </c>
      <c r="B41" s="69">
        <v>39496</v>
      </c>
      <c r="C41" s="27" t="s">
        <v>1035</v>
      </c>
      <c r="D41" s="1">
        <v>131178</v>
      </c>
      <c r="E41" s="1">
        <v>76335</v>
      </c>
      <c r="F41" s="35">
        <f t="shared" si="7"/>
        <v>0.58191922426016562</v>
      </c>
      <c r="G41" s="35">
        <f t="shared" si="8"/>
        <v>3.0182747101591668E-2</v>
      </c>
      <c r="H41" s="1" t="str">
        <f t="shared" si="9"/>
        <v>IND</v>
      </c>
      <c r="I41" s="35">
        <f t="shared" si="10"/>
        <v>0.34707539136700072</v>
      </c>
      <c r="J41" s="1" t="str">
        <f t="shared" si="11"/>
        <v>IND</v>
      </c>
      <c r="K41" s="35">
        <f t="shared" si="12"/>
        <v>0.31689264426540903</v>
      </c>
      <c r="L41" s="1" t="str">
        <f t="shared" si="13"/>
        <v>PML</v>
      </c>
      <c r="M41" s="35">
        <f t="shared" si="14"/>
        <v>0.15439837558131919</v>
      </c>
      <c r="N41" s="52" t="s">
        <v>834</v>
      </c>
      <c r="O41" s="52" t="s">
        <v>1002</v>
      </c>
      <c r="P41" s="52" t="s">
        <v>837</v>
      </c>
      <c r="Q41" s="27" t="s">
        <v>203</v>
      </c>
      <c r="R41" s="27" t="s">
        <v>1185</v>
      </c>
      <c r="S41" s="27">
        <v>3749</v>
      </c>
      <c r="T41" s="27" t="s">
        <v>834</v>
      </c>
      <c r="U41" s="27" t="s">
        <v>1765</v>
      </c>
      <c r="V41" s="27" t="s">
        <v>837</v>
      </c>
      <c r="W41" s="27" t="s">
        <v>6124</v>
      </c>
      <c r="X41" s="27" t="s">
        <v>909</v>
      </c>
      <c r="Y41" s="27">
        <v>11786</v>
      </c>
      <c r="Z41" s="27" t="s">
        <v>6125</v>
      </c>
      <c r="AA41" s="27" t="s">
        <v>1194</v>
      </c>
      <c r="AB41" s="27">
        <v>4237</v>
      </c>
      <c r="AC41" s="27" t="s">
        <v>6126</v>
      </c>
      <c r="AD41" s="27" t="s">
        <v>1003</v>
      </c>
      <c r="AE41" s="27">
        <v>4112</v>
      </c>
      <c r="AF41" s="27" t="s">
        <v>834</v>
      </c>
      <c r="AG41" s="27" t="s">
        <v>7003</v>
      </c>
      <c r="AH41" s="27" t="s">
        <v>837</v>
      </c>
      <c r="AI41" s="27" t="s">
        <v>834</v>
      </c>
      <c r="AJ41" s="27" t="s">
        <v>1406</v>
      </c>
      <c r="AK41" s="27" t="s">
        <v>837</v>
      </c>
      <c r="AL41" s="27" t="s">
        <v>834</v>
      </c>
      <c r="AM41" s="27" t="s">
        <v>3202</v>
      </c>
      <c r="AN41" s="27" t="s">
        <v>837</v>
      </c>
      <c r="AO41" s="27" t="s">
        <v>834</v>
      </c>
      <c r="AP41" s="27" t="s">
        <v>7510</v>
      </c>
      <c r="AQ41" s="27" t="s">
        <v>837</v>
      </c>
      <c r="AR41" s="27" t="s">
        <v>834</v>
      </c>
      <c r="AS41" s="27" t="s">
        <v>3764</v>
      </c>
      <c r="AT41" s="27" t="s">
        <v>837</v>
      </c>
      <c r="AU41" s="27" t="s">
        <v>834</v>
      </c>
      <c r="AV41" s="27" t="s">
        <v>1866</v>
      </c>
      <c r="AW41" s="27" t="s">
        <v>837</v>
      </c>
      <c r="AX41" s="27" t="s">
        <v>834</v>
      </c>
      <c r="AY41" s="27" t="s">
        <v>393</v>
      </c>
      <c r="AZ41" s="27" t="s">
        <v>837</v>
      </c>
      <c r="BA41" s="27" t="s">
        <v>834</v>
      </c>
      <c r="BB41" s="27" t="s">
        <v>6640</v>
      </c>
      <c r="BC41" s="27" t="s">
        <v>837</v>
      </c>
      <c r="BD41" s="27" t="s">
        <v>834</v>
      </c>
      <c r="BE41" s="27" t="s">
        <v>6802</v>
      </c>
      <c r="BF41" s="27" t="s">
        <v>837</v>
      </c>
      <c r="BG41" s="27" t="s">
        <v>834</v>
      </c>
      <c r="BH41" s="27" t="s">
        <v>834</v>
      </c>
      <c r="BI41" s="27" t="s">
        <v>1777</v>
      </c>
      <c r="BJ41" s="27" t="s">
        <v>837</v>
      </c>
      <c r="BK41" s="27" t="s">
        <v>3403</v>
      </c>
      <c r="BL41" s="27" t="s">
        <v>837</v>
      </c>
      <c r="BM41" s="27" t="s">
        <v>834</v>
      </c>
      <c r="BN41" s="27" t="s">
        <v>5990</v>
      </c>
      <c r="BO41" s="27" t="s">
        <v>837</v>
      </c>
      <c r="BP41" s="27" t="s">
        <v>834</v>
      </c>
      <c r="BQ41" s="27" t="s">
        <v>1020</v>
      </c>
      <c r="BR41" s="27" t="s">
        <v>837</v>
      </c>
      <c r="BS41" s="27" t="s">
        <v>834</v>
      </c>
      <c r="BT41" s="27" t="s">
        <v>4014</v>
      </c>
      <c r="BU41" s="27" t="s">
        <v>837</v>
      </c>
      <c r="BV41" s="27" t="s">
        <v>834</v>
      </c>
      <c r="BW41" s="27" t="s">
        <v>1424</v>
      </c>
      <c r="BX41" s="27" t="s">
        <v>837</v>
      </c>
      <c r="BY41" s="27" t="s">
        <v>834</v>
      </c>
      <c r="BZ41" s="27" t="s">
        <v>602</v>
      </c>
      <c r="CA41" s="27" t="s">
        <v>837</v>
      </c>
      <c r="CB41" s="27" t="s">
        <v>834</v>
      </c>
      <c r="CC41" s="27" t="s">
        <v>3539</v>
      </c>
      <c r="CD41" s="27" t="s">
        <v>837</v>
      </c>
      <c r="CE41" s="27" t="s">
        <v>834</v>
      </c>
      <c r="CF41" s="27" t="s">
        <v>3118</v>
      </c>
      <c r="CG41" s="27" t="s">
        <v>837</v>
      </c>
      <c r="CH41" s="27" t="s">
        <v>834</v>
      </c>
      <c r="CI41" s="27" t="s">
        <v>3608</v>
      </c>
      <c r="CJ41" s="27" t="s">
        <v>837</v>
      </c>
      <c r="CK41" s="27" t="s">
        <v>834</v>
      </c>
      <c r="CL41" s="27" t="s">
        <v>399</v>
      </c>
      <c r="CM41" s="27" t="s">
        <v>837</v>
      </c>
      <c r="CN41" s="27" t="s">
        <v>834</v>
      </c>
      <c r="CO41" s="27" t="s">
        <v>3983</v>
      </c>
      <c r="CP41" s="27" t="s">
        <v>837</v>
      </c>
      <c r="CQ41" s="27" t="s">
        <v>834</v>
      </c>
      <c r="CR41" s="27" t="s">
        <v>3395</v>
      </c>
      <c r="CS41" s="27" t="s">
        <v>837</v>
      </c>
      <c r="CT41" s="27" t="s">
        <v>834</v>
      </c>
      <c r="CU41" s="27" t="s">
        <v>5035</v>
      </c>
      <c r="CV41" s="27" t="s">
        <v>837</v>
      </c>
      <c r="CW41" s="27" t="s">
        <v>1982</v>
      </c>
      <c r="CX41" s="27" t="s">
        <v>1401</v>
      </c>
      <c r="CY41" s="27">
        <v>26494</v>
      </c>
      <c r="CZ41" s="27" t="s">
        <v>1954</v>
      </c>
      <c r="DA41" s="27" t="s">
        <v>1401</v>
      </c>
      <c r="DB41" s="27">
        <v>24190</v>
      </c>
      <c r="DC41" s="27" t="s">
        <v>6127</v>
      </c>
      <c r="DD41" s="27" t="s">
        <v>1401</v>
      </c>
      <c r="DE41" s="27">
        <v>1767</v>
      </c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</row>
    <row r="42" spans="1:188">
      <c r="A42" s="1">
        <v>41</v>
      </c>
      <c r="B42" s="69">
        <v>39496</v>
      </c>
      <c r="C42" s="27" t="s">
        <v>1955</v>
      </c>
      <c r="D42" s="1">
        <v>141249</v>
      </c>
      <c r="E42" s="1">
        <v>72986</v>
      </c>
      <c r="F42" s="35">
        <f t="shared" si="7"/>
        <v>0.51671870243329154</v>
      </c>
      <c r="G42" s="35">
        <f t="shared" si="8"/>
        <v>0.14928890472145342</v>
      </c>
      <c r="H42" s="1" t="str">
        <f t="shared" si="9"/>
        <v>IND</v>
      </c>
      <c r="I42" s="35">
        <f t="shared" si="10"/>
        <v>0.37456498506562902</v>
      </c>
      <c r="J42" s="1" t="str">
        <f t="shared" si="11"/>
        <v>IND</v>
      </c>
      <c r="K42" s="35">
        <f t="shared" si="12"/>
        <v>0.22527608034417559</v>
      </c>
      <c r="L42" s="1" t="str">
        <f t="shared" si="13"/>
        <v>PML-N</v>
      </c>
      <c r="M42" s="35">
        <f t="shared" si="14"/>
        <v>0.20793028800043845</v>
      </c>
      <c r="N42" s="52" t="s">
        <v>834</v>
      </c>
      <c r="O42" s="52" t="s">
        <v>1002</v>
      </c>
      <c r="P42" s="52" t="s">
        <v>837</v>
      </c>
      <c r="Q42" s="27" t="s">
        <v>834</v>
      </c>
      <c r="R42" s="27" t="s">
        <v>1185</v>
      </c>
      <c r="S42" s="27" t="s">
        <v>837</v>
      </c>
      <c r="T42" s="27" t="s">
        <v>5984</v>
      </c>
      <c r="U42" s="27" t="s">
        <v>1765</v>
      </c>
      <c r="V42" s="27">
        <v>199</v>
      </c>
      <c r="W42" s="27" t="s">
        <v>834</v>
      </c>
      <c r="X42" s="27" t="s">
        <v>909</v>
      </c>
      <c r="Y42" s="27" t="s">
        <v>837</v>
      </c>
      <c r="Z42" s="27" t="s">
        <v>6128</v>
      </c>
      <c r="AA42" s="27" t="s">
        <v>1194</v>
      </c>
      <c r="AB42" s="27">
        <v>15176</v>
      </c>
      <c r="AC42" s="27" t="s">
        <v>5982</v>
      </c>
      <c r="AD42" s="27" t="s">
        <v>1003</v>
      </c>
      <c r="AE42" s="27">
        <v>4973</v>
      </c>
      <c r="AF42" s="27" t="s">
        <v>834</v>
      </c>
      <c r="AG42" s="27" t="s">
        <v>7003</v>
      </c>
      <c r="AH42" s="27" t="s">
        <v>837</v>
      </c>
      <c r="AI42" s="27" t="s">
        <v>834</v>
      </c>
      <c r="AJ42" s="27" t="s">
        <v>1406</v>
      </c>
      <c r="AK42" s="27" t="s">
        <v>837</v>
      </c>
      <c r="AL42" s="27" t="s">
        <v>834</v>
      </c>
      <c r="AM42" s="27" t="s">
        <v>3202</v>
      </c>
      <c r="AN42" s="27" t="s">
        <v>837</v>
      </c>
      <c r="AO42" s="27" t="s">
        <v>834</v>
      </c>
      <c r="AP42" s="27" t="s">
        <v>7510</v>
      </c>
      <c r="AQ42" s="27" t="s">
        <v>837</v>
      </c>
      <c r="AR42" s="27" t="s">
        <v>834</v>
      </c>
      <c r="AS42" s="27" t="s">
        <v>3764</v>
      </c>
      <c r="AT42" s="27" t="s">
        <v>837</v>
      </c>
      <c r="AU42" s="27" t="s">
        <v>834</v>
      </c>
      <c r="AV42" s="27" t="s">
        <v>1866</v>
      </c>
      <c r="AW42" s="27" t="s">
        <v>837</v>
      </c>
      <c r="AX42" s="27" t="s">
        <v>834</v>
      </c>
      <c r="AY42" s="27" t="s">
        <v>393</v>
      </c>
      <c r="AZ42" s="27" t="s">
        <v>837</v>
      </c>
      <c r="BA42" s="27" t="s">
        <v>834</v>
      </c>
      <c r="BB42" s="27" t="s">
        <v>6640</v>
      </c>
      <c r="BC42" s="27" t="s">
        <v>837</v>
      </c>
      <c r="BD42" s="27" t="s">
        <v>834</v>
      </c>
      <c r="BE42" s="27" t="s">
        <v>6802</v>
      </c>
      <c r="BF42" s="27" t="s">
        <v>837</v>
      </c>
      <c r="BG42" s="27" t="s">
        <v>834</v>
      </c>
      <c r="BH42" s="27" t="s">
        <v>834</v>
      </c>
      <c r="BI42" s="27" t="s">
        <v>1777</v>
      </c>
      <c r="BJ42" s="27" t="s">
        <v>837</v>
      </c>
      <c r="BK42" s="27" t="s">
        <v>3403</v>
      </c>
      <c r="BL42" s="27" t="s">
        <v>837</v>
      </c>
      <c r="BM42" s="1" t="s">
        <v>5989</v>
      </c>
      <c r="BN42" s="1" t="s">
        <v>5990</v>
      </c>
      <c r="BO42" s="1">
        <v>110</v>
      </c>
      <c r="BP42" s="27" t="s">
        <v>834</v>
      </c>
      <c r="BQ42" s="27" t="s">
        <v>1020</v>
      </c>
      <c r="BR42" s="27" t="s">
        <v>837</v>
      </c>
      <c r="BS42" s="27" t="s">
        <v>834</v>
      </c>
      <c r="BT42" s="27" t="s">
        <v>4014</v>
      </c>
      <c r="BU42" s="27" t="s">
        <v>837</v>
      </c>
      <c r="BV42" s="27" t="s">
        <v>834</v>
      </c>
      <c r="BW42" s="27" t="s">
        <v>1424</v>
      </c>
      <c r="BX42" s="27" t="s">
        <v>837</v>
      </c>
      <c r="BY42" s="27" t="s">
        <v>834</v>
      </c>
      <c r="BZ42" s="27" t="s">
        <v>602</v>
      </c>
      <c r="CA42" s="27" t="s">
        <v>837</v>
      </c>
      <c r="CB42" s="27" t="s">
        <v>834</v>
      </c>
      <c r="CC42" s="27" t="s">
        <v>3539</v>
      </c>
      <c r="CD42" s="27" t="s">
        <v>837</v>
      </c>
      <c r="CE42" s="27" t="s">
        <v>834</v>
      </c>
      <c r="CF42" s="27" t="s">
        <v>3118</v>
      </c>
      <c r="CG42" s="27" t="s">
        <v>837</v>
      </c>
      <c r="CH42" s="27" t="s">
        <v>834</v>
      </c>
      <c r="CI42" s="27" t="s">
        <v>3608</v>
      </c>
      <c r="CJ42" s="27" t="s">
        <v>837</v>
      </c>
      <c r="CK42" s="27" t="s">
        <v>834</v>
      </c>
      <c r="CL42" s="27" t="s">
        <v>399</v>
      </c>
      <c r="CM42" s="27" t="s">
        <v>837</v>
      </c>
      <c r="CN42" s="27" t="s">
        <v>834</v>
      </c>
      <c r="CO42" s="27" t="s">
        <v>3983</v>
      </c>
      <c r="CP42" s="27" t="s">
        <v>837</v>
      </c>
      <c r="CQ42" s="27" t="s">
        <v>5992</v>
      </c>
      <c r="CR42" s="27" t="s">
        <v>3395</v>
      </c>
      <c r="CS42" s="27">
        <v>64</v>
      </c>
      <c r="CT42" s="27" t="s">
        <v>834</v>
      </c>
      <c r="CU42" s="27" t="s">
        <v>5035</v>
      </c>
      <c r="CV42" s="27" t="s">
        <v>837</v>
      </c>
      <c r="CW42" s="27" t="s">
        <v>1987</v>
      </c>
      <c r="CX42" s="27" t="s">
        <v>1401</v>
      </c>
      <c r="CY42" s="27">
        <v>27338</v>
      </c>
      <c r="CZ42" s="27" t="s">
        <v>1037</v>
      </c>
      <c r="DA42" s="27" t="s">
        <v>1401</v>
      </c>
      <c r="DB42" s="27">
        <v>16442</v>
      </c>
      <c r="DC42" s="27" t="s">
        <v>6129</v>
      </c>
      <c r="DD42" s="27" t="s">
        <v>1401</v>
      </c>
      <c r="DE42" s="27">
        <v>8257</v>
      </c>
      <c r="DF42" s="27" t="s">
        <v>5983</v>
      </c>
      <c r="DG42" s="27" t="s">
        <v>1401</v>
      </c>
      <c r="DH42" s="27">
        <v>209</v>
      </c>
      <c r="DI42" s="27" t="s">
        <v>5985</v>
      </c>
      <c r="DJ42" s="27" t="s">
        <v>1401</v>
      </c>
      <c r="DK42" s="27">
        <v>131</v>
      </c>
      <c r="DL42" s="27" t="s">
        <v>5991</v>
      </c>
      <c r="DM42" s="27" t="s">
        <v>1401</v>
      </c>
      <c r="DN42" s="27">
        <v>87</v>
      </c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</row>
    <row r="43" spans="1:188">
      <c r="A43" s="1">
        <v>42</v>
      </c>
      <c r="B43" s="69">
        <v>39496</v>
      </c>
      <c r="C43" s="27" t="s">
        <v>1988</v>
      </c>
      <c r="D43" s="1">
        <v>132550</v>
      </c>
      <c r="E43" s="1">
        <v>87451</v>
      </c>
      <c r="F43" s="35">
        <f t="shared" si="7"/>
        <v>0.6597585816672954</v>
      </c>
      <c r="G43" s="35">
        <f t="shared" si="8"/>
        <v>0.18092417468067831</v>
      </c>
      <c r="H43" s="1" t="str">
        <f t="shared" si="9"/>
        <v>IND</v>
      </c>
      <c r="I43" s="35">
        <f t="shared" si="10"/>
        <v>0.48133240328869881</v>
      </c>
      <c r="J43" s="1" t="str">
        <f t="shared" si="11"/>
        <v>IND</v>
      </c>
      <c r="K43" s="35">
        <f t="shared" si="12"/>
        <v>0.30040822860802047</v>
      </c>
      <c r="L43" s="1" t="str">
        <f t="shared" si="13"/>
        <v>PML-N</v>
      </c>
      <c r="M43" s="35">
        <f t="shared" si="14"/>
        <v>0.18803672913974684</v>
      </c>
      <c r="N43" s="52" t="s">
        <v>834</v>
      </c>
      <c r="O43" s="52" t="s">
        <v>1002</v>
      </c>
      <c r="P43" s="52" t="s">
        <v>837</v>
      </c>
      <c r="Q43" s="27" t="s">
        <v>834</v>
      </c>
      <c r="R43" s="27" t="s">
        <v>1185</v>
      </c>
      <c r="S43" s="27" t="s">
        <v>837</v>
      </c>
      <c r="T43" s="27" t="s">
        <v>834</v>
      </c>
      <c r="U43" s="27" t="s">
        <v>1765</v>
      </c>
      <c r="V43" s="27" t="s">
        <v>837</v>
      </c>
      <c r="W43" s="27" t="s">
        <v>834</v>
      </c>
      <c r="X43" s="27" t="s">
        <v>909</v>
      </c>
      <c r="Y43" s="27" t="s">
        <v>837</v>
      </c>
      <c r="Z43" s="27" t="s">
        <v>5993</v>
      </c>
      <c r="AA43" s="27" t="s">
        <v>1194</v>
      </c>
      <c r="AB43" s="27">
        <v>16444</v>
      </c>
      <c r="AC43" s="27" t="s">
        <v>5994</v>
      </c>
      <c r="AD43" s="27" t="s">
        <v>1003</v>
      </c>
      <c r="AE43" s="27">
        <v>2216</v>
      </c>
      <c r="AF43" s="27" t="s">
        <v>834</v>
      </c>
      <c r="AG43" s="27" t="s">
        <v>7003</v>
      </c>
      <c r="AH43" s="27" t="s">
        <v>837</v>
      </c>
      <c r="AI43" s="27" t="s">
        <v>834</v>
      </c>
      <c r="AJ43" s="27" t="s">
        <v>1406</v>
      </c>
      <c r="AK43" s="27" t="s">
        <v>837</v>
      </c>
      <c r="AL43" s="27" t="s">
        <v>834</v>
      </c>
      <c r="AM43" s="27" t="s">
        <v>3202</v>
      </c>
      <c r="AN43" s="27" t="s">
        <v>837</v>
      </c>
      <c r="AO43" s="27" t="s">
        <v>834</v>
      </c>
      <c r="AP43" s="27" t="s">
        <v>7510</v>
      </c>
      <c r="AQ43" s="27" t="s">
        <v>837</v>
      </c>
      <c r="AR43" s="27" t="s">
        <v>834</v>
      </c>
      <c r="AS43" s="27" t="s">
        <v>3764</v>
      </c>
      <c r="AT43" s="27" t="s">
        <v>837</v>
      </c>
      <c r="AU43" s="27" t="s">
        <v>834</v>
      </c>
      <c r="AV43" s="27" t="s">
        <v>1866</v>
      </c>
      <c r="AW43" s="27" t="s">
        <v>837</v>
      </c>
      <c r="AX43" s="27" t="s">
        <v>834</v>
      </c>
      <c r="AY43" s="27" t="s">
        <v>393</v>
      </c>
      <c r="AZ43" s="27" t="s">
        <v>837</v>
      </c>
      <c r="BA43" s="27" t="s">
        <v>834</v>
      </c>
      <c r="BB43" s="27" t="s">
        <v>6640</v>
      </c>
      <c r="BC43" s="27" t="s">
        <v>837</v>
      </c>
      <c r="BD43" s="27" t="s">
        <v>834</v>
      </c>
      <c r="BE43" s="27" t="s">
        <v>6802</v>
      </c>
      <c r="BF43" s="27" t="s">
        <v>837</v>
      </c>
      <c r="BG43" s="27" t="s">
        <v>834</v>
      </c>
      <c r="BH43" s="27" t="s">
        <v>834</v>
      </c>
      <c r="BI43" s="27" t="s">
        <v>1777</v>
      </c>
      <c r="BJ43" s="27" t="s">
        <v>837</v>
      </c>
      <c r="BK43" s="27" t="s">
        <v>3403</v>
      </c>
      <c r="BL43" s="27" t="s">
        <v>837</v>
      </c>
      <c r="BM43" s="27" t="s">
        <v>834</v>
      </c>
      <c r="BN43" s="27" t="s">
        <v>5990</v>
      </c>
      <c r="BO43" s="27" t="s">
        <v>837</v>
      </c>
      <c r="BP43" s="27" t="s">
        <v>834</v>
      </c>
      <c r="BQ43" s="27" t="s">
        <v>1020</v>
      </c>
      <c r="BR43" s="27" t="s">
        <v>837</v>
      </c>
      <c r="BS43" s="27" t="s">
        <v>834</v>
      </c>
      <c r="BT43" s="27" t="s">
        <v>4014</v>
      </c>
      <c r="BU43" s="27" t="s">
        <v>837</v>
      </c>
      <c r="BV43" s="27" t="s">
        <v>834</v>
      </c>
      <c r="BW43" s="27" t="s">
        <v>1424</v>
      </c>
      <c r="BX43" s="27" t="s">
        <v>837</v>
      </c>
      <c r="BY43" s="27" t="s">
        <v>834</v>
      </c>
      <c r="BZ43" s="27" t="s">
        <v>602</v>
      </c>
      <c r="CA43" s="27" t="s">
        <v>837</v>
      </c>
      <c r="CB43" s="27" t="s">
        <v>834</v>
      </c>
      <c r="CC43" s="27" t="s">
        <v>3539</v>
      </c>
      <c r="CD43" s="27" t="s">
        <v>837</v>
      </c>
      <c r="CE43" s="27" t="s">
        <v>834</v>
      </c>
      <c r="CF43" s="27" t="s">
        <v>3118</v>
      </c>
      <c r="CG43" s="27" t="s">
        <v>837</v>
      </c>
      <c r="CH43" s="27" t="s">
        <v>834</v>
      </c>
      <c r="CI43" s="27" t="s">
        <v>3608</v>
      </c>
      <c r="CJ43" s="27" t="s">
        <v>837</v>
      </c>
      <c r="CK43" s="27" t="s">
        <v>834</v>
      </c>
      <c r="CL43" s="27" t="s">
        <v>399</v>
      </c>
      <c r="CM43" s="27" t="s">
        <v>837</v>
      </c>
      <c r="CN43" s="27" t="s">
        <v>834</v>
      </c>
      <c r="CO43" s="27" t="s">
        <v>3983</v>
      </c>
      <c r="CP43" s="27" t="s">
        <v>837</v>
      </c>
      <c r="CQ43" s="27" t="s">
        <v>834</v>
      </c>
      <c r="CR43" s="27" t="s">
        <v>3395</v>
      </c>
      <c r="CS43" s="27" t="s">
        <v>837</v>
      </c>
      <c r="CT43" s="27" t="s">
        <v>834</v>
      </c>
      <c r="CU43" s="27" t="s">
        <v>5035</v>
      </c>
      <c r="CV43" s="27" t="s">
        <v>837</v>
      </c>
      <c r="CW43" s="27" t="s">
        <v>1989</v>
      </c>
      <c r="CX43" s="27" t="s">
        <v>1401</v>
      </c>
      <c r="CY43" s="27">
        <v>42093</v>
      </c>
      <c r="CZ43" s="27" t="s">
        <v>1990</v>
      </c>
      <c r="DA43" s="27" t="s">
        <v>1401</v>
      </c>
      <c r="DB43" s="27">
        <v>26271</v>
      </c>
      <c r="DC43" s="27" t="s">
        <v>5995</v>
      </c>
      <c r="DD43" s="27" t="s">
        <v>1401</v>
      </c>
      <c r="DE43" s="27">
        <v>427</v>
      </c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</row>
    <row r="44" spans="1:188">
      <c r="A44" s="27">
        <v>43</v>
      </c>
      <c r="B44" s="69">
        <v>39496</v>
      </c>
      <c r="C44" s="27" t="s">
        <v>1038</v>
      </c>
      <c r="D44" s="1">
        <v>160379</v>
      </c>
      <c r="E44" s="1">
        <v>79277</v>
      </c>
      <c r="F44" s="35">
        <f t="shared" si="7"/>
        <v>0.49431035235286414</v>
      </c>
      <c r="G44" s="35">
        <f t="shared" si="8"/>
        <v>7.6062414067131707E-3</v>
      </c>
      <c r="H44" s="1" t="str">
        <f t="shared" si="9"/>
        <v>IND</v>
      </c>
      <c r="I44" s="35">
        <f t="shared" si="10"/>
        <v>0.47960947059046127</v>
      </c>
      <c r="J44" s="1" t="str">
        <f t="shared" si="11"/>
        <v>IND</v>
      </c>
      <c r="K44" s="35">
        <f t="shared" si="12"/>
        <v>0.4720032291837481</v>
      </c>
      <c r="L44" s="1" t="str">
        <f t="shared" si="13"/>
        <v>PML-N</v>
      </c>
      <c r="M44" s="35">
        <f t="shared" si="14"/>
        <v>4.8387300225790582E-2</v>
      </c>
      <c r="N44" s="52" t="s">
        <v>834</v>
      </c>
      <c r="O44" s="52" t="s">
        <v>1002</v>
      </c>
      <c r="P44" s="52" t="s">
        <v>837</v>
      </c>
      <c r="Q44" s="27" t="s">
        <v>834</v>
      </c>
      <c r="R44" s="27" t="s">
        <v>1185</v>
      </c>
      <c r="S44" s="27" t="s">
        <v>837</v>
      </c>
      <c r="T44" s="27" t="s">
        <v>834</v>
      </c>
      <c r="U44" s="27" t="s">
        <v>1765</v>
      </c>
      <c r="V44" s="27" t="s">
        <v>837</v>
      </c>
      <c r="W44" s="27" t="s">
        <v>834</v>
      </c>
      <c r="X44" s="27" t="s">
        <v>909</v>
      </c>
      <c r="Y44" s="27" t="s">
        <v>837</v>
      </c>
      <c r="Z44" s="27" t="s">
        <v>5996</v>
      </c>
      <c r="AA44" s="27" t="s">
        <v>1194</v>
      </c>
      <c r="AB44" s="27">
        <v>3836</v>
      </c>
      <c r="AC44" s="27" t="s">
        <v>834</v>
      </c>
      <c r="AD44" s="27" t="s">
        <v>1003</v>
      </c>
      <c r="AE44" s="27" t="s">
        <v>837</v>
      </c>
      <c r="AF44" s="27" t="s">
        <v>834</v>
      </c>
      <c r="AG44" s="27" t="s">
        <v>7003</v>
      </c>
      <c r="AH44" s="27" t="s">
        <v>837</v>
      </c>
      <c r="AI44" s="27" t="s">
        <v>834</v>
      </c>
      <c r="AJ44" s="27" t="s">
        <v>1406</v>
      </c>
      <c r="AK44" s="27" t="s">
        <v>837</v>
      </c>
      <c r="AL44" s="27" t="s">
        <v>834</v>
      </c>
      <c r="AM44" s="27" t="s">
        <v>3202</v>
      </c>
      <c r="AN44" s="27" t="s">
        <v>837</v>
      </c>
      <c r="AO44" s="27" t="s">
        <v>834</v>
      </c>
      <c r="AP44" s="27" t="s">
        <v>7510</v>
      </c>
      <c r="AQ44" s="27" t="s">
        <v>837</v>
      </c>
      <c r="AR44" s="27" t="s">
        <v>834</v>
      </c>
      <c r="AS44" s="27" t="s">
        <v>3764</v>
      </c>
      <c r="AT44" s="27" t="s">
        <v>837</v>
      </c>
      <c r="AU44" s="27" t="s">
        <v>834</v>
      </c>
      <c r="AV44" s="27" t="s">
        <v>1866</v>
      </c>
      <c r="AW44" s="27" t="s">
        <v>837</v>
      </c>
      <c r="AX44" s="27" t="s">
        <v>834</v>
      </c>
      <c r="AY44" s="27" t="s">
        <v>393</v>
      </c>
      <c r="AZ44" s="27" t="s">
        <v>837</v>
      </c>
      <c r="BA44" s="27" t="s">
        <v>834</v>
      </c>
      <c r="BB44" s="27" t="s">
        <v>6640</v>
      </c>
      <c r="BC44" s="27" t="s">
        <v>837</v>
      </c>
      <c r="BD44" s="27" t="s">
        <v>834</v>
      </c>
      <c r="BE44" s="27" t="s">
        <v>6802</v>
      </c>
      <c r="BF44" s="27" t="s">
        <v>837</v>
      </c>
      <c r="BG44" s="27" t="s">
        <v>834</v>
      </c>
      <c r="BH44" s="27" t="s">
        <v>834</v>
      </c>
      <c r="BI44" s="27" t="s">
        <v>1777</v>
      </c>
      <c r="BJ44" s="27" t="s">
        <v>837</v>
      </c>
      <c r="BK44" s="27" t="s">
        <v>3403</v>
      </c>
      <c r="BL44" s="27" t="s">
        <v>837</v>
      </c>
      <c r="BM44" s="27" t="s">
        <v>834</v>
      </c>
      <c r="BN44" s="27" t="s">
        <v>5990</v>
      </c>
      <c r="BO44" s="27" t="s">
        <v>837</v>
      </c>
      <c r="BP44" s="27" t="s">
        <v>834</v>
      </c>
      <c r="BQ44" s="27" t="s">
        <v>1020</v>
      </c>
      <c r="BR44" s="27" t="s">
        <v>837</v>
      </c>
      <c r="BS44" s="27" t="s">
        <v>834</v>
      </c>
      <c r="BT44" s="27" t="s">
        <v>4014</v>
      </c>
      <c r="BU44" s="27" t="s">
        <v>837</v>
      </c>
      <c r="BV44" s="27" t="s">
        <v>834</v>
      </c>
      <c r="BW44" s="27" t="s">
        <v>1424</v>
      </c>
      <c r="BX44" s="27" t="s">
        <v>837</v>
      </c>
      <c r="BY44" s="27" t="s">
        <v>834</v>
      </c>
      <c r="BZ44" s="27" t="s">
        <v>602</v>
      </c>
      <c r="CA44" s="27" t="s">
        <v>837</v>
      </c>
      <c r="CB44" s="27" t="s">
        <v>834</v>
      </c>
      <c r="CC44" s="27" t="s">
        <v>3539</v>
      </c>
      <c r="CD44" s="27" t="s">
        <v>837</v>
      </c>
      <c r="CE44" s="27" t="s">
        <v>834</v>
      </c>
      <c r="CF44" s="27" t="s">
        <v>3118</v>
      </c>
      <c r="CG44" s="27" t="s">
        <v>837</v>
      </c>
      <c r="CH44" s="27" t="s">
        <v>834</v>
      </c>
      <c r="CI44" s="27" t="s">
        <v>3608</v>
      </c>
      <c r="CJ44" s="27" t="s">
        <v>837</v>
      </c>
      <c r="CK44" s="27" t="s">
        <v>834</v>
      </c>
      <c r="CL44" s="27" t="s">
        <v>399</v>
      </c>
      <c r="CM44" s="27" t="s">
        <v>837</v>
      </c>
      <c r="CN44" s="27" t="s">
        <v>834</v>
      </c>
      <c r="CO44" s="27" t="s">
        <v>3983</v>
      </c>
      <c r="CP44" s="27" t="s">
        <v>837</v>
      </c>
      <c r="CQ44" s="27" t="s">
        <v>834</v>
      </c>
      <c r="CR44" s="27" t="s">
        <v>3395</v>
      </c>
      <c r="CS44" s="27" t="s">
        <v>837</v>
      </c>
      <c r="CT44" s="27" t="s">
        <v>834</v>
      </c>
      <c r="CU44" s="27" t="s">
        <v>5035</v>
      </c>
      <c r="CV44" s="27" t="s">
        <v>837</v>
      </c>
      <c r="CW44" s="27" t="s">
        <v>1991</v>
      </c>
      <c r="CX44" s="27" t="s">
        <v>1401</v>
      </c>
      <c r="CY44" s="27">
        <v>38022</v>
      </c>
      <c r="CZ44" s="27" t="s">
        <v>2179</v>
      </c>
      <c r="DA44" s="27" t="s">
        <v>1401</v>
      </c>
      <c r="DB44" s="27">
        <v>37419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</row>
    <row r="45" spans="1:188">
      <c r="A45" s="1">
        <v>44</v>
      </c>
      <c r="B45" s="69">
        <v>39496</v>
      </c>
      <c r="C45" s="27" t="s">
        <v>1032</v>
      </c>
      <c r="D45" s="1">
        <v>169794</v>
      </c>
      <c r="E45" s="1">
        <v>84630</v>
      </c>
      <c r="F45" s="35">
        <f t="shared" si="7"/>
        <v>0.49842750627230642</v>
      </c>
      <c r="G45" s="35">
        <f t="shared" si="8"/>
        <v>0.16464610658159046</v>
      </c>
      <c r="H45" s="1" t="str">
        <f t="shared" si="9"/>
        <v>IND</v>
      </c>
      <c r="I45" s="35">
        <f t="shared" si="10"/>
        <v>0.45885619756587498</v>
      </c>
      <c r="J45" s="1" t="str">
        <f t="shared" si="11"/>
        <v>IND</v>
      </c>
      <c r="K45" s="35">
        <f t="shared" si="12"/>
        <v>0.29421009098428452</v>
      </c>
      <c r="L45" s="1" t="str">
        <f t="shared" si="13"/>
        <v>PPPP</v>
      </c>
      <c r="M45" s="35">
        <f t="shared" si="14"/>
        <v>0.22702351412028832</v>
      </c>
      <c r="N45" s="52" t="s">
        <v>834</v>
      </c>
      <c r="O45" s="52" t="s">
        <v>1002</v>
      </c>
      <c r="P45" s="52" t="s">
        <v>837</v>
      </c>
      <c r="Q45" s="27" t="s">
        <v>834</v>
      </c>
      <c r="R45" s="27" t="s">
        <v>1185</v>
      </c>
      <c r="S45" s="27" t="s">
        <v>837</v>
      </c>
      <c r="T45" s="27" t="s">
        <v>834</v>
      </c>
      <c r="U45" s="27" t="s">
        <v>1765</v>
      </c>
      <c r="V45" s="27" t="s">
        <v>837</v>
      </c>
      <c r="W45" s="27" t="s">
        <v>834</v>
      </c>
      <c r="X45" s="27" t="s">
        <v>909</v>
      </c>
      <c r="Y45" s="27" t="s">
        <v>837</v>
      </c>
      <c r="Z45" s="27" t="s">
        <v>834</v>
      </c>
      <c r="AA45" s="27" t="s">
        <v>1194</v>
      </c>
      <c r="AB45" s="27" t="s">
        <v>837</v>
      </c>
      <c r="AC45" s="27" t="s">
        <v>5997</v>
      </c>
      <c r="AD45" s="27" t="s">
        <v>1003</v>
      </c>
      <c r="AE45" s="27">
        <v>19213</v>
      </c>
      <c r="AF45" s="27" t="s">
        <v>834</v>
      </c>
      <c r="AG45" s="27" t="s">
        <v>7003</v>
      </c>
      <c r="AH45" s="27" t="s">
        <v>837</v>
      </c>
      <c r="AI45" s="27" t="s">
        <v>834</v>
      </c>
      <c r="AJ45" s="27" t="s">
        <v>1406</v>
      </c>
      <c r="AK45" s="27" t="s">
        <v>837</v>
      </c>
      <c r="AL45" s="27" t="s">
        <v>834</v>
      </c>
      <c r="AM45" s="27" t="s">
        <v>3202</v>
      </c>
      <c r="AN45" s="27" t="s">
        <v>837</v>
      </c>
      <c r="AO45" s="27" t="s">
        <v>834</v>
      </c>
      <c r="AP45" s="27" t="s">
        <v>7510</v>
      </c>
      <c r="AQ45" s="27" t="s">
        <v>837</v>
      </c>
      <c r="AR45" s="27" t="s">
        <v>834</v>
      </c>
      <c r="AS45" s="27" t="s">
        <v>3764</v>
      </c>
      <c r="AT45" s="27" t="s">
        <v>837</v>
      </c>
      <c r="AU45" s="27" t="s">
        <v>834</v>
      </c>
      <c r="AV45" s="27" t="s">
        <v>1866</v>
      </c>
      <c r="AW45" s="27" t="s">
        <v>837</v>
      </c>
      <c r="AX45" s="27" t="s">
        <v>834</v>
      </c>
      <c r="AY45" s="27" t="s">
        <v>393</v>
      </c>
      <c r="AZ45" s="27" t="s">
        <v>837</v>
      </c>
      <c r="BA45" s="27" t="s">
        <v>834</v>
      </c>
      <c r="BB45" s="27" t="s">
        <v>6640</v>
      </c>
      <c r="BC45" s="27" t="s">
        <v>837</v>
      </c>
      <c r="BD45" s="27" t="s">
        <v>834</v>
      </c>
      <c r="BE45" s="27" t="s">
        <v>6802</v>
      </c>
      <c r="BF45" s="27" t="s">
        <v>837</v>
      </c>
      <c r="BG45" s="27" t="s">
        <v>834</v>
      </c>
      <c r="BH45" s="27" t="s">
        <v>834</v>
      </c>
      <c r="BI45" s="27" t="s">
        <v>1777</v>
      </c>
      <c r="BJ45" s="27" t="s">
        <v>837</v>
      </c>
      <c r="BK45" s="27" t="s">
        <v>3403</v>
      </c>
      <c r="BL45" s="27" t="s">
        <v>837</v>
      </c>
      <c r="BM45" s="27" t="s">
        <v>834</v>
      </c>
      <c r="BN45" s="27" t="s">
        <v>5990</v>
      </c>
      <c r="BO45" s="27" t="s">
        <v>837</v>
      </c>
      <c r="BP45" s="27" t="s">
        <v>834</v>
      </c>
      <c r="BQ45" s="27" t="s">
        <v>1020</v>
      </c>
      <c r="BR45" s="27" t="s">
        <v>837</v>
      </c>
      <c r="BS45" s="27" t="s">
        <v>834</v>
      </c>
      <c r="BT45" s="27" t="s">
        <v>4014</v>
      </c>
      <c r="BU45" s="27" t="s">
        <v>837</v>
      </c>
      <c r="BV45" s="27" t="s">
        <v>204</v>
      </c>
      <c r="BW45" s="27" t="s">
        <v>1424</v>
      </c>
      <c r="BX45" s="27">
        <v>418</v>
      </c>
      <c r="BY45" s="27" t="s">
        <v>834</v>
      </c>
      <c r="BZ45" s="27" t="s">
        <v>602</v>
      </c>
      <c r="CA45" s="27" t="s">
        <v>837</v>
      </c>
      <c r="CB45" s="27" t="s">
        <v>834</v>
      </c>
      <c r="CC45" s="27" t="s">
        <v>3539</v>
      </c>
      <c r="CD45" s="27" t="s">
        <v>837</v>
      </c>
      <c r="CE45" s="27" t="s">
        <v>834</v>
      </c>
      <c r="CF45" s="27" t="s">
        <v>3118</v>
      </c>
      <c r="CG45" s="27" t="s">
        <v>837</v>
      </c>
      <c r="CH45" s="27" t="s">
        <v>834</v>
      </c>
      <c r="CI45" s="27" t="s">
        <v>3608</v>
      </c>
      <c r="CJ45" s="27" t="s">
        <v>837</v>
      </c>
      <c r="CK45" s="27" t="s">
        <v>834</v>
      </c>
      <c r="CL45" s="27" t="s">
        <v>399</v>
      </c>
      <c r="CM45" s="27" t="s">
        <v>837</v>
      </c>
      <c r="CN45" s="27" t="s">
        <v>834</v>
      </c>
      <c r="CO45" s="27" t="s">
        <v>3983</v>
      </c>
      <c r="CP45" s="27" t="s">
        <v>837</v>
      </c>
      <c r="CQ45" s="27" t="s">
        <v>834</v>
      </c>
      <c r="CR45" s="27" t="s">
        <v>3395</v>
      </c>
      <c r="CS45" s="27" t="s">
        <v>837</v>
      </c>
      <c r="CT45" s="27" t="s">
        <v>834</v>
      </c>
      <c r="CU45" s="27" t="s">
        <v>5035</v>
      </c>
      <c r="CV45" s="27" t="s">
        <v>837</v>
      </c>
      <c r="CW45" s="27" t="s">
        <v>205</v>
      </c>
      <c r="CX45" s="27" t="s">
        <v>1401</v>
      </c>
      <c r="CY45" s="27">
        <v>38833</v>
      </c>
      <c r="CZ45" s="27" t="s">
        <v>206</v>
      </c>
      <c r="DA45" s="27" t="s">
        <v>1401</v>
      </c>
      <c r="DB45" s="27">
        <v>24899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</row>
    <row r="46" spans="1:188">
      <c r="A46" s="1">
        <v>45</v>
      </c>
      <c r="B46" s="69">
        <v>39496</v>
      </c>
      <c r="C46" s="27" t="s">
        <v>2182</v>
      </c>
      <c r="D46" s="1">
        <v>163236</v>
      </c>
      <c r="E46" s="1">
        <v>79663</v>
      </c>
      <c r="F46" s="35">
        <f t="shared" si="7"/>
        <v>0.48802347521380085</v>
      </c>
      <c r="G46" s="35">
        <f t="shared" si="8"/>
        <v>4.5880772755231412E-2</v>
      </c>
      <c r="H46" s="1" t="str">
        <f t="shared" si="9"/>
        <v>MMA</v>
      </c>
      <c r="I46" s="35">
        <f t="shared" si="10"/>
        <v>0.28264062362702885</v>
      </c>
      <c r="J46" s="1" t="str">
        <f t="shared" si="11"/>
        <v>IND</v>
      </c>
      <c r="K46" s="35">
        <f t="shared" si="12"/>
        <v>0.23675985087179743</v>
      </c>
      <c r="L46" s="1" t="str">
        <f t="shared" si="13"/>
        <v>PML-N</v>
      </c>
      <c r="M46" s="35">
        <f t="shared" si="14"/>
        <v>0.2056161580658524</v>
      </c>
      <c r="N46" s="52" t="s">
        <v>834</v>
      </c>
      <c r="O46" s="52" t="s">
        <v>1002</v>
      </c>
      <c r="P46" s="52" t="s">
        <v>837</v>
      </c>
      <c r="Q46" s="27" t="s">
        <v>2180</v>
      </c>
      <c r="R46" s="27" t="s">
        <v>1185</v>
      </c>
      <c r="S46" s="27">
        <v>22516</v>
      </c>
      <c r="T46" s="27" t="s">
        <v>6000</v>
      </c>
      <c r="U46" s="27" t="s">
        <v>1765</v>
      </c>
      <c r="V46" s="27">
        <v>1027</v>
      </c>
      <c r="W46" s="27" t="s">
        <v>834</v>
      </c>
      <c r="X46" s="27" t="s">
        <v>909</v>
      </c>
      <c r="Y46" s="27" t="s">
        <v>837</v>
      </c>
      <c r="Z46" s="27" t="s">
        <v>2181</v>
      </c>
      <c r="AA46" s="27" t="s">
        <v>1194</v>
      </c>
      <c r="AB46" s="27">
        <v>16380</v>
      </c>
      <c r="AC46" s="27" t="s">
        <v>834</v>
      </c>
      <c r="AD46" s="27" t="s">
        <v>1003</v>
      </c>
      <c r="AE46" s="27" t="s">
        <v>837</v>
      </c>
      <c r="AF46" s="27" t="s">
        <v>834</v>
      </c>
      <c r="AG46" s="27" t="s">
        <v>7003</v>
      </c>
      <c r="AH46" s="27" t="s">
        <v>837</v>
      </c>
      <c r="AI46" s="27" t="s">
        <v>834</v>
      </c>
      <c r="AJ46" s="27" t="s">
        <v>1406</v>
      </c>
      <c r="AK46" s="27" t="s">
        <v>837</v>
      </c>
      <c r="AL46" s="27" t="s">
        <v>834</v>
      </c>
      <c r="AM46" s="27" t="s">
        <v>3202</v>
      </c>
      <c r="AN46" s="27" t="s">
        <v>837</v>
      </c>
      <c r="AO46" s="27" t="s">
        <v>834</v>
      </c>
      <c r="AP46" s="27" t="s">
        <v>7510</v>
      </c>
      <c r="AQ46" s="27" t="s">
        <v>837</v>
      </c>
      <c r="AR46" s="27" t="s">
        <v>834</v>
      </c>
      <c r="AS46" s="27" t="s">
        <v>3764</v>
      </c>
      <c r="AT46" s="27" t="s">
        <v>837</v>
      </c>
      <c r="AU46" s="27" t="s">
        <v>834</v>
      </c>
      <c r="AV46" s="27" t="s">
        <v>1866</v>
      </c>
      <c r="AW46" s="27" t="s">
        <v>837</v>
      </c>
      <c r="AX46" s="27" t="s">
        <v>834</v>
      </c>
      <c r="AY46" s="27" t="s">
        <v>393</v>
      </c>
      <c r="AZ46" s="27" t="s">
        <v>837</v>
      </c>
      <c r="BA46" s="27" t="s">
        <v>834</v>
      </c>
      <c r="BB46" s="27" t="s">
        <v>6640</v>
      </c>
      <c r="BC46" s="27" t="s">
        <v>837</v>
      </c>
      <c r="BD46" s="27" t="s">
        <v>834</v>
      </c>
      <c r="BE46" s="27" t="s">
        <v>6802</v>
      </c>
      <c r="BF46" s="27" t="s">
        <v>837</v>
      </c>
      <c r="BG46" s="27" t="s">
        <v>834</v>
      </c>
      <c r="BH46" s="27" t="s">
        <v>834</v>
      </c>
      <c r="BI46" s="27" t="s">
        <v>1777</v>
      </c>
      <c r="BJ46" s="27" t="s">
        <v>837</v>
      </c>
      <c r="BK46" s="27" t="s">
        <v>3403</v>
      </c>
      <c r="BL46" s="27" t="s">
        <v>837</v>
      </c>
      <c r="BM46" s="27" t="s">
        <v>834</v>
      </c>
      <c r="BN46" s="27" t="s">
        <v>5990</v>
      </c>
      <c r="BO46" s="27" t="s">
        <v>837</v>
      </c>
      <c r="BP46" s="27" t="s">
        <v>834</v>
      </c>
      <c r="BQ46" s="27" t="s">
        <v>1020</v>
      </c>
      <c r="BR46" s="27" t="s">
        <v>837</v>
      </c>
      <c r="BS46" s="27" t="s">
        <v>834</v>
      </c>
      <c r="BT46" s="27" t="s">
        <v>4014</v>
      </c>
      <c r="BU46" s="27" t="s">
        <v>837</v>
      </c>
      <c r="BV46" s="27" t="s">
        <v>6003</v>
      </c>
      <c r="BW46" s="27" t="s">
        <v>1424</v>
      </c>
      <c r="BX46" s="27">
        <v>116</v>
      </c>
      <c r="BY46" s="27" t="s">
        <v>834</v>
      </c>
      <c r="BZ46" s="27" t="s">
        <v>602</v>
      </c>
      <c r="CA46" s="27" t="s">
        <v>837</v>
      </c>
      <c r="CB46" s="27" t="s">
        <v>834</v>
      </c>
      <c r="CC46" s="27" t="s">
        <v>3539</v>
      </c>
      <c r="CD46" s="27" t="s">
        <v>837</v>
      </c>
      <c r="CE46" s="27" t="s">
        <v>834</v>
      </c>
      <c r="CF46" s="27" t="s">
        <v>3118</v>
      </c>
      <c r="CG46" s="27" t="s">
        <v>837</v>
      </c>
      <c r="CH46" s="27" t="s">
        <v>834</v>
      </c>
      <c r="CI46" s="27" t="s">
        <v>3608</v>
      </c>
      <c r="CJ46" s="27" t="s">
        <v>837</v>
      </c>
      <c r="CK46" s="27" t="s">
        <v>834</v>
      </c>
      <c r="CL46" s="27" t="s">
        <v>399</v>
      </c>
      <c r="CM46" s="27" t="s">
        <v>837</v>
      </c>
      <c r="CN46" s="27" t="s">
        <v>834</v>
      </c>
      <c r="CO46" s="27" t="s">
        <v>3983</v>
      </c>
      <c r="CP46" s="27" t="s">
        <v>837</v>
      </c>
      <c r="CQ46" s="27" t="s">
        <v>834</v>
      </c>
      <c r="CR46" s="27" t="s">
        <v>3395</v>
      </c>
      <c r="CS46" s="27" t="s">
        <v>837</v>
      </c>
      <c r="CT46" s="27" t="s">
        <v>834</v>
      </c>
      <c r="CU46" s="27" t="s">
        <v>5035</v>
      </c>
      <c r="CV46" s="27" t="s">
        <v>837</v>
      </c>
      <c r="CW46" s="27" t="s">
        <v>589</v>
      </c>
      <c r="CX46" s="27" t="s">
        <v>1401</v>
      </c>
      <c r="CY46" s="27">
        <v>18861</v>
      </c>
      <c r="CZ46" s="27" t="s">
        <v>5998</v>
      </c>
      <c r="DA46" s="27" t="s">
        <v>1401</v>
      </c>
      <c r="DB46" s="27">
        <v>13724</v>
      </c>
      <c r="DC46" s="27" t="s">
        <v>5999</v>
      </c>
      <c r="DD46" s="27" t="s">
        <v>1401</v>
      </c>
      <c r="DE46" s="27">
        <v>6351</v>
      </c>
      <c r="DF46" s="27" t="s">
        <v>6001</v>
      </c>
      <c r="DG46" s="27" t="s">
        <v>1401</v>
      </c>
      <c r="DH46" s="27">
        <v>533</v>
      </c>
      <c r="DI46" s="27" t="s">
        <v>6002</v>
      </c>
      <c r="DJ46" s="27" t="s">
        <v>1401</v>
      </c>
      <c r="DK46" s="27">
        <v>155</v>
      </c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</row>
    <row r="47" spans="1:188">
      <c r="A47" s="1">
        <v>46</v>
      </c>
      <c r="B47" s="69">
        <v>39496</v>
      </c>
      <c r="C47" s="27" t="s">
        <v>2183</v>
      </c>
      <c r="D47" s="1">
        <v>144603</v>
      </c>
      <c r="E47" s="1">
        <v>80022</v>
      </c>
      <c r="F47" s="35">
        <f t="shared" si="7"/>
        <v>0.55339100848530109</v>
      </c>
      <c r="G47" s="35">
        <f t="shared" si="8"/>
        <v>8.5951363375071851E-2</v>
      </c>
      <c r="H47" s="1" t="str">
        <f t="shared" si="9"/>
        <v>IND</v>
      </c>
      <c r="I47" s="35">
        <f t="shared" si="10"/>
        <v>0.42734498013046412</v>
      </c>
      <c r="J47" s="1" t="str">
        <f t="shared" si="11"/>
        <v>PML</v>
      </c>
      <c r="K47" s="35">
        <f t="shared" si="12"/>
        <v>0.34139361675539226</v>
      </c>
      <c r="L47" s="1" t="str">
        <f t="shared" si="13"/>
        <v>PML-N</v>
      </c>
      <c r="M47" s="35">
        <f t="shared" si="14"/>
        <v>0.19184724200844769</v>
      </c>
      <c r="N47" t="s">
        <v>834</v>
      </c>
      <c r="O47" t="s">
        <v>1002</v>
      </c>
      <c r="P47" t="s">
        <v>837</v>
      </c>
      <c r="Q47" s="1" t="s">
        <v>6347</v>
      </c>
      <c r="R47" s="1" t="s">
        <v>1185</v>
      </c>
      <c r="S47" s="1">
        <v>2728</v>
      </c>
      <c r="T47" s="1" t="s">
        <v>6348</v>
      </c>
      <c r="U47" s="1" t="s">
        <v>1765</v>
      </c>
      <c r="V47" s="1">
        <v>426</v>
      </c>
      <c r="W47" s="1" t="s">
        <v>2185</v>
      </c>
      <c r="X47" s="27" t="s">
        <v>909</v>
      </c>
      <c r="Y47" s="1">
        <v>27319</v>
      </c>
      <c r="Z47" s="1" t="s">
        <v>6177</v>
      </c>
      <c r="AA47" s="1" t="s">
        <v>1194</v>
      </c>
      <c r="AB47" s="1">
        <v>15352</v>
      </c>
      <c r="AC47" s="27" t="s">
        <v>834</v>
      </c>
      <c r="AD47" s="27" t="s">
        <v>1003</v>
      </c>
      <c r="AE47" s="1" t="s">
        <v>837</v>
      </c>
      <c r="AF47" s="27" t="s">
        <v>834</v>
      </c>
      <c r="AG47" s="27" t="s">
        <v>7003</v>
      </c>
      <c r="AH47" s="27" t="s">
        <v>837</v>
      </c>
      <c r="AI47" s="27" t="s">
        <v>834</v>
      </c>
      <c r="AJ47" s="27" t="s">
        <v>1406</v>
      </c>
      <c r="AK47" s="27" t="s">
        <v>837</v>
      </c>
      <c r="AL47" s="27" t="s">
        <v>834</v>
      </c>
      <c r="AM47" s="27" t="s">
        <v>3202</v>
      </c>
      <c r="AN47" s="27" t="s">
        <v>837</v>
      </c>
      <c r="AO47" s="27" t="s">
        <v>834</v>
      </c>
      <c r="AP47" s="27" t="s">
        <v>7510</v>
      </c>
      <c r="AQ47" s="27" t="s">
        <v>837</v>
      </c>
      <c r="AR47" s="27" t="s">
        <v>834</v>
      </c>
      <c r="AS47" s="27" t="s">
        <v>3764</v>
      </c>
      <c r="AT47" s="27" t="s">
        <v>837</v>
      </c>
      <c r="AU47" s="27" t="s">
        <v>834</v>
      </c>
      <c r="AV47" s="27" t="s">
        <v>1866</v>
      </c>
      <c r="AW47" s="27" t="s">
        <v>837</v>
      </c>
      <c r="AX47" s="27" t="s">
        <v>834</v>
      </c>
      <c r="AY47" s="27" t="s">
        <v>393</v>
      </c>
      <c r="AZ47" s="27" t="s">
        <v>837</v>
      </c>
      <c r="BA47" s="27" t="s">
        <v>834</v>
      </c>
      <c r="BB47" s="27" t="s">
        <v>6640</v>
      </c>
      <c r="BC47" s="27" t="s">
        <v>837</v>
      </c>
      <c r="BD47" s="27" t="s">
        <v>834</v>
      </c>
      <c r="BE47" s="27" t="s">
        <v>6802</v>
      </c>
      <c r="BF47" s="27" t="s">
        <v>837</v>
      </c>
      <c r="BG47" s="27" t="s">
        <v>834</v>
      </c>
      <c r="BH47" s="27" t="s">
        <v>834</v>
      </c>
      <c r="BI47" s="27" t="s">
        <v>1777</v>
      </c>
      <c r="BJ47" s="27" t="s">
        <v>837</v>
      </c>
      <c r="BK47" s="27" t="s">
        <v>3403</v>
      </c>
      <c r="BL47" s="27" t="s">
        <v>837</v>
      </c>
      <c r="BM47" s="27" t="s">
        <v>834</v>
      </c>
      <c r="BN47" s="27" t="s">
        <v>5990</v>
      </c>
      <c r="BO47" s="27" t="s">
        <v>837</v>
      </c>
      <c r="BP47" s="27" t="s">
        <v>834</v>
      </c>
      <c r="BQ47" s="27" t="s">
        <v>1020</v>
      </c>
      <c r="BR47" s="27" t="s">
        <v>837</v>
      </c>
      <c r="BS47" s="27" t="s">
        <v>834</v>
      </c>
      <c r="BT47" s="27" t="s">
        <v>4014</v>
      </c>
      <c r="BU47" s="27" t="s">
        <v>837</v>
      </c>
      <c r="BV47" s="27" t="s">
        <v>834</v>
      </c>
      <c r="BW47" s="27" t="s">
        <v>1424</v>
      </c>
      <c r="BX47" s="27" t="s">
        <v>837</v>
      </c>
      <c r="BY47" s="27" t="s">
        <v>834</v>
      </c>
      <c r="BZ47" s="27" t="s">
        <v>602</v>
      </c>
      <c r="CA47" s="27" t="s">
        <v>837</v>
      </c>
      <c r="CB47" s="27" t="s">
        <v>834</v>
      </c>
      <c r="CC47" s="27" t="s">
        <v>3539</v>
      </c>
      <c r="CD47" s="27" t="s">
        <v>837</v>
      </c>
      <c r="CE47" s="27" t="s">
        <v>834</v>
      </c>
      <c r="CF47" s="27" t="s">
        <v>3118</v>
      </c>
      <c r="CG47" s="27" t="s">
        <v>837</v>
      </c>
      <c r="CH47" s="27" t="s">
        <v>834</v>
      </c>
      <c r="CI47" s="27" t="s">
        <v>3608</v>
      </c>
      <c r="CJ47" s="27" t="s">
        <v>837</v>
      </c>
      <c r="CK47" s="27" t="s">
        <v>834</v>
      </c>
      <c r="CL47" s="27" t="s">
        <v>399</v>
      </c>
      <c r="CM47" s="27" t="s">
        <v>837</v>
      </c>
      <c r="CN47" s="27" t="s">
        <v>834</v>
      </c>
      <c r="CO47" s="27" t="s">
        <v>3983</v>
      </c>
      <c r="CP47" s="27" t="s">
        <v>837</v>
      </c>
      <c r="CQ47" s="27" t="s">
        <v>834</v>
      </c>
      <c r="CR47" s="27" t="s">
        <v>3395</v>
      </c>
      <c r="CS47" s="27" t="s">
        <v>837</v>
      </c>
      <c r="CT47" s="27" t="s">
        <v>834</v>
      </c>
      <c r="CU47" s="27" t="s">
        <v>5035</v>
      </c>
      <c r="CV47" s="27" t="s">
        <v>837</v>
      </c>
      <c r="CW47" s="27" t="s">
        <v>2184</v>
      </c>
      <c r="CX47" s="27" t="s">
        <v>1401</v>
      </c>
      <c r="CY47" s="27">
        <v>34197</v>
      </c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</row>
    <row r="48" spans="1:188">
      <c r="A48" s="1">
        <v>47</v>
      </c>
      <c r="B48" s="69">
        <v>39496</v>
      </c>
      <c r="C48" s="27" t="s">
        <v>1072</v>
      </c>
      <c r="D48" s="1">
        <v>116797</v>
      </c>
      <c r="E48" s="1">
        <v>75948</v>
      </c>
      <c r="F48" s="35">
        <f t="shared" si="7"/>
        <v>0.65025642781920767</v>
      </c>
      <c r="G48" s="35">
        <f t="shared" si="8"/>
        <v>3.2074577342392163E-2</v>
      </c>
      <c r="H48" s="1" t="str">
        <f t="shared" si="9"/>
        <v>PML-N</v>
      </c>
      <c r="I48" s="35">
        <f t="shared" si="10"/>
        <v>0.49656343814188653</v>
      </c>
      <c r="J48" s="1" t="str">
        <f t="shared" si="11"/>
        <v>IND</v>
      </c>
      <c r="K48" s="35">
        <f t="shared" si="12"/>
        <v>0.46448886079949442</v>
      </c>
      <c r="L48" s="1" t="str">
        <f t="shared" si="13"/>
        <v>IND</v>
      </c>
      <c r="M48" s="35">
        <f t="shared" si="14"/>
        <v>3.0481381998209302E-2</v>
      </c>
      <c r="N48" t="s">
        <v>834</v>
      </c>
      <c r="O48" t="s">
        <v>1002</v>
      </c>
      <c r="P48" t="s">
        <v>837</v>
      </c>
      <c r="Q48" s="27" t="s">
        <v>834</v>
      </c>
      <c r="R48" s="27" t="s">
        <v>1185</v>
      </c>
      <c r="S48" s="27" t="s">
        <v>837</v>
      </c>
      <c r="T48" s="1" t="s">
        <v>6350</v>
      </c>
      <c r="U48" s="1" t="s">
        <v>1765</v>
      </c>
      <c r="V48" s="1">
        <v>227</v>
      </c>
      <c r="W48" s="27" t="s">
        <v>834</v>
      </c>
      <c r="X48" s="27" t="s">
        <v>909</v>
      </c>
      <c r="Y48" s="27" t="s">
        <v>837</v>
      </c>
      <c r="Z48" s="1" t="s">
        <v>1074</v>
      </c>
      <c r="AA48" s="27" t="s">
        <v>1194</v>
      </c>
      <c r="AB48" s="1">
        <v>37713</v>
      </c>
      <c r="AC48" s="1" t="s">
        <v>6349</v>
      </c>
      <c r="AD48" s="1" t="s">
        <v>1003</v>
      </c>
      <c r="AE48" s="1">
        <v>360</v>
      </c>
      <c r="AF48" s="27" t="s">
        <v>834</v>
      </c>
      <c r="AG48" s="27" t="s">
        <v>7003</v>
      </c>
      <c r="AH48" s="27" t="s">
        <v>837</v>
      </c>
      <c r="AI48" s="27" t="s">
        <v>834</v>
      </c>
      <c r="AJ48" s="27" t="s">
        <v>1406</v>
      </c>
      <c r="AK48" s="27" t="s">
        <v>837</v>
      </c>
      <c r="AL48" s="27" t="s">
        <v>834</v>
      </c>
      <c r="AM48" s="27" t="s">
        <v>3202</v>
      </c>
      <c r="AN48" s="27" t="s">
        <v>837</v>
      </c>
      <c r="AO48" s="27" t="s">
        <v>834</v>
      </c>
      <c r="AP48" s="27" t="s">
        <v>7510</v>
      </c>
      <c r="AQ48" s="27" t="s">
        <v>837</v>
      </c>
      <c r="AR48" s="27" t="s">
        <v>834</v>
      </c>
      <c r="AS48" s="27" t="s">
        <v>3764</v>
      </c>
      <c r="AT48" s="27" t="s">
        <v>837</v>
      </c>
      <c r="AU48" s="27" t="s">
        <v>834</v>
      </c>
      <c r="AV48" s="27" t="s">
        <v>1866</v>
      </c>
      <c r="AW48" s="27" t="s">
        <v>837</v>
      </c>
      <c r="AX48" s="27" t="s">
        <v>834</v>
      </c>
      <c r="AY48" s="27" t="s">
        <v>393</v>
      </c>
      <c r="AZ48" s="27" t="s">
        <v>837</v>
      </c>
      <c r="BA48" s="27" t="s">
        <v>834</v>
      </c>
      <c r="BB48" s="27" t="s">
        <v>6640</v>
      </c>
      <c r="BC48" s="27" t="s">
        <v>837</v>
      </c>
      <c r="BD48" s="27" t="s">
        <v>834</v>
      </c>
      <c r="BE48" s="27" t="s">
        <v>6802</v>
      </c>
      <c r="BF48" s="27" t="s">
        <v>837</v>
      </c>
      <c r="BG48" s="27" t="s">
        <v>834</v>
      </c>
      <c r="BH48" s="27" t="s">
        <v>834</v>
      </c>
      <c r="BI48" s="27" t="s">
        <v>1777</v>
      </c>
      <c r="BJ48" s="27" t="s">
        <v>837</v>
      </c>
      <c r="BK48" s="27" t="s">
        <v>3403</v>
      </c>
      <c r="BL48" s="27" t="s">
        <v>837</v>
      </c>
      <c r="BM48" s="27" t="s">
        <v>834</v>
      </c>
      <c r="BN48" s="27" t="s">
        <v>5990</v>
      </c>
      <c r="BO48" s="27" t="s">
        <v>837</v>
      </c>
      <c r="BP48" s="27" t="s">
        <v>834</v>
      </c>
      <c r="BQ48" s="27" t="s">
        <v>1020</v>
      </c>
      <c r="BR48" s="27" t="s">
        <v>837</v>
      </c>
      <c r="BS48" s="27" t="s">
        <v>834</v>
      </c>
      <c r="BT48" s="27" t="s">
        <v>4014</v>
      </c>
      <c r="BU48" s="27" t="s">
        <v>837</v>
      </c>
      <c r="BV48" s="27" t="s">
        <v>834</v>
      </c>
      <c r="BW48" s="27" t="s">
        <v>1424</v>
      </c>
      <c r="BX48" s="27" t="s">
        <v>837</v>
      </c>
      <c r="BY48" s="27" t="s">
        <v>834</v>
      </c>
      <c r="BZ48" s="27" t="s">
        <v>602</v>
      </c>
      <c r="CA48" s="27" t="s">
        <v>837</v>
      </c>
      <c r="CB48" s="27" t="s">
        <v>834</v>
      </c>
      <c r="CC48" s="27" t="s">
        <v>3539</v>
      </c>
      <c r="CD48" s="27" t="s">
        <v>837</v>
      </c>
      <c r="CE48" s="27" t="s">
        <v>834</v>
      </c>
      <c r="CF48" s="27" t="s">
        <v>3118</v>
      </c>
      <c r="CG48" s="27" t="s">
        <v>837</v>
      </c>
      <c r="CH48" s="27" t="s">
        <v>834</v>
      </c>
      <c r="CI48" s="27" t="s">
        <v>3608</v>
      </c>
      <c r="CJ48" s="27" t="s">
        <v>837</v>
      </c>
      <c r="CK48" s="27" t="s">
        <v>834</v>
      </c>
      <c r="CL48" s="27" t="s">
        <v>399</v>
      </c>
      <c r="CM48" s="27" t="s">
        <v>837</v>
      </c>
      <c r="CN48" s="27" t="s">
        <v>834</v>
      </c>
      <c r="CO48" s="27" t="s">
        <v>3983</v>
      </c>
      <c r="CP48" s="27" t="s">
        <v>837</v>
      </c>
      <c r="CQ48" s="27" t="s">
        <v>834</v>
      </c>
      <c r="CR48" s="27" t="s">
        <v>3395</v>
      </c>
      <c r="CS48" s="27" t="s">
        <v>837</v>
      </c>
      <c r="CT48" s="27" t="s">
        <v>834</v>
      </c>
      <c r="CU48" s="27" t="s">
        <v>5035</v>
      </c>
      <c r="CV48" s="27" t="s">
        <v>837</v>
      </c>
      <c r="CW48" s="27" t="s">
        <v>2001</v>
      </c>
      <c r="CX48" s="27" t="s">
        <v>1401</v>
      </c>
      <c r="CY48" s="27">
        <v>35277</v>
      </c>
      <c r="CZ48" s="27" t="s">
        <v>2942</v>
      </c>
      <c r="DA48" s="27" t="s">
        <v>1401</v>
      </c>
      <c r="DB48" s="27">
        <v>2315</v>
      </c>
      <c r="DC48" s="27" t="s">
        <v>6351</v>
      </c>
      <c r="DD48" s="27" t="s">
        <v>1401</v>
      </c>
      <c r="DE48" s="27">
        <v>56</v>
      </c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</row>
    <row r="49" spans="1:188">
      <c r="A49" s="27">
        <v>48</v>
      </c>
      <c r="B49" s="71">
        <v>39496</v>
      </c>
      <c r="C49" s="27" t="s">
        <v>1075</v>
      </c>
      <c r="D49" s="27" t="s">
        <v>1</v>
      </c>
      <c r="E49" s="27">
        <f>SUM(N49:EU49)</f>
        <v>42171</v>
      </c>
      <c r="F49" s="66" t="s">
        <v>1</v>
      </c>
      <c r="G49" s="66">
        <f t="shared" si="8"/>
        <v>0.94849541153873518</v>
      </c>
      <c r="H49" s="27" t="str">
        <f t="shared" si="9"/>
        <v>IND</v>
      </c>
      <c r="I49" s="66">
        <f t="shared" si="10"/>
        <v>0.96471508856797328</v>
      </c>
      <c r="J49" s="27" t="str">
        <f t="shared" si="11"/>
        <v>PPPP</v>
      </c>
      <c r="K49" s="66">
        <f t="shared" si="12"/>
        <v>1.6219677029238103E-2</v>
      </c>
      <c r="L49" s="27" t="str">
        <f t="shared" si="13"/>
        <v>MQM</v>
      </c>
      <c r="M49" s="66">
        <f t="shared" si="14"/>
        <v>8.1335514927319726E-3</v>
      </c>
      <c r="N49" s="52" t="s">
        <v>834</v>
      </c>
      <c r="O49" s="52" t="s">
        <v>1002</v>
      </c>
      <c r="P49" s="52" t="s">
        <v>837</v>
      </c>
      <c r="Q49" s="27" t="s">
        <v>834</v>
      </c>
      <c r="R49" s="27" t="s">
        <v>1185</v>
      </c>
      <c r="S49" s="27" t="s">
        <v>837</v>
      </c>
      <c r="T49" s="27" t="s">
        <v>207</v>
      </c>
      <c r="U49" s="27" t="s">
        <v>1765</v>
      </c>
      <c r="V49" s="27">
        <v>343</v>
      </c>
      <c r="W49" s="27" t="s">
        <v>834</v>
      </c>
      <c r="X49" s="27" t="s">
        <v>909</v>
      </c>
      <c r="Y49" s="27" t="s">
        <v>837</v>
      </c>
      <c r="Z49" s="27" t="s">
        <v>2002</v>
      </c>
      <c r="AA49" s="27" t="s">
        <v>1194</v>
      </c>
      <c r="AB49" s="27">
        <v>1</v>
      </c>
      <c r="AC49" s="27" t="s">
        <v>208</v>
      </c>
      <c r="AD49" s="27" t="s">
        <v>1003</v>
      </c>
      <c r="AE49" s="27">
        <v>684</v>
      </c>
      <c r="AF49" s="27" t="s">
        <v>834</v>
      </c>
      <c r="AG49" s="27" t="s">
        <v>7003</v>
      </c>
      <c r="AH49" s="27" t="s">
        <v>837</v>
      </c>
      <c r="AI49" s="27" t="s">
        <v>834</v>
      </c>
      <c r="AJ49" s="27" t="s">
        <v>1406</v>
      </c>
      <c r="AK49" s="27" t="s">
        <v>837</v>
      </c>
      <c r="AL49" s="27" t="s">
        <v>834</v>
      </c>
      <c r="AM49" s="27" t="s">
        <v>3202</v>
      </c>
      <c r="AN49" s="27" t="s">
        <v>837</v>
      </c>
      <c r="AO49" s="27" t="s">
        <v>834</v>
      </c>
      <c r="AP49" s="27" t="s">
        <v>7510</v>
      </c>
      <c r="AQ49" s="27" t="s">
        <v>837</v>
      </c>
      <c r="AR49" s="27" t="s">
        <v>834</v>
      </c>
      <c r="AS49" s="27" t="s">
        <v>3764</v>
      </c>
      <c r="AT49" s="27" t="s">
        <v>837</v>
      </c>
      <c r="AU49" s="27" t="s">
        <v>834</v>
      </c>
      <c r="AV49" s="27" t="s">
        <v>1866</v>
      </c>
      <c r="AW49" s="27" t="s">
        <v>837</v>
      </c>
      <c r="AX49" s="27" t="s">
        <v>834</v>
      </c>
      <c r="AY49" s="27" t="s">
        <v>393</v>
      </c>
      <c r="AZ49" s="27" t="s">
        <v>837</v>
      </c>
      <c r="BA49" s="27" t="s">
        <v>834</v>
      </c>
      <c r="BB49" s="27" t="s">
        <v>6640</v>
      </c>
      <c r="BC49" s="27" t="s">
        <v>837</v>
      </c>
      <c r="BD49" s="27" t="s">
        <v>834</v>
      </c>
      <c r="BE49" s="27" t="s">
        <v>6802</v>
      </c>
      <c r="BF49" s="27" t="s">
        <v>837</v>
      </c>
      <c r="BG49" s="27" t="s">
        <v>834</v>
      </c>
      <c r="BH49" s="27" t="s">
        <v>834</v>
      </c>
      <c r="BI49" s="27" t="s">
        <v>1777</v>
      </c>
      <c r="BJ49" s="27" t="s">
        <v>837</v>
      </c>
      <c r="BK49" s="27" t="s">
        <v>3403</v>
      </c>
      <c r="BL49" s="27" t="s">
        <v>837</v>
      </c>
      <c r="BM49" s="27" t="s">
        <v>834</v>
      </c>
      <c r="BN49" s="27" t="s">
        <v>5990</v>
      </c>
      <c r="BO49" s="27" t="s">
        <v>837</v>
      </c>
      <c r="BP49" s="27" t="s">
        <v>834</v>
      </c>
      <c r="BQ49" s="27" t="s">
        <v>1020</v>
      </c>
      <c r="BR49" s="27" t="s">
        <v>837</v>
      </c>
      <c r="BS49" s="27" t="s">
        <v>834</v>
      </c>
      <c r="BT49" s="27" t="s">
        <v>4014</v>
      </c>
      <c r="BU49" s="27" t="s">
        <v>837</v>
      </c>
      <c r="BV49" s="27" t="s">
        <v>834</v>
      </c>
      <c r="BW49" s="27" t="s">
        <v>1424</v>
      </c>
      <c r="BX49" s="27" t="s">
        <v>837</v>
      </c>
      <c r="BY49" s="27" t="s">
        <v>834</v>
      </c>
      <c r="BZ49" s="27" t="s">
        <v>602</v>
      </c>
      <c r="CA49" s="27" t="s">
        <v>837</v>
      </c>
      <c r="CB49" s="27" t="s">
        <v>834</v>
      </c>
      <c r="CC49" s="27" t="s">
        <v>3539</v>
      </c>
      <c r="CD49" s="27" t="s">
        <v>837</v>
      </c>
      <c r="CE49" s="27" t="s">
        <v>834</v>
      </c>
      <c r="CF49" s="27" t="s">
        <v>3118</v>
      </c>
      <c r="CG49" s="27" t="s">
        <v>837</v>
      </c>
      <c r="CH49" s="27" t="s">
        <v>834</v>
      </c>
      <c r="CI49" s="27" t="s">
        <v>3608</v>
      </c>
      <c r="CJ49" s="27" t="s">
        <v>837</v>
      </c>
      <c r="CK49" s="27" t="s">
        <v>834</v>
      </c>
      <c r="CL49" s="27" t="s">
        <v>399</v>
      </c>
      <c r="CM49" s="27" t="s">
        <v>837</v>
      </c>
      <c r="CN49" s="27" t="s">
        <v>834</v>
      </c>
      <c r="CO49" s="27" t="s">
        <v>3983</v>
      </c>
      <c r="CP49" s="27" t="s">
        <v>837</v>
      </c>
      <c r="CQ49" s="27" t="s">
        <v>834</v>
      </c>
      <c r="CR49" s="27" t="s">
        <v>3395</v>
      </c>
      <c r="CS49" s="27" t="s">
        <v>837</v>
      </c>
      <c r="CT49" s="27" t="s">
        <v>834</v>
      </c>
      <c r="CU49" s="27" t="s">
        <v>5035</v>
      </c>
      <c r="CV49" s="27" t="s">
        <v>837</v>
      </c>
      <c r="CW49" s="27" t="s">
        <v>2004</v>
      </c>
      <c r="CX49" s="27" t="s">
        <v>1401</v>
      </c>
      <c r="CY49" s="27">
        <v>40683</v>
      </c>
      <c r="CZ49" s="27" t="s">
        <v>209</v>
      </c>
      <c r="DA49" s="27" t="s">
        <v>1401</v>
      </c>
      <c r="DB49" s="27">
        <v>332</v>
      </c>
      <c r="DC49" s="27" t="s">
        <v>210</v>
      </c>
      <c r="DD49" s="27" t="s">
        <v>1401</v>
      </c>
      <c r="DE49" s="27">
        <v>128</v>
      </c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</row>
    <row r="50" spans="1:188">
      <c r="A50" s="1">
        <v>49</v>
      </c>
      <c r="B50" s="69">
        <v>39496</v>
      </c>
      <c r="C50" s="27" t="s">
        <v>2003</v>
      </c>
      <c r="D50" s="1">
        <v>155285</v>
      </c>
      <c r="E50" s="1">
        <v>105094</v>
      </c>
      <c r="F50" s="35">
        <f t="shared" si="7"/>
        <v>0.67678140193837133</v>
      </c>
      <c r="G50" s="35">
        <f t="shared" si="8"/>
        <v>7.2639732049403397E-2</v>
      </c>
      <c r="H50" s="1" t="str">
        <f t="shared" si="9"/>
        <v>IND</v>
      </c>
      <c r="I50" s="35">
        <f t="shared" si="10"/>
        <v>0.51028602964964698</v>
      </c>
      <c r="J50" s="1" t="str">
        <f t="shared" si="11"/>
        <v>PML-N</v>
      </c>
      <c r="K50" s="35">
        <f t="shared" si="12"/>
        <v>0.43764629760024359</v>
      </c>
      <c r="L50" s="1" t="str">
        <f t="shared" si="13"/>
        <v>IND</v>
      </c>
      <c r="M50" s="35">
        <f t="shared" si="14"/>
        <v>4.3227967343521037E-2</v>
      </c>
      <c r="N50" t="s">
        <v>834</v>
      </c>
      <c r="O50" t="s">
        <v>1002</v>
      </c>
      <c r="P50" t="s">
        <v>837</v>
      </c>
      <c r="Q50" s="27" t="s">
        <v>834</v>
      </c>
      <c r="R50" s="27" t="s">
        <v>1185</v>
      </c>
      <c r="S50" s="27" t="s">
        <v>837</v>
      </c>
      <c r="T50" s="27" t="s">
        <v>834</v>
      </c>
      <c r="U50" s="27" t="s">
        <v>1765</v>
      </c>
      <c r="V50" s="27" t="s">
        <v>837</v>
      </c>
      <c r="W50" s="27" t="s">
        <v>834</v>
      </c>
      <c r="X50" s="27" t="s">
        <v>909</v>
      </c>
      <c r="Y50" s="27" t="s">
        <v>837</v>
      </c>
      <c r="Z50" s="1" t="s">
        <v>2005</v>
      </c>
      <c r="AA50" s="27" t="s">
        <v>1194</v>
      </c>
      <c r="AB50" s="1">
        <v>45994</v>
      </c>
      <c r="AC50" s="1" t="s">
        <v>6369</v>
      </c>
      <c r="AD50" s="1" t="s">
        <v>1003</v>
      </c>
      <c r="AE50" s="1">
        <v>850</v>
      </c>
      <c r="AF50" s="27" t="s">
        <v>834</v>
      </c>
      <c r="AG50" s="27" t="s">
        <v>7003</v>
      </c>
      <c r="AH50" s="27" t="s">
        <v>837</v>
      </c>
      <c r="AI50" s="27" t="s">
        <v>834</v>
      </c>
      <c r="AJ50" s="27" t="s">
        <v>1406</v>
      </c>
      <c r="AK50" s="27" t="s">
        <v>837</v>
      </c>
      <c r="AL50" s="27" t="s">
        <v>834</v>
      </c>
      <c r="AM50" s="27" t="s">
        <v>3202</v>
      </c>
      <c r="AN50" s="27" t="s">
        <v>837</v>
      </c>
      <c r="AO50" s="27" t="s">
        <v>834</v>
      </c>
      <c r="AP50" s="27" t="s">
        <v>7510</v>
      </c>
      <c r="AQ50" s="27" t="s">
        <v>837</v>
      </c>
      <c r="AR50" s="27" t="s">
        <v>834</v>
      </c>
      <c r="AS50" s="27" t="s">
        <v>3764</v>
      </c>
      <c r="AT50" s="27" t="s">
        <v>837</v>
      </c>
      <c r="AU50" s="27" t="s">
        <v>834</v>
      </c>
      <c r="AV50" s="27" t="s">
        <v>1866</v>
      </c>
      <c r="AW50" s="27" t="s">
        <v>837</v>
      </c>
      <c r="AX50" s="27" t="s">
        <v>834</v>
      </c>
      <c r="AY50" s="27" t="s">
        <v>393</v>
      </c>
      <c r="AZ50" s="27" t="s">
        <v>837</v>
      </c>
      <c r="BA50" s="27" t="s">
        <v>834</v>
      </c>
      <c r="BB50" s="27" t="s">
        <v>6640</v>
      </c>
      <c r="BC50" s="27" t="s">
        <v>837</v>
      </c>
      <c r="BD50" s="27" t="s">
        <v>834</v>
      </c>
      <c r="BE50" s="27" t="s">
        <v>6802</v>
      </c>
      <c r="BF50" s="27" t="s">
        <v>837</v>
      </c>
      <c r="BG50" s="27" t="s">
        <v>834</v>
      </c>
      <c r="BH50" s="27" t="s">
        <v>834</v>
      </c>
      <c r="BI50" s="27" t="s">
        <v>1777</v>
      </c>
      <c r="BJ50" s="27" t="s">
        <v>837</v>
      </c>
      <c r="BK50" s="27" t="s">
        <v>3403</v>
      </c>
      <c r="BL50" s="27" t="s">
        <v>837</v>
      </c>
      <c r="BM50" s="27" t="s">
        <v>834</v>
      </c>
      <c r="BN50" s="27" t="s">
        <v>5990</v>
      </c>
      <c r="BO50" s="27" t="s">
        <v>837</v>
      </c>
      <c r="BP50" s="27" t="s">
        <v>834</v>
      </c>
      <c r="BQ50" s="27" t="s">
        <v>1020</v>
      </c>
      <c r="BR50" s="27" t="s">
        <v>837</v>
      </c>
      <c r="BS50" s="27" t="s">
        <v>834</v>
      </c>
      <c r="BT50" s="27" t="s">
        <v>4014</v>
      </c>
      <c r="BU50" s="27" t="s">
        <v>837</v>
      </c>
      <c r="BV50" s="27" t="s">
        <v>834</v>
      </c>
      <c r="BW50" s="27" t="s">
        <v>1424</v>
      </c>
      <c r="BX50" s="27" t="s">
        <v>837</v>
      </c>
      <c r="BY50" s="27" t="s">
        <v>834</v>
      </c>
      <c r="BZ50" s="27" t="s">
        <v>602</v>
      </c>
      <c r="CA50" s="27" t="s">
        <v>837</v>
      </c>
      <c r="CB50" s="27" t="s">
        <v>834</v>
      </c>
      <c r="CC50" s="27" t="s">
        <v>3539</v>
      </c>
      <c r="CD50" s="27" t="s">
        <v>837</v>
      </c>
      <c r="CE50" s="27" t="s">
        <v>834</v>
      </c>
      <c r="CF50" s="27" t="s">
        <v>3118</v>
      </c>
      <c r="CG50" s="27" t="s">
        <v>837</v>
      </c>
      <c r="CH50" s="27" t="s">
        <v>834</v>
      </c>
      <c r="CI50" s="27" t="s">
        <v>3608</v>
      </c>
      <c r="CJ50" s="27" t="s">
        <v>837</v>
      </c>
      <c r="CK50" s="27" t="s">
        <v>834</v>
      </c>
      <c r="CL50" s="27" t="s">
        <v>399</v>
      </c>
      <c r="CM50" s="27" t="s">
        <v>837</v>
      </c>
      <c r="CN50" s="27" t="s">
        <v>834</v>
      </c>
      <c r="CO50" s="27" t="s">
        <v>3983</v>
      </c>
      <c r="CP50" s="27" t="s">
        <v>837</v>
      </c>
      <c r="CQ50" s="27" t="s">
        <v>834</v>
      </c>
      <c r="CR50" s="27" t="s">
        <v>3395</v>
      </c>
      <c r="CS50" s="27" t="s">
        <v>837</v>
      </c>
      <c r="CT50" s="27" t="s">
        <v>834</v>
      </c>
      <c r="CU50" s="27" t="s">
        <v>5035</v>
      </c>
      <c r="CV50" s="27" t="s">
        <v>837</v>
      </c>
      <c r="CW50" s="27" t="s">
        <v>2004</v>
      </c>
      <c r="CX50" s="27" t="s">
        <v>1401</v>
      </c>
      <c r="CY50" s="27">
        <v>53628</v>
      </c>
      <c r="CZ50" s="27" t="s">
        <v>6368</v>
      </c>
      <c r="DA50" s="27" t="s">
        <v>1401</v>
      </c>
      <c r="DB50" s="27">
        <v>4543</v>
      </c>
      <c r="DC50" s="27" t="s">
        <v>6370</v>
      </c>
      <c r="DD50" s="27" t="s">
        <v>1401</v>
      </c>
      <c r="DE50" s="27">
        <v>79</v>
      </c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</row>
    <row r="51" spans="1:188">
      <c r="A51" s="1">
        <v>50</v>
      </c>
      <c r="B51" s="69">
        <v>39496</v>
      </c>
      <c r="C51" s="27" t="s">
        <v>2006</v>
      </c>
      <c r="D51" s="1">
        <v>175191</v>
      </c>
      <c r="E51" s="1">
        <v>94375</v>
      </c>
      <c r="F51" s="35">
        <f t="shared" si="7"/>
        <v>0.53869776415455128</v>
      </c>
      <c r="G51" s="35">
        <f t="shared" si="8"/>
        <v>8.8476821192052982E-2</v>
      </c>
      <c r="H51" s="1" t="str">
        <f t="shared" si="9"/>
        <v>IND</v>
      </c>
      <c r="I51" s="35">
        <f t="shared" si="10"/>
        <v>0.47276291390728475</v>
      </c>
      <c r="J51" s="1" t="str">
        <f t="shared" si="11"/>
        <v>PML-N</v>
      </c>
      <c r="K51" s="35">
        <f t="shared" si="12"/>
        <v>0.38428609271523179</v>
      </c>
      <c r="L51" s="1" t="str">
        <f t="shared" si="13"/>
        <v>IND</v>
      </c>
      <c r="M51" s="35">
        <f t="shared" si="14"/>
        <v>0.13811920529801325</v>
      </c>
      <c r="N51" t="s">
        <v>834</v>
      </c>
      <c r="O51" t="s">
        <v>1002</v>
      </c>
      <c r="P51" t="s">
        <v>837</v>
      </c>
      <c r="Q51" s="27" t="s">
        <v>834</v>
      </c>
      <c r="R51" s="27" t="s">
        <v>1185</v>
      </c>
      <c r="S51" s="27" t="s">
        <v>837</v>
      </c>
      <c r="T51" s="27" t="s">
        <v>834</v>
      </c>
      <c r="U51" s="27" t="s">
        <v>1765</v>
      </c>
      <c r="V51" s="27" t="s">
        <v>837</v>
      </c>
      <c r="W51" s="27" t="s">
        <v>834</v>
      </c>
      <c r="X51" s="27" t="s">
        <v>909</v>
      </c>
      <c r="Y51" s="27" t="s">
        <v>837</v>
      </c>
      <c r="Z51" s="1" t="s">
        <v>1778</v>
      </c>
      <c r="AA51" s="27" t="s">
        <v>1194</v>
      </c>
      <c r="AB51" s="1">
        <v>36267</v>
      </c>
      <c r="AC51" s="27" t="s">
        <v>834</v>
      </c>
      <c r="AD51" s="27" t="s">
        <v>1003</v>
      </c>
      <c r="AE51" s="1" t="s">
        <v>837</v>
      </c>
      <c r="AF51" s="27" t="s">
        <v>834</v>
      </c>
      <c r="AG51" s="27" t="s">
        <v>7003</v>
      </c>
      <c r="AH51" s="27" t="s">
        <v>837</v>
      </c>
      <c r="AI51" s="27" t="s">
        <v>834</v>
      </c>
      <c r="AJ51" s="27" t="s">
        <v>1406</v>
      </c>
      <c r="AK51" s="27" t="s">
        <v>837</v>
      </c>
      <c r="AL51" s="27" t="s">
        <v>834</v>
      </c>
      <c r="AM51" s="27" t="s">
        <v>3202</v>
      </c>
      <c r="AN51" s="27" t="s">
        <v>837</v>
      </c>
      <c r="AO51" s="27" t="s">
        <v>834</v>
      </c>
      <c r="AP51" s="27" t="s">
        <v>7510</v>
      </c>
      <c r="AQ51" s="27" t="s">
        <v>837</v>
      </c>
      <c r="AR51" s="27" t="s">
        <v>834</v>
      </c>
      <c r="AS51" s="27" t="s">
        <v>3764</v>
      </c>
      <c r="AT51" s="27" t="s">
        <v>837</v>
      </c>
      <c r="AU51" s="27" t="s">
        <v>834</v>
      </c>
      <c r="AV51" s="27" t="s">
        <v>1866</v>
      </c>
      <c r="AW51" s="27" t="s">
        <v>837</v>
      </c>
      <c r="AX51" s="27" t="s">
        <v>834</v>
      </c>
      <c r="AY51" s="27" t="s">
        <v>393</v>
      </c>
      <c r="AZ51" s="27" t="s">
        <v>837</v>
      </c>
      <c r="BA51" s="27" t="s">
        <v>834</v>
      </c>
      <c r="BB51" s="27" t="s">
        <v>6640</v>
      </c>
      <c r="BC51" s="27" t="s">
        <v>837</v>
      </c>
      <c r="BD51" s="27" t="s">
        <v>834</v>
      </c>
      <c r="BE51" s="27" t="s">
        <v>6802</v>
      </c>
      <c r="BF51" s="27" t="s">
        <v>837</v>
      </c>
      <c r="BG51" s="27" t="s">
        <v>834</v>
      </c>
      <c r="BH51" s="27" t="s">
        <v>834</v>
      </c>
      <c r="BI51" s="27" t="s">
        <v>1777</v>
      </c>
      <c r="BJ51" s="27" t="s">
        <v>837</v>
      </c>
      <c r="BK51" s="27" t="s">
        <v>3403</v>
      </c>
      <c r="BL51" s="27" t="s">
        <v>837</v>
      </c>
      <c r="BM51" s="27" t="s">
        <v>834</v>
      </c>
      <c r="BN51" s="27" t="s">
        <v>5990</v>
      </c>
      <c r="BO51" s="27" t="s">
        <v>837</v>
      </c>
      <c r="BP51" s="27" t="s">
        <v>834</v>
      </c>
      <c r="BQ51" s="27" t="s">
        <v>1020</v>
      </c>
      <c r="BR51" s="27" t="s">
        <v>837</v>
      </c>
      <c r="BS51" s="27" t="s">
        <v>834</v>
      </c>
      <c r="BT51" s="27" t="s">
        <v>4014</v>
      </c>
      <c r="BU51" s="27" t="s">
        <v>837</v>
      </c>
      <c r="BV51" s="27" t="s">
        <v>834</v>
      </c>
      <c r="BW51" s="27" t="s">
        <v>1424</v>
      </c>
      <c r="BX51" s="27" t="s">
        <v>837</v>
      </c>
      <c r="BY51" s="27" t="s">
        <v>834</v>
      </c>
      <c r="BZ51" s="27" t="s">
        <v>602</v>
      </c>
      <c r="CA51" s="27" t="s">
        <v>837</v>
      </c>
      <c r="CB51" s="27" t="s">
        <v>834</v>
      </c>
      <c r="CC51" s="27" t="s">
        <v>3539</v>
      </c>
      <c r="CD51" s="27" t="s">
        <v>837</v>
      </c>
      <c r="CE51" s="27" t="s">
        <v>834</v>
      </c>
      <c r="CF51" s="27" t="s">
        <v>3118</v>
      </c>
      <c r="CG51" s="27" t="s">
        <v>837</v>
      </c>
      <c r="CH51" s="27" t="s">
        <v>834</v>
      </c>
      <c r="CI51" s="27" t="s">
        <v>3608</v>
      </c>
      <c r="CJ51" s="27" t="s">
        <v>837</v>
      </c>
      <c r="CK51" s="27" t="s">
        <v>834</v>
      </c>
      <c r="CL51" s="27" t="s">
        <v>399</v>
      </c>
      <c r="CM51" s="27" t="s">
        <v>837</v>
      </c>
      <c r="CN51" s="27" t="s">
        <v>834</v>
      </c>
      <c r="CO51" s="27" t="s">
        <v>3983</v>
      </c>
      <c r="CP51" s="27" t="s">
        <v>837</v>
      </c>
      <c r="CQ51" s="27" t="s">
        <v>834</v>
      </c>
      <c r="CR51" s="27" t="s">
        <v>3395</v>
      </c>
      <c r="CS51" s="27" t="s">
        <v>837</v>
      </c>
      <c r="CT51" s="27" t="s">
        <v>834</v>
      </c>
      <c r="CU51" s="27" t="s">
        <v>5035</v>
      </c>
      <c r="CV51" s="27" t="s">
        <v>837</v>
      </c>
      <c r="CW51" s="27" t="s">
        <v>1807</v>
      </c>
      <c r="CX51" s="27" t="s">
        <v>1401</v>
      </c>
      <c r="CY51" s="27">
        <v>44617</v>
      </c>
      <c r="CZ51" s="27" t="s">
        <v>3472</v>
      </c>
      <c r="DA51" s="27" t="s">
        <v>1401</v>
      </c>
      <c r="DB51" s="27">
        <v>13035</v>
      </c>
      <c r="DC51" s="27" t="s">
        <v>3633</v>
      </c>
      <c r="DD51" s="27" t="s">
        <v>1401</v>
      </c>
      <c r="DE51" s="27">
        <v>156</v>
      </c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</row>
    <row r="52" spans="1:188">
      <c r="A52" s="1">
        <v>51</v>
      </c>
      <c r="B52" s="69">
        <v>39496</v>
      </c>
      <c r="C52" s="27" t="s">
        <v>1042</v>
      </c>
      <c r="D52" s="1">
        <v>137979</v>
      </c>
      <c r="E52" s="1">
        <v>79655</v>
      </c>
      <c r="F52" s="35">
        <f t="shared" si="7"/>
        <v>0.57729799462237008</v>
      </c>
      <c r="G52" s="35">
        <f t="shared" si="8"/>
        <v>0.13955181721172558</v>
      </c>
      <c r="H52" s="1" t="str">
        <f t="shared" si="9"/>
        <v>PPPP</v>
      </c>
      <c r="I52" s="35">
        <f t="shared" si="10"/>
        <v>0.563592994790032</v>
      </c>
      <c r="J52" s="1" t="str">
        <f t="shared" si="11"/>
        <v>PML</v>
      </c>
      <c r="K52" s="35">
        <f t="shared" si="12"/>
        <v>0.42404117757830645</v>
      </c>
      <c r="L52" s="1" t="str">
        <f t="shared" si="13"/>
        <v>PML-N</v>
      </c>
      <c r="M52" s="35">
        <f t="shared" si="14"/>
        <v>9.2147385600401741E-3</v>
      </c>
      <c r="N52" t="s">
        <v>834</v>
      </c>
      <c r="O52" t="s">
        <v>1002</v>
      </c>
      <c r="P52" t="s">
        <v>837</v>
      </c>
      <c r="Q52" s="27" t="s">
        <v>834</v>
      </c>
      <c r="R52" s="27" t="s">
        <v>1185</v>
      </c>
      <c r="S52" s="27" t="s">
        <v>837</v>
      </c>
      <c r="T52" s="1" t="s">
        <v>6355</v>
      </c>
      <c r="U52" s="1" t="s">
        <v>1765</v>
      </c>
      <c r="V52" s="1">
        <v>64</v>
      </c>
      <c r="W52" s="1" t="s">
        <v>1780</v>
      </c>
      <c r="X52" s="27" t="s">
        <v>909</v>
      </c>
      <c r="Y52" s="1">
        <v>33777</v>
      </c>
      <c r="Z52" s="1" t="s">
        <v>6371</v>
      </c>
      <c r="AA52" s="1" t="s">
        <v>1194</v>
      </c>
      <c r="AB52" s="1">
        <v>734</v>
      </c>
      <c r="AC52" s="1" t="s">
        <v>1779</v>
      </c>
      <c r="AD52" s="27" t="s">
        <v>1003</v>
      </c>
      <c r="AE52" s="1">
        <v>44893</v>
      </c>
      <c r="AF52" s="27" t="s">
        <v>834</v>
      </c>
      <c r="AG52" s="27" t="s">
        <v>7003</v>
      </c>
      <c r="AH52" s="27" t="s">
        <v>837</v>
      </c>
      <c r="AI52" s="27" t="s">
        <v>834</v>
      </c>
      <c r="AJ52" s="27" t="s">
        <v>1406</v>
      </c>
      <c r="AK52" s="27" t="s">
        <v>837</v>
      </c>
      <c r="AL52" s="27" t="s">
        <v>834</v>
      </c>
      <c r="AM52" s="27" t="s">
        <v>3202</v>
      </c>
      <c r="AN52" s="27" t="s">
        <v>837</v>
      </c>
      <c r="AO52" s="27" t="s">
        <v>834</v>
      </c>
      <c r="AP52" s="27" t="s">
        <v>7510</v>
      </c>
      <c r="AQ52" s="27" t="s">
        <v>837</v>
      </c>
      <c r="AR52" s="27" t="s">
        <v>834</v>
      </c>
      <c r="AS52" s="27" t="s">
        <v>3764</v>
      </c>
      <c r="AT52" s="27" t="s">
        <v>837</v>
      </c>
      <c r="AU52" s="27" t="s">
        <v>834</v>
      </c>
      <c r="AV52" s="27" t="s">
        <v>1866</v>
      </c>
      <c r="AW52" s="27" t="s">
        <v>837</v>
      </c>
      <c r="AX52" s="27" t="s">
        <v>834</v>
      </c>
      <c r="AY52" s="27" t="s">
        <v>393</v>
      </c>
      <c r="AZ52" s="27" t="s">
        <v>837</v>
      </c>
      <c r="BA52" s="27" t="s">
        <v>834</v>
      </c>
      <c r="BB52" s="27" t="s">
        <v>6640</v>
      </c>
      <c r="BC52" s="27" t="s">
        <v>837</v>
      </c>
      <c r="BD52" s="27" t="s">
        <v>834</v>
      </c>
      <c r="BE52" s="27" t="s">
        <v>6802</v>
      </c>
      <c r="BF52" s="27" t="s">
        <v>837</v>
      </c>
      <c r="BG52" s="27" t="s">
        <v>834</v>
      </c>
      <c r="BH52" s="27" t="s">
        <v>834</v>
      </c>
      <c r="BI52" s="27" t="s">
        <v>1777</v>
      </c>
      <c r="BJ52" s="27" t="s">
        <v>837</v>
      </c>
      <c r="BK52" s="27" t="s">
        <v>3403</v>
      </c>
      <c r="BL52" s="27" t="s">
        <v>837</v>
      </c>
      <c r="BM52" s="27" t="s">
        <v>834</v>
      </c>
      <c r="BN52" s="27" t="s">
        <v>5990</v>
      </c>
      <c r="BO52" s="27" t="s">
        <v>837</v>
      </c>
      <c r="BP52" s="27" t="s">
        <v>834</v>
      </c>
      <c r="BQ52" s="27" t="s">
        <v>1020</v>
      </c>
      <c r="BR52" s="27" t="s">
        <v>837</v>
      </c>
      <c r="BS52" s="27" t="s">
        <v>834</v>
      </c>
      <c r="BT52" s="27" t="s">
        <v>4014</v>
      </c>
      <c r="BU52" s="27" t="s">
        <v>837</v>
      </c>
      <c r="BV52" s="27" t="s">
        <v>834</v>
      </c>
      <c r="BW52" s="27" t="s">
        <v>1424</v>
      </c>
      <c r="BX52" s="27" t="s">
        <v>837</v>
      </c>
      <c r="BY52" s="27" t="s">
        <v>834</v>
      </c>
      <c r="BZ52" s="27" t="s">
        <v>602</v>
      </c>
      <c r="CA52" s="27" t="s">
        <v>837</v>
      </c>
      <c r="CB52" s="27" t="s">
        <v>834</v>
      </c>
      <c r="CC52" s="27" t="s">
        <v>3539</v>
      </c>
      <c r="CD52" s="27" t="s">
        <v>837</v>
      </c>
      <c r="CE52" s="27" t="s">
        <v>834</v>
      </c>
      <c r="CF52" s="27" t="s">
        <v>3118</v>
      </c>
      <c r="CG52" s="27" t="s">
        <v>837</v>
      </c>
      <c r="CH52" s="27" t="s">
        <v>834</v>
      </c>
      <c r="CI52" s="27" t="s">
        <v>3608</v>
      </c>
      <c r="CJ52" s="27" t="s">
        <v>837</v>
      </c>
      <c r="CK52" s="27" t="s">
        <v>834</v>
      </c>
      <c r="CL52" s="27" t="s">
        <v>399</v>
      </c>
      <c r="CM52" s="27" t="s">
        <v>837</v>
      </c>
      <c r="CN52" s="27" t="s">
        <v>834</v>
      </c>
      <c r="CO52" s="27" t="s">
        <v>3983</v>
      </c>
      <c r="CP52" s="27" t="s">
        <v>837</v>
      </c>
      <c r="CQ52" s="27" t="s">
        <v>834</v>
      </c>
      <c r="CR52" s="27" t="s">
        <v>3395</v>
      </c>
      <c r="CS52" s="27" t="s">
        <v>837</v>
      </c>
      <c r="CT52" s="27" t="s">
        <v>834</v>
      </c>
      <c r="CU52" s="27" t="s">
        <v>5035</v>
      </c>
      <c r="CV52" s="27" t="s">
        <v>837</v>
      </c>
      <c r="CW52" s="27" t="s">
        <v>6372</v>
      </c>
      <c r="CX52" s="27" t="s">
        <v>1401</v>
      </c>
      <c r="CY52" s="27">
        <v>92</v>
      </c>
      <c r="CZ52" s="27" t="s">
        <v>6356</v>
      </c>
      <c r="DA52" s="27" t="s">
        <v>1401</v>
      </c>
      <c r="DB52" s="27">
        <v>54</v>
      </c>
      <c r="DC52" s="27" t="s">
        <v>6357</v>
      </c>
      <c r="DD52" s="27" t="s">
        <v>1401</v>
      </c>
      <c r="DE52" s="27">
        <v>41</v>
      </c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</row>
    <row r="53" spans="1:188">
      <c r="A53" s="1">
        <v>52</v>
      </c>
      <c r="B53" s="69">
        <v>39496</v>
      </c>
      <c r="C53" s="27" t="s">
        <v>1045</v>
      </c>
      <c r="D53" s="1">
        <v>127683</v>
      </c>
      <c r="E53" s="1">
        <v>72207</v>
      </c>
      <c r="F53" s="35">
        <f t="shared" si="7"/>
        <v>0.56551772749700435</v>
      </c>
      <c r="G53" s="35">
        <f t="shared" si="8"/>
        <v>0.12381071087290706</v>
      </c>
      <c r="H53" s="1" t="str">
        <f t="shared" si="9"/>
        <v>PML</v>
      </c>
      <c r="I53" s="35">
        <f t="shared" si="10"/>
        <v>0.43808772002714419</v>
      </c>
      <c r="J53" s="1" t="str">
        <f t="shared" si="11"/>
        <v>PML-N</v>
      </c>
      <c r="K53" s="35">
        <f t="shared" si="12"/>
        <v>0.31427700915423712</v>
      </c>
      <c r="L53" s="1" t="str">
        <f t="shared" si="13"/>
        <v>PPPP</v>
      </c>
      <c r="M53" s="35">
        <f t="shared" si="14"/>
        <v>0.24594568393646046</v>
      </c>
      <c r="N53" t="s">
        <v>834</v>
      </c>
      <c r="O53" t="s">
        <v>1002</v>
      </c>
      <c r="P53" t="s">
        <v>837</v>
      </c>
      <c r="Q53" s="27" t="s">
        <v>834</v>
      </c>
      <c r="R53" s="27" t="s">
        <v>1185</v>
      </c>
      <c r="S53" s="27" t="s">
        <v>837</v>
      </c>
      <c r="T53" s="27" t="s">
        <v>834</v>
      </c>
      <c r="U53" s="27" t="s">
        <v>1765</v>
      </c>
      <c r="V53" s="27" t="s">
        <v>837</v>
      </c>
      <c r="W53" s="1" t="s">
        <v>1781</v>
      </c>
      <c r="X53" s="27" t="s">
        <v>909</v>
      </c>
      <c r="Y53" s="1">
        <v>31633</v>
      </c>
      <c r="Z53" s="1" t="s">
        <v>1782</v>
      </c>
      <c r="AA53" s="27" t="s">
        <v>1194</v>
      </c>
      <c r="AB53" s="1">
        <v>22693</v>
      </c>
      <c r="AC53" s="1" t="s">
        <v>6358</v>
      </c>
      <c r="AD53" s="1" t="s">
        <v>1003</v>
      </c>
      <c r="AE53" s="1">
        <v>17759</v>
      </c>
      <c r="AF53" s="27" t="s">
        <v>834</v>
      </c>
      <c r="AG53" s="27" t="s">
        <v>7003</v>
      </c>
      <c r="AH53" s="27" t="s">
        <v>837</v>
      </c>
      <c r="AI53" s="27" t="s">
        <v>834</v>
      </c>
      <c r="AJ53" s="27" t="s">
        <v>1406</v>
      </c>
      <c r="AK53" s="27" t="s">
        <v>837</v>
      </c>
      <c r="AL53" s="27" t="s">
        <v>834</v>
      </c>
      <c r="AM53" s="27" t="s">
        <v>3202</v>
      </c>
      <c r="AN53" s="27" t="s">
        <v>837</v>
      </c>
      <c r="AO53" s="27" t="s">
        <v>834</v>
      </c>
      <c r="AP53" s="27" t="s">
        <v>7510</v>
      </c>
      <c r="AQ53" s="27" t="s">
        <v>837</v>
      </c>
      <c r="AR53" s="27" t="s">
        <v>834</v>
      </c>
      <c r="AS53" s="27" t="s">
        <v>3764</v>
      </c>
      <c r="AT53" s="27" t="s">
        <v>837</v>
      </c>
      <c r="AU53" s="27" t="s">
        <v>834</v>
      </c>
      <c r="AV53" s="27" t="s">
        <v>1866</v>
      </c>
      <c r="AW53" s="27" t="s">
        <v>837</v>
      </c>
      <c r="AX53" s="27" t="s">
        <v>834</v>
      </c>
      <c r="AY53" s="27" t="s">
        <v>393</v>
      </c>
      <c r="AZ53" s="27" t="s">
        <v>837</v>
      </c>
      <c r="BA53" s="27" t="s">
        <v>834</v>
      </c>
      <c r="BB53" s="27" t="s">
        <v>6640</v>
      </c>
      <c r="BC53" s="27" t="s">
        <v>837</v>
      </c>
      <c r="BD53" s="27" t="s">
        <v>834</v>
      </c>
      <c r="BE53" s="27" t="s">
        <v>6802</v>
      </c>
      <c r="BF53" s="27" t="s">
        <v>837</v>
      </c>
      <c r="BG53" s="27" t="s">
        <v>834</v>
      </c>
      <c r="BH53" s="27" t="s">
        <v>834</v>
      </c>
      <c r="BI53" s="27" t="s">
        <v>1777</v>
      </c>
      <c r="BJ53" s="27" t="s">
        <v>837</v>
      </c>
      <c r="BK53" s="27" t="s">
        <v>3403</v>
      </c>
      <c r="BL53" s="27" t="s">
        <v>837</v>
      </c>
      <c r="BM53" s="27" t="s">
        <v>834</v>
      </c>
      <c r="BN53" s="27" t="s">
        <v>5990</v>
      </c>
      <c r="BO53" s="27" t="s">
        <v>837</v>
      </c>
      <c r="BP53" s="27" t="s">
        <v>834</v>
      </c>
      <c r="BQ53" s="27" t="s">
        <v>1020</v>
      </c>
      <c r="BR53" s="27" t="s">
        <v>837</v>
      </c>
      <c r="BS53" s="27" t="s">
        <v>834</v>
      </c>
      <c r="BT53" s="27" t="s">
        <v>4014</v>
      </c>
      <c r="BU53" s="27" t="s">
        <v>837</v>
      </c>
      <c r="BV53" s="27" t="s">
        <v>834</v>
      </c>
      <c r="BW53" s="27" t="s">
        <v>1424</v>
      </c>
      <c r="BX53" s="27" t="s">
        <v>837</v>
      </c>
      <c r="BY53" s="27" t="s">
        <v>834</v>
      </c>
      <c r="BZ53" s="27" t="s">
        <v>602</v>
      </c>
      <c r="CA53" s="27" t="s">
        <v>837</v>
      </c>
      <c r="CB53" s="27" t="s">
        <v>834</v>
      </c>
      <c r="CC53" s="27" t="s">
        <v>3539</v>
      </c>
      <c r="CD53" s="27" t="s">
        <v>837</v>
      </c>
      <c r="CE53" s="27" t="s">
        <v>834</v>
      </c>
      <c r="CF53" s="27" t="s">
        <v>3118</v>
      </c>
      <c r="CG53" s="27" t="s">
        <v>837</v>
      </c>
      <c r="CH53" s="27" t="s">
        <v>834</v>
      </c>
      <c r="CI53" s="27" t="s">
        <v>3608</v>
      </c>
      <c r="CJ53" s="27" t="s">
        <v>837</v>
      </c>
      <c r="CK53" s="27" t="s">
        <v>834</v>
      </c>
      <c r="CL53" s="27" t="s">
        <v>399</v>
      </c>
      <c r="CM53" s="27" t="s">
        <v>837</v>
      </c>
      <c r="CN53" s="27" t="s">
        <v>834</v>
      </c>
      <c r="CO53" s="27" t="s">
        <v>3983</v>
      </c>
      <c r="CP53" s="27" t="s">
        <v>837</v>
      </c>
      <c r="CQ53" s="27" t="s">
        <v>834</v>
      </c>
      <c r="CR53" s="27" t="s">
        <v>3395</v>
      </c>
      <c r="CS53" s="27" t="s">
        <v>837</v>
      </c>
      <c r="CT53" s="27" t="s">
        <v>834</v>
      </c>
      <c r="CU53" s="27" t="s">
        <v>5035</v>
      </c>
      <c r="CV53" s="27" t="s">
        <v>837</v>
      </c>
      <c r="CW53" s="27" t="s">
        <v>6208</v>
      </c>
      <c r="CX53" s="27" t="s">
        <v>1401</v>
      </c>
      <c r="CY53" s="27">
        <v>44</v>
      </c>
      <c r="CZ53" s="27" t="s">
        <v>6209</v>
      </c>
      <c r="DA53" s="27" t="s">
        <v>1401</v>
      </c>
      <c r="DB53" s="27">
        <v>30</v>
      </c>
      <c r="DC53" s="27" t="s">
        <v>6379</v>
      </c>
      <c r="DD53" s="27" t="s">
        <v>1401</v>
      </c>
      <c r="DE53" s="27">
        <v>25</v>
      </c>
      <c r="DF53" s="27" t="s">
        <v>6380</v>
      </c>
      <c r="DG53" s="27" t="s">
        <v>1401</v>
      </c>
      <c r="DH53" s="27">
        <v>23</v>
      </c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</row>
    <row r="54" spans="1:188">
      <c r="A54" s="27">
        <v>53</v>
      </c>
      <c r="B54" s="69">
        <v>39496</v>
      </c>
      <c r="C54" s="27" t="s">
        <v>1084</v>
      </c>
      <c r="D54" s="1">
        <v>125772</v>
      </c>
      <c r="E54" s="1">
        <v>72211</v>
      </c>
      <c r="F54" s="35">
        <f t="shared" si="7"/>
        <v>0.57414209840027985</v>
      </c>
      <c r="G54" s="35">
        <f t="shared" si="8"/>
        <v>0.16039107615183282</v>
      </c>
      <c r="H54" s="1" t="str">
        <f t="shared" si="9"/>
        <v>PPPP</v>
      </c>
      <c r="I54" s="35">
        <f t="shared" si="10"/>
        <v>0.45011147886056141</v>
      </c>
      <c r="J54" s="1" t="str">
        <f t="shared" si="11"/>
        <v>PML-N</v>
      </c>
      <c r="K54" s="35">
        <f t="shared" si="12"/>
        <v>0.28972040270872856</v>
      </c>
      <c r="L54" s="1" t="str">
        <f t="shared" si="13"/>
        <v>PML</v>
      </c>
      <c r="M54" s="35">
        <f t="shared" si="14"/>
        <v>0.24076664220132668</v>
      </c>
      <c r="N54" t="s">
        <v>834</v>
      </c>
      <c r="O54" t="s">
        <v>1002</v>
      </c>
      <c r="P54" t="s">
        <v>837</v>
      </c>
      <c r="Q54" s="27" t="s">
        <v>834</v>
      </c>
      <c r="R54" s="27" t="s">
        <v>1185</v>
      </c>
      <c r="S54" s="27" t="s">
        <v>837</v>
      </c>
      <c r="T54" s="1" t="s">
        <v>6588</v>
      </c>
      <c r="U54" s="1" t="s">
        <v>1765</v>
      </c>
      <c r="V54" s="1">
        <v>29</v>
      </c>
      <c r="W54" s="1" t="s">
        <v>1784</v>
      </c>
      <c r="X54" s="27" t="s">
        <v>909</v>
      </c>
      <c r="Y54" s="1">
        <v>17386</v>
      </c>
      <c r="Z54" s="1" t="s">
        <v>6381</v>
      </c>
      <c r="AA54" s="1" t="s">
        <v>1194</v>
      </c>
      <c r="AB54" s="1">
        <v>20921</v>
      </c>
      <c r="AC54" s="1" t="s">
        <v>1783</v>
      </c>
      <c r="AD54" s="27" t="s">
        <v>1003</v>
      </c>
      <c r="AE54" s="1">
        <v>32503</v>
      </c>
      <c r="AF54" s="27" t="s">
        <v>834</v>
      </c>
      <c r="AG54" s="27" t="s">
        <v>7003</v>
      </c>
      <c r="AH54" s="27" t="s">
        <v>837</v>
      </c>
      <c r="AI54" s="27" t="s">
        <v>834</v>
      </c>
      <c r="AJ54" s="27" t="s">
        <v>1406</v>
      </c>
      <c r="AK54" s="27" t="s">
        <v>837</v>
      </c>
      <c r="AL54" s="27" t="s">
        <v>834</v>
      </c>
      <c r="AM54" s="27" t="s">
        <v>3202</v>
      </c>
      <c r="AN54" s="27" t="s">
        <v>837</v>
      </c>
      <c r="AO54" s="27" t="s">
        <v>834</v>
      </c>
      <c r="AP54" s="27" t="s">
        <v>7510</v>
      </c>
      <c r="AQ54" s="27" t="s">
        <v>837</v>
      </c>
      <c r="AR54" s="27" t="s">
        <v>834</v>
      </c>
      <c r="AS54" s="27" t="s">
        <v>3764</v>
      </c>
      <c r="AT54" s="27" t="s">
        <v>837</v>
      </c>
      <c r="AU54" s="27" t="s">
        <v>834</v>
      </c>
      <c r="AV54" s="27" t="s">
        <v>1866</v>
      </c>
      <c r="AW54" s="27" t="s">
        <v>837</v>
      </c>
      <c r="AX54" s="27" t="s">
        <v>834</v>
      </c>
      <c r="AY54" s="27" t="s">
        <v>393</v>
      </c>
      <c r="AZ54" s="27" t="s">
        <v>837</v>
      </c>
      <c r="BA54" s="27" t="s">
        <v>834</v>
      </c>
      <c r="BB54" s="27" t="s">
        <v>6640</v>
      </c>
      <c r="BC54" s="27" t="s">
        <v>837</v>
      </c>
      <c r="BD54" s="27" t="s">
        <v>834</v>
      </c>
      <c r="BE54" s="27" t="s">
        <v>6802</v>
      </c>
      <c r="BF54" s="27" t="s">
        <v>837</v>
      </c>
      <c r="BG54" s="27" t="s">
        <v>834</v>
      </c>
      <c r="BH54" s="27" t="s">
        <v>834</v>
      </c>
      <c r="BI54" s="27" t="s">
        <v>1777</v>
      </c>
      <c r="BJ54" s="27" t="s">
        <v>837</v>
      </c>
      <c r="BK54" s="27" t="s">
        <v>3403</v>
      </c>
      <c r="BL54" s="27" t="s">
        <v>837</v>
      </c>
      <c r="BM54" s="27" t="s">
        <v>834</v>
      </c>
      <c r="BN54" s="27" t="s">
        <v>5990</v>
      </c>
      <c r="BO54" s="27" t="s">
        <v>837</v>
      </c>
      <c r="BP54" s="27" t="s">
        <v>834</v>
      </c>
      <c r="BQ54" s="27" t="s">
        <v>1020</v>
      </c>
      <c r="BR54" s="27" t="s">
        <v>837</v>
      </c>
      <c r="BS54" s="27" t="s">
        <v>834</v>
      </c>
      <c r="BT54" s="27" t="s">
        <v>4014</v>
      </c>
      <c r="BU54" s="27" t="s">
        <v>837</v>
      </c>
      <c r="BV54" s="27" t="s">
        <v>834</v>
      </c>
      <c r="BW54" s="27" t="s">
        <v>1424</v>
      </c>
      <c r="BX54" s="27" t="s">
        <v>837</v>
      </c>
      <c r="BY54" s="27" t="s">
        <v>834</v>
      </c>
      <c r="BZ54" s="27" t="s">
        <v>602</v>
      </c>
      <c r="CA54" s="27" t="s">
        <v>837</v>
      </c>
      <c r="CB54" s="27" t="s">
        <v>834</v>
      </c>
      <c r="CC54" s="27" t="s">
        <v>3539</v>
      </c>
      <c r="CD54" s="27" t="s">
        <v>837</v>
      </c>
      <c r="CE54" s="27" t="s">
        <v>834</v>
      </c>
      <c r="CF54" s="27" t="s">
        <v>3118</v>
      </c>
      <c r="CG54" s="27" t="s">
        <v>837</v>
      </c>
      <c r="CH54" s="27" t="s">
        <v>834</v>
      </c>
      <c r="CI54" s="27" t="s">
        <v>3608</v>
      </c>
      <c r="CJ54" s="27" t="s">
        <v>837</v>
      </c>
      <c r="CK54" s="27" t="s">
        <v>834</v>
      </c>
      <c r="CL54" s="27" t="s">
        <v>399</v>
      </c>
      <c r="CM54" s="27" t="s">
        <v>837</v>
      </c>
      <c r="CN54" s="27" t="s">
        <v>834</v>
      </c>
      <c r="CO54" s="27" t="s">
        <v>3983</v>
      </c>
      <c r="CP54" s="27" t="s">
        <v>837</v>
      </c>
      <c r="CQ54" s="27" t="s">
        <v>834</v>
      </c>
      <c r="CR54" s="27" t="s">
        <v>3395</v>
      </c>
      <c r="CS54" s="27" t="s">
        <v>837</v>
      </c>
      <c r="CT54" s="27" t="s">
        <v>834</v>
      </c>
      <c r="CU54" s="27" t="s">
        <v>5035</v>
      </c>
      <c r="CV54" s="27" t="s">
        <v>837</v>
      </c>
      <c r="CW54" s="27" t="s">
        <v>6547</v>
      </c>
      <c r="CX54" s="27" t="s">
        <v>1401</v>
      </c>
      <c r="CY54" s="27">
        <v>305</v>
      </c>
      <c r="CZ54" s="27" t="s">
        <v>6548</v>
      </c>
      <c r="DA54" s="27" t="s">
        <v>1401</v>
      </c>
      <c r="DB54" s="27">
        <v>300</v>
      </c>
      <c r="DC54" s="27" t="s">
        <v>6549</v>
      </c>
      <c r="DD54" s="27" t="s">
        <v>1401</v>
      </c>
      <c r="DE54" s="27">
        <v>167</v>
      </c>
      <c r="DF54" s="27" t="s">
        <v>6550</v>
      </c>
      <c r="DG54" s="27" t="s">
        <v>1401</v>
      </c>
      <c r="DH54" s="27">
        <v>138</v>
      </c>
      <c r="DI54" s="27" t="s">
        <v>6551</v>
      </c>
      <c r="DJ54" s="27" t="s">
        <v>1401</v>
      </c>
      <c r="DK54" s="27">
        <v>118</v>
      </c>
      <c r="DL54" s="27" t="s">
        <v>6552</v>
      </c>
      <c r="DM54" s="27" t="s">
        <v>1401</v>
      </c>
      <c r="DN54" s="27">
        <v>65</v>
      </c>
      <c r="DO54" s="27" t="s">
        <v>6553</v>
      </c>
      <c r="DP54" s="27" t="s">
        <v>1401</v>
      </c>
      <c r="DQ54" s="27">
        <v>43</v>
      </c>
      <c r="DR54" s="27" t="s">
        <v>6587</v>
      </c>
      <c r="DS54" s="27" t="s">
        <v>1401</v>
      </c>
      <c r="DT54" s="27">
        <v>35</v>
      </c>
      <c r="DU54" s="27" t="s">
        <v>6589</v>
      </c>
      <c r="DV54" s="27" t="s">
        <v>1401</v>
      </c>
      <c r="DW54" s="27">
        <v>24</v>
      </c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</row>
    <row r="55" spans="1:188">
      <c r="A55" s="1">
        <v>54</v>
      </c>
      <c r="B55" s="69">
        <v>39496</v>
      </c>
      <c r="C55" s="27" t="s">
        <v>1079</v>
      </c>
      <c r="D55" s="1">
        <v>130157</v>
      </c>
      <c r="E55" s="1">
        <v>66909</v>
      </c>
      <c r="F55" s="35">
        <f t="shared" si="7"/>
        <v>0.51406378450640378</v>
      </c>
      <c r="G55" s="35">
        <f t="shared" si="8"/>
        <v>7.0991944282532997E-3</v>
      </c>
      <c r="H55" s="1" t="str">
        <f t="shared" si="9"/>
        <v>PPPP</v>
      </c>
      <c r="I55" s="35">
        <f t="shared" si="10"/>
        <v>0.36271652543006172</v>
      </c>
      <c r="J55" s="1" t="str">
        <f t="shared" si="11"/>
        <v>PML-N</v>
      </c>
      <c r="K55" s="35">
        <f t="shared" si="12"/>
        <v>0.35561733100180842</v>
      </c>
      <c r="L55" s="1" t="str">
        <f t="shared" si="13"/>
        <v>PML</v>
      </c>
      <c r="M55" s="35">
        <f t="shared" si="14"/>
        <v>0.1590667922103155</v>
      </c>
      <c r="N55" t="s">
        <v>834</v>
      </c>
      <c r="O55" t="s">
        <v>1002</v>
      </c>
      <c r="P55" t="s">
        <v>837</v>
      </c>
      <c r="Q55" s="1" t="s">
        <v>6591</v>
      </c>
      <c r="R55" s="1" t="s">
        <v>1185</v>
      </c>
      <c r="S55" s="1">
        <v>5320</v>
      </c>
      <c r="T55" s="1" t="s">
        <v>6594</v>
      </c>
      <c r="U55" s="1" t="s">
        <v>1765</v>
      </c>
      <c r="V55" s="1">
        <v>422</v>
      </c>
      <c r="W55" s="1" t="s">
        <v>6590</v>
      </c>
      <c r="X55" s="1" t="s">
        <v>909</v>
      </c>
      <c r="Y55" s="1">
        <v>10643</v>
      </c>
      <c r="Z55" s="1" t="s">
        <v>1816</v>
      </c>
      <c r="AA55" s="27" t="s">
        <v>1194</v>
      </c>
      <c r="AB55" s="1">
        <v>23794</v>
      </c>
      <c r="AC55" s="1" t="s">
        <v>1785</v>
      </c>
      <c r="AD55" s="27" t="s">
        <v>1003</v>
      </c>
      <c r="AE55" s="1">
        <v>24269</v>
      </c>
      <c r="AF55" s="27" t="s">
        <v>834</v>
      </c>
      <c r="AG55" s="27" t="s">
        <v>7003</v>
      </c>
      <c r="AH55" s="27" t="s">
        <v>837</v>
      </c>
      <c r="AI55" s="27" t="s">
        <v>834</v>
      </c>
      <c r="AJ55" s="27" t="s">
        <v>1406</v>
      </c>
      <c r="AK55" s="27" t="s">
        <v>837</v>
      </c>
      <c r="AL55" s="27" t="s">
        <v>834</v>
      </c>
      <c r="AM55" s="27" t="s">
        <v>3202</v>
      </c>
      <c r="AN55" s="27" t="s">
        <v>837</v>
      </c>
      <c r="AO55" s="27" t="s">
        <v>834</v>
      </c>
      <c r="AP55" s="27" t="s">
        <v>7510</v>
      </c>
      <c r="AQ55" s="27" t="s">
        <v>837</v>
      </c>
      <c r="AR55" s="27" t="s">
        <v>834</v>
      </c>
      <c r="AS55" s="27" t="s">
        <v>3764</v>
      </c>
      <c r="AT55" s="27" t="s">
        <v>837</v>
      </c>
      <c r="AU55" s="27" t="s">
        <v>834</v>
      </c>
      <c r="AV55" s="27" t="s">
        <v>1866</v>
      </c>
      <c r="AW55" s="27" t="s">
        <v>837</v>
      </c>
      <c r="AX55" s="27" t="s">
        <v>834</v>
      </c>
      <c r="AY55" s="27" t="s">
        <v>393</v>
      </c>
      <c r="AZ55" s="27" t="s">
        <v>837</v>
      </c>
      <c r="BA55" s="27" t="s">
        <v>834</v>
      </c>
      <c r="BB55" s="27" t="s">
        <v>6640</v>
      </c>
      <c r="BC55" s="27" t="s">
        <v>837</v>
      </c>
      <c r="BD55" s="27" t="s">
        <v>834</v>
      </c>
      <c r="BE55" s="27" t="s">
        <v>6802</v>
      </c>
      <c r="BF55" s="27" t="s">
        <v>837</v>
      </c>
      <c r="BG55" s="27" t="s">
        <v>834</v>
      </c>
      <c r="BH55" s="27" t="s">
        <v>834</v>
      </c>
      <c r="BI55" s="27" t="s">
        <v>1777</v>
      </c>
      <c r="BJ55" s="27" t="s">
        <v>837</v>
      </c>
      <c r="BK55" s="27" t="s">
        <v>3403</v>
      </c>
      <c r="BL55" s="27" t="s">
        <v>837</v>
      </c>
      <c r="BM55" s="27" t="s">
        <v>834</v>
      </c>
      <c r="BN55" s="27" t="s">
        <v>5990</v>
      </c>
      <c r="BO55" s="27" t="s">
        <v>837</v>
      </c>
      <c r="BP55" s="27" t="s">
        <v>834</v>
      </c>
      <c r="BQ55" s="27" t="s">
        <v>1020</v>
      </c>
      <c r="BR55" s="27" t="s">
        <v>837</v>
      </c>
      <c r="BS55" s="27" t="s">
        <v>834</v>
      </c>
      <c r="BT55" s="27" t="s">
        <v>4014</v>
      </c>
      <c r="BU55" s="27" t="s">
        <v>837</v>
      </c>
      <c r="BV55" s="27" t="s">
        <v>834</v>
      </c>
      <c r="BW55" s="27" t="s">
        <v>1424</v>
      </c>
      <c r="BX55" s="27" t="s">
        <v>837</v>
      </c>
      <c r="BY55" s="27" t="s">
        <v>834</v>
      </c>
      <c r="BZ55" s="27" t="s">
        <v>602</v>
      </c>
      <c r="CA55" s="27" t="s">
        <v>837</v>
      </c>
      <c r="CB55" s="27" t="s">
        <v>834</v>
      </c>
      <c r="CC55" s="27" t="s">
        <v>3539</v>
      </c>
      <c r="CD55" s="27" t="s">
        <v>837</v>
      </c>
      <c r="CE55" s="27" t="s">
        <v>834</v>
      </c>
      <c r="CF55" s="27" t="s">
        <v>3118</v>
      </c>
      <c r="CG55" s="27" t="s">
        <v>837</v>
      </c>
      <c r="CH55" s="27" t="s">
        <v>834</v>
      </c>
      <c r="CI55" s="27" t="s">
        <v>3608</v>
      </c>
      <c r="CJ55" s="27" t="s">
        <v>837</v>
      </c>
      <c r="CK55" s="27" t="s">
        <v>834</v>
      </c>
      <c r="CL55" s="27" t="s">
        <v>399</v>
      </c>
      <c r="CM55" s="27" t="s">
        <v>837</v>
      </c>
      <c r="CN55" s="27" t="s">
        <v>834</v>
      </c>
      <c r="CO55" s="27" t="s">
        <v>3983</v>
      </c>
      <c r="CP55" s="27" t="s">
        <v>837</v>
      </c>
      <c r="CQ55" s="27" t="s">
        <v>834</v>
      </c>
      <c r="CR55" s="27" t="s">
        <v>3395</v>
      </c>
      <c r="CS55" s="27" t="s">
        <v>837</v>
      </c>
      <c r="CT55" s="27" t="s">
        <v>834</v>
      </c>
      <c r="CU55" s="27" t="s">
        <v>5035</v>
      </c>
      <c r="CV55" s="27" t="s">
        <v>837</v>
      </c>
      <c r="CW55" s="27" t="s">
        <v>6592</v>
      </c>
      <c r="CX55" s="27" t="s">
        <v>1401</v>
      </c>
      <c r="CY55" s="27">
        <v>1009</v>
      </c>
      <c r="CZ55" s="27" t="s">
        <v>6593</v>
      </c>
      <c r="DA55" s="27" t="s">
        <v>1401</v>
      </c>
      <c r="DB55" s="27">
        <v>968</v>
      </c>
      <c r="DC55" s="27" t="s">
        <v>6561</v>
      </c>
      <c r="DD55" s="27" t="s">
        <v>1401</v>
      </c>
      <c r="DE55" s="27">
        <v>197</v>
      </c>
      <c r="DF55" s="27" t="s">
        <v>6562</v>
      </c>
      <c r="DG55" s="27" t="s">
        <v>1401</v>
      </c>
      <c r="DH55" s="27">
        <v>101</v>
      </c>
      <c r="DI55" s="27" t="s">
        <v>6550</v>
      </c>
      <c r="DJ55" s="27" t="s">
        <v>1401</v>
      </c>
      <c r="DK55" s="27">
        <v>97</v>
      </c>
      <c r="DL55" s="27" t="s">
        <v>6551</v>
      </c>
      <c r="DM55" s="27" t="s">
        <v>1401</v>
      </c>
      <c r="DN55" s="27">
        <v>89</v>
      </c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</row>
    <row r="56" spans="1:188">
      <c r="A56" s="1">
        <v>55</v>
      </c>
      <c r="B56" s="69">
        <v>39496</v>
      </c>
      <c r="C56" s="27" t="s">
        <v>1400</v>
      </c>
      <c r="D56" s="1">
        <v>110363</v>
      </c>
      <c r="E56" s="1">
        <v>64781</v>
      </c>
      <c r="F56" s="35">
        <f t="shared" si="7"/>
        <v>0.58698114404284041</v>
      </c>
      <c r="G56" s="35">
        <f t="shared" si="8"/>
        <v>7.073061545823621E-2</v>
      </c>
      <c r="H56" s="1" t="str">
        <f t="shared" si="9"/>
        <v>PML</v>
      </c>
      <c r="I56" s="35">
        <f t="shared" si="10"/>
        <v>0.4093792933113104</v>
      </c>
      <c r="J56" s="1" t="str">
        <f t="shared" si="11"/>
        <v>PML-N</v>
      </c>
      <c r="K56" s="35">
        <f t="shared" si="12"/>
        <v>0.33864867785307423</v>
      </c>
      <c r="L56" s="1" t="str">
        <f t="shared" si="13"/>
        <v>PPPP</v>
      </c>
      <c r="M56" s="35">
        <f t="shared" si="14"/>
        <v>0.24093484200614379</v>
      </c>
      <c r="N56" s="52" t="s">
        <v>834</v>
      </c>
      <c r="O56" s="52" t="s">
        <v>1002</v>
      </c>
      <c r="P56" s="52" t="s">
        <v>837</v>
      </c>
      <c r="Q56" s="27" t="s">
        <v>6231</v>
      </c>
      <c r="R56" s="27" t="s">
        <v>1185</v>
      </c>
      <c r="S56" s="27">
        <v>109</v>
      </c>
      <c r="T56" s="27" t="s">
        <v>834</v>
      </c>
      <c r="U56" s="27" t="s">
        <v>1765</v>
      </c>
      <c r="V56" s="27" t="s">
        <v>837</v>
      </c>
      <c r="W56" s="27" t="s">
        <v>1817</v>
      </c>
      <c r="X56" s="27" t="s">
        <v>909</v>
      </c>
      <c r="Y56" s="27">
        <v>26520</v>
      </c>
      <c r="Z56" s="27" t="s">
        <v>1789</v>
      </c>
      <c r="AA56" s="27" t="s">
        <v>1194</v>
      </c>
      <c r="AB56" s="27">
        <v>21938</v>
      </c>
      <c r="AC56" s="27" t="s">
        <v>6563</v>
      </c>
      <c r="AD56" s="27" t="s">
        <v>1003</v>
      </c>
      <c r="AE56" s="27">
        <v>15608</v>
      </c>
      <c r="AF56" s="27" t="s">
        <v>834</v>
      </c>
      <c r="AG56" s="27" t="s">
        <v>7003</v>
      </c>
      <c r="AH56" s="27" t="s">
        <v>837</v>
      </c>
      <c r="AI56" s="27" t="s">
        <v>834</v>
      </c>
      <c r="AJ56" s="27" t="s">
        <v>1406</v>
      </c>
      <c r="AK56" s="27" t="s">
        <v>837</v>
      </c>
      <c r="AL56" s="27" t="s">
        <v>834</v>
      </c>
      <c r="AM56" s="27" t="s">
        <v>3202</v>
      </c>
      <c r="AN56" s="27" t="s">
        <v>837</v>
      </c>
      <c r="AO56" s="27" t="s">
        <v>834</v>
      </c>
      <c r="AP56" s="27" t="s">
        <v>7510</v>
      </c>
      <c r="AQ56" s="27" t="s">
        <v>837</v>
      </c>
      <c r="AR56" s="27" t="s">
        <v>834</v>
      </c>
      <c r="AS56" s="27" t="s">
        <v>3764</v>
      </c>
      <c r="AT56" s="27" t="s">
        <v>837</v>
      </c>
      <c r="AU56" s="27" t="s">
        <v>834</v>
      </c>
      <c r="AV56" s="27" t="s">
        <v>1866</v>
      </c>
      <c r="AW56" s="27" t="s">
        <v>837</v>
      </c>
      <c r="AX56" s="27" t="s">
        <v>834</v>
      </c>
      <c r="AY56" s="27" t="s">
        <v>393</v>
      </c>
      <c r="AZ56" s="27" t="s">
        <v>837</v>
      </c>
      <c r="BA56" s="27" t="s">
        <v>834</v>
      </c>
      <c r="BB56" s="27" t="s">
        <v>6640</v>
      </c>
      <c r="BC56" s="27" t="s">
        <v>837</v>
      </c>
      <c r="BD56" s="27" t="s">
        <v>834</v>
      </c>
      <c r="BE56" s="27" t="s">
        <v>6802</v>
      </c>
      <c r="BF56" s="27" t="s">
        <v>837</v>
      </c>
      <c r="BG56" s="27" t="s">
        <v>834</v>
      </c>
      <c r="BH56" s="27" t="s">
        <v>834</v>
      </c>
      <c r="BI56" s="27" t="s">
        <v>1777</v>
      </c>
      <c r="BJ56" s="27" t="s">
        <v>837</v>
      </c>
      <c r="BK56" s="27" t="s">
        <v>3403</v>
      </c>
      <c r="BL56" s="27" t="s">
        <v>837</v>
      </c>
      <c r="BM56" s="27" t="s">
        <v>834</v>
      </c>
      <c r="BN56" s="27" t="s">
        <v>5990</v>
      </c>
      <c r="BO56" s="27" t="s">
        <v>837</v>
      </c>
      <c r="BP56" s="27" t="s">
        <v>834</v>
      </c>
      <c r="BQ56" s="27" t="s">
        <v>1020</v>
      </c>
      <c r="BR56" s="27" t="s">
        <v>837</v>
      </c>
      <c r="BS56" s="27" t="s">
        <v>834</v>
      </c>
      <c r="BT56" s="27" t="s">
        <v>4014</v>
      </c>
      <c r="BU56" s="27" t="s">
        <v>837</v>
      </c>
      <c r="BV56" s="27" t="s">
        <v>834</v>
      </c>
      <c r="BW56" s="27" t="s">
        <v>1424</v>
      </c>
      <c r="BX56" s="27" t="s">
        <v>837</v>
      </c>
      <c r="BY56" s="27" t="s">
        <v>834</v>
      </c>
      <c r="BZ56" s="27" t="s">
        <v>602</v>
      </c>
      <c r="CA56" s="27" t="s">
        <v>837</v>
      </c>
      <c r="CB56" s="27" t="s">
        <v>834</v>
      </c>
      <c r="CC56" s="27" t="s">
        <v>3539</v>
      </c>
      <c r="CD56" s="27" t="s">
        <v>837</v>
      </c>
      <c r="CE56" s="27" t="s">
        <v>834</v>
      </c>
      <c r="CF56" s="27" t="s">
        <v>3118</v>
      </c>
      <c r="CG56" s="27" t="s">
        <v>837</v>
      </c>
      <c r="CH56" s="27" t="s">
        <v>834</v>
      </c>
      <c r="CI56" s="27" t="s">
        <v>3608</v>
      </c>
      <c r="CJ56" s="27" t="s">
        <v>837</v>
      </c>
      <c r="CK56" s="27" t="s">
        <v>834</v>
      </c>
      <c r="CL56" s="27" t="s">
        <v>399</v>
      </c>
      <c r="CM56" s="27" t="s">
        <v>837</v>
      </c>
      <c r="CN56" s="27" t="s">
        <v>834</v>
      </c>
      <c r="CO56" s="27" t="s">
        <v>3983</v>
      </c>
      <c r="CP56" s="27" t="s">
        <v>837</v>
      </c>
      <c r="CQ56" s="27" t="s">
        <v>6398</v>
      </c>
      <c r="CR56" s="27" t="s">
        <v>3395</v>
      </c>
      <c r="CS56" s="27">
        <v>237</v>
      </c>
      <c r="CT56" s="27" t="s">
        <v>834</v>
      </c>
      <c r="CU56" s="27" t="s">
        <v>5035</v>
      </c>
      <c r="CV56" s="27" t="s">
        <v>837</v>
      </c>
      <c r="CW56" s="27" t="s">
        <v>6230</v>
      </c>
      <c r="CX56" s="27" t="s">
        <v>1401</v>
      </c>
      <c r="CY56" s="27">
        <v>175</v>
      </c>
      <c r="CZ56" s="27" t="s">
        <v>6229</v>
      </c>
      <c r="DA56" s="27" t="s">
        <v>1401</v>
      </c>
      <c r="DB56" s="27">
        <v>92</v>
      </c>
      <c r="DC56" s="27" t="s">
        <v>6228</v>
      </c>
      <c r="DD56" s="27" t="s">
        <v>1401</v>
      </c>
      <c r="DE56" s="27">
        <v>74</v>
      </c>
      <c r="DF56" s="27" t="s">
        <v>6066</v>
      </c>
      <c r="DG56" s="27" t="s">
        <v>1401</v>
      </c>
      <c r="DH56" s="27">
        <v>14</v>
      </c>
      <c r="DI56" s="27" t="s">
        <v>1938</v>
      </c>
      <c r="DJ56" s="27" t="s">
        <v>1401</v>
      </c>
      <c r="DK56" s="27">
        <v>14</v>
      </c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</row>
    <row r="57" spans="1:188">
      <c r="A57" s="1">
        <v>56</v>
      </c>
      <c r="B57" s="69">
        <v>39496</v>
      </c>
      <c r="C57" s="27" t="s">
        <v>1087</v>
      </c>
      <c r="D57" s="1">
        <v>130119</v>
      </c>
      <c r="E57" s="1">
        <v>73516</v>
      </c>
      <c r="F57" s="35">
        <f t="shared" si="7"/>
        <v>0.56499050868820078</v>
      </c>
      <c r="G57" s="35">
        <f t="shared" si="8"/>
        <v>8.7450350944012184E-2</v>
      </c>
      <c r="H57" s="1" t="str">
        <f t="shared" si="9"/>
        <v>PML</v>
      </c>
      <c r="I57" s="35">
        <f t="shared" si="10"/>
        <v>0.42182654116110779</v>
      </c>
      <c r="J57" s="1" t="str">
        <f t="shared" si="11"/>
        <v>PML-N</v>
      </c>
      <c r="K57" s="35">
        <f t="shared" si="12"/>
        <v>0.33437619021709558</v>
      </c>
      <c r="L57" s="1" t="str">
        <f t="shared" si="13"/>
        <v>PPPP</v>
      </c>
      <c r="M57" s="35">
        <f t="shared" si="14"/>
        <v>0.23311932096414387</v>
      </c>
      <c r="N57" s="52" t="s">
        <v>834</v>
      </c>
      <c r="O57" s="52" t="s">
        <v>1002</v>
      </c>
      <c r="P57" s="52" t="s">
        <v>837</v>
      </c>
      <c r="Q57" s="27" t="s">
        <v>834</v>
      </c>
      <c r="R57" s="27" t="s">
        <v>1185</v>
      </c>
      <c r="S57" s="27" t="s">
        <v>837</v>
      </c>
      <c r="T57" s="27" t="s">
        <v>6070</v>
      </c>
      <c r="U57" s="27" t="s">
        <v>1765</v>
      </c>
      <c r="V57" s="27">
        <v>20</v>
      </c>
      <c r="W57" s="27" t="s">
        <v>1790</v>
      </c>
      <c r="X57" s="27" t="s">
        <v>909</v>
      </c>
      <c r="Y57" s="27">
        <v>31011</v>
      </c>
      <c r="Z57" s="27" t="s">
        <v>1791</v>
      </c>
      <c r="AA57" s="27" t="s">
        <v>1194</v>
      </c>
      <c r="AB57" s="27">
        <v>24582</v>
      </c>
      <c r="AC57" s="27" t="s">
        <v>6067</v>
      </c>
      <c r="AD57" s="27" t="s">
        <v>1003</v>
      </c>
      <c r="AE57" s="27">
        <v>17138</v>
      </c>
      <c r="AF57" s="27" t="s">
        <v>834</v>
      </c>
      <c r="AG57" s="27" t="s">
        <v>7003</v>
      </c>
      <c r="AH57" s="27" t="s">
        <v>837</v>
      </c>
      <c r="AI57" s="27" t="s">
        <v>834</v>
      </c>
      <c r="AJ57" s="27" t="s">
        <v>1406</v>
      </c>
      <c r="AK57" s="27" t="s">
        <v>837</v>
      </c>
      <c r="AL57" s="27" t="s">
        <v>834</v>
      </c>
      <c r="AM57" s="27" t="s">
        <v>3202</v>
      </c>
      <c r="AN57" s="27" t="s">
        <v>837</v>
      </c>
      <c r="AO57" s="27" t="s">
        <v>834</v>
      </c>
      <c r="AP57" s="27" t="s">
        <v>7510</v>
      </c>
      <c r="AQ57" s="27" t="s">
        <v>837</v>
      </c>
      <c r="AR57" s="27" t="s">
        <v>834</v>
      </c>
      <c r="AS57" s="27" t="s">
        <v>3764</v>
      </c>
      <c r="AT57" s="27" t="s">
        <v>837</v>
      </c>
      <c r="AU57" s="27" t="s">
        <v>834</v>
      </c>
      <c r="AV57" s="27" t="s">
        <v>1866</v>
      </c>
      <c r="AW57" s="27" t="s">
        <v>837</v>
      </c>
      <c r="AX57" s="27" t="s">
        <v>834</v>
      </c>
      <c r="AY57" s="27" t="s">
        <v>393</v>
      </c>
      <c r="AZ57" s="27" t="s">
        <v>837</v>
      </c>
      <c r="BA57" s="27" t="s">
        <v>834</v>
      </c>
      <c r="BB57" s="27" t="s">
        <v>6640</v>
      </c>
      <c r="BC57" s="27" t="s">
        <v>837</v>
      </c>
      <c r="BD57" s="27" t="s">
        <v>834</v>
      </c>
      <c r="BE57" s="27" t="s">
        <v>6802</v>
      </c>
      <c r="BF57" s="27" t="s">
        <v>837</v>
      </c>
      <c r="BG57" s="27" t="s">
        <v>834</v>
      </c>
      <c r="BH57" s="27" t="s">
        <v>834</v>
      </c>
      <c r="BI57" s="27" t="s">
        <v>1777</v>
      </c>
      <c r="BJ57" s="27" t="s">
        <v>837</v>
      </c>
      <c r="BK57" s="27" t="s">
        <v>3403</v>
      </c>
      <c r="BL57" s="27" t="s">
        <v>837</v>
      </c>
      <c r="BM57" s="27" t="s">
        <v>834</v>
      </c>
      <c r="BN57" s="27" t="s">
        <v>5990</v>
      </c>
      <c r="BO57" s="27" t="s">
        <v>837</v>
      </c>
      <c r="BP57" s="27" t="s">
        <v>834</v>
      </c>
      <c r="BQ57" s="27" t="s">
        <v>1020</v>
      </c>
      <c r="BR57" s="27" t="s">
        <v>837</v>
      </c>
      <c r="BS57" s="27" t="s">
        <v>834</v>
      </c>
      <c r="BT57" s="27" t="s">
        <v>4014</v>
      </c>
      <c r="BU57" s="27" t="s">
        <v>837</v>
      </c>
      <c r="BV57" s="27" t="s">
        <v>834</v>
      </c>
      <c r="BW57" s="27" t="s">
        <v>1424</v>
      </c>
      <c r="BX57" s="27" t="s">
        <v>837</v>
      </c>
      <c r="BY57" s="27" t="s">
        <v>834</v>
      </c>
      <c r="BZ57" s="27" t="s">
        <v>602</v>
      </c>
      <c r="CA57" s="27" t="s">
        <v>837</v>
      </c>
      <c r="CB57" s="27" t="s">
        <v>834</v>
      </c>
      <c r="CC57" s="27" t="s">
        <v>3539</v>
      </c>
      <c r="CD57" s="27" t="s">
        <v>837</v>
      </c>
      <c r="CE57" s="27" t="s">
        <v>834</v>
      </c>
      <c r="CF57" s="27" t="s">
        <v>3118</v>
      </c>
      <c r="CG57" s="27" t="s">
        <v>837</v>
      </c>
      <c r="CH57" s="27" t="s">
        <v>834</v>
      </c>
      <c r="CI57" s="27" t="s">
        <v>3608</v>
      </c>
      <c r="CJ57" s="27" t="s">
        <v>837</v>
      </c>
      <c r="CK57" s="27" t="s">
        <v>834</v>
      </c>
      <c r="CL57" s="27" t="s">
        <v>399</v>
      </c>
      <c r="CM57" s="27" t="s">
        <v>837</v>
      </c>
      <c r="CN57" s="27" t="s">
        <v>834</v>
      </c>
      <c r="CO57" s="27" t="s">
        <v>3983</v>
      </c>
      <c r="CP57" s="27" t="s">
        <v>837</v>
      </c>
      <c r="CQ57" s="27" t="s">
        <v>834</v>
      </c>
      <c r="CR57" s="27" t="s">
        <v>3395</v>
      </c>
      <c r="CS57" s="27" t="s">
        <v>837</v>
      </c>
      <c r="CT57" s="27" t="s">
        <v>834</v>
      </c>
      <c r="CU57" s="27" t="s">
        <v>5035</v>
      </c>
      <c r="CV57" s="27" t="s">
        <v>837</v>
      </c>
      <c r="CW57" s="27" t="s">
        <v>5458</v>
      </c>
      <c r="CX57" s="27" t="s">
        <v>1401</v>
      </c>
      <c r="CY57" s="27">
        <v>665</v>
      </c>
      <c r="CZ57" s="27" t="s">
        <v>6068</v>
      </c>
      <c r="DA57" s="27" t="s">
        <v>1401</v>
      </c>
      <c r="DB57" s="27">
        <v>51</v>
      </c>
      <c r="DC57" s="27" t="s">
        <v>6069</v>
      </c>
      <c r="DD57" s="27" t="s">
        <v>1401</v>
      </c>
      <c r="DE57" s="27">
        <v>49</v>
      </c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</row>
    <row r="58" spans="1:188">
      <c r="A58" s="1">
        <v>57</v>
      </c>
      <c r="B58" s="69">
        <v>39496</v>
      </c>
      <c r="C58" s="27" t="s">
        <v>1283</v>
      </c>
      <c r="D58" s="1">
        <v>134730</v>
      </c>
      <c r="E58" s="1">
        <v>68796</v>
      </c>
      <c r="F58" s="35">
        <f t="shared" si="7"/>
        <v>0.51062124248496998</v>
      </c>
      <c r="G58" s="35">
        <f t="shared" si="8"/>
        <v>0.22588522588522589</v>
      </c>
      <c r="H58" s="1" t="str">
        <f t="shared" si="9"/>
        <v>PPPP</v>
      </c>
      <c r="I58" s="35">
        <f t="shared" si="10"/>
        <v>0.50257282400139547</v>
      </c>
      <c r="J58" s="1" t="str">
        <f t="shared" si="11"/>
        <v>PML</v>
      </c>
      <c r="K58" s="35">
        <f t="shared" si="12"/>
        <v>0.27668759811616955</v>
      </c>
      <c r="L58" s="1" t="str">
        <f t="shared" si="13"/>
        <v>Sindh United Party</v>
      </c>
      <c r="M58" s="35">
        <f t="shared" si="14"/>
        <v>0.20770102912960056</v>
      </c>
      <c r="N58" s="52" t="s">
        <v>834</v>
      </c>
      <c r="O58" s="52" t="s">
        <v>1002</v>
      </c>
      <c r="P58" s="52" t="s">
        <v>837</v>
      </c>
      <c r="Q58" s="27" t="s">
        <v>6074</v>
      </c>
      <c r="R58" s="27" t="s">
        <v>1185</v>
      </c>
      <c r="S58" s="27">
        <v>50</v>
      </c>
      <c r="T58" s="27" t="s">
        <v>834</v>
      </c>
      <c r="U58" s="27" t="s">
        <v>1765</v>
      </c>
      <c r="V58" s="27" t="s">
        <v>837</v>
      </c>
      <c r="W58" s="27" t="s">
        <v>1637</v>
      </c>
      <c r="X58" s="27" t="s">
        <v>909</v>
      </c>
      <c r="Y58" s="27">
        <v>19035</v>
      </c>
      <c r="Z58" s="27" t="s">
        <v>6073</v>
      </c>
      <c r="AA58" s="27" t="s">
        <v>1194</v>
      </c>
      <c r="AB58" s="27">
        <v>255</v>
      </c>
      <c r="AC58" s="27" t="s">
        <v>1636</v>
      </c>
      <c r="AD58" s="27" t="s">
        <v>1003</v>
      </c>
      <c r="AE58" s="27">
        <v>34575</v>
      </c>
      <c r="AF58" s="27" t="s">
        <v>834</v>
      </c>
      <c r="AG58" s="27" t="s">
        <v>7003</v>
      </c>
      <c r="AH58" s="27" t="s">
        <v>837</v>
      </c>
      <c r="AI58" s="27" t="s">
        <v>834</v>
      </c>
      <c r="AJ58" s="27" t="s">
        <v>1406</v>
      </c>
      <c r="AK58" s="27" t="s">
        <v>837</v>
      </c>
      <c r="AL58" s="27" t="s">
        <v>834</v>
      </c>
      <c r="AM58" s="27" t="s">
        <v>3202</v>
      </c>
      <c r="AN58" s="27" t="s">
        <v>837</v>
      </c>
      <c r="AO58" s="27" t="s">
        <v>834</v>
      </c>
      <c r="AP58" s="27" t="s">
        <v>7510</v>
      </c>
      <c r="AQ58" s="27" t="s">
        <v>837</v>
      </c>
      <c r="AR58" s="27" t="s">
        <v>834</v>
      </c>
      <c r="AS58" s="27" t="s">
        <v>3764</v>
      </c>
      <c r="AT58" s="27" t="s">
        <v>837</v>
      </c>
      <c r="AU58" s="27" t="s">
        <v>834</v>
      </c>
      <c r="AV58" s="27" t="s">
        <v>1866</v>
      </c>
      <c r="AW58" s="27" t="s">
        <v>837</v>
      </c>
      <c r="AX58" s="27" t="s">
        <v>834</v>
      </c>
      <c r="AY58" s="27" t="s">
        <v>393</v>
      </c>
      <c r="AZ58" s="27" t="s">
        <v>837</v>
      </c>
      <c r="BA58" s="27" t="s">
        <v>834</v>
      </c>
      <c r="BB58" s="27" t="s">
        <v>6640</v>
      </c>
      <c r="BC58" s="27" t="s">
        <v>837</v>
      </c>
      <c r="BD58" s="27" t="s">
        <v>834</v>
      </c>
      <c r="BE58" s="27" t="s">
        <v>6802</v>
      </c>
      <c r="BF58" s="27" t="s">
        <v>837</v>
      </c>
      <c r="BG58" s="27" t="s">
        <v>834</v>
      </c>
      <c r="BH58" s="27" t="s">
        <v>834</v>
      </c>
      <c r="BI58" s="27" t="s">
        <v>1777</v>
      </c>
      <c r="BJ58" s="27" t="s">
        <v>837</v>
      </c>
      <c r="BK58" s="27" t="s">
        <v>3403</v>
      </c>
      <c r="BL58" s="27" t="s">
        <v>837</v>
      </c>
      <c r="BM58" s="27" t="s">
        <v>834</v>
      </c>
      <c r="BN58" s="27" t="s">
        <v>5990</v>
      </c>
      <c r="BO58" s="27" t="s">
        <v>837</v>
      </c>
      <c r="BP58" s="27" t="s">
        <v>834</v>
      </c>
      <c r="BQ58" s="27" t="s">
        <v>1020</v>
      </c>
      <c r="BR58" s="27" t="s">
        <v>837</v>
      </c>
      <c r="BS58" s="27" t="s">
        <v>834</v>
      </c>
      <c r="BT58" s="27" t="s">
        <v>4014</v>
      </c>
      <c r="BU58" s="27" t="s">
        <v>837</v>
      </c>
      <c r="BV58" s="27" t="s">
        <v>834</v>
      </c>
      <c r="BW58" s="27" t="s">
        <v>1424</v>
      </c>
      <c r="BX58" s="27" t="s">
        <v>837</v>
      </c>
      <c r="BY58" s="27" t="s">
        <v>834</v>
      </c>
      <c r="BZ58" s="27" t="s">
        <v>602</v>
      </c>
      <c r="CA58" s="27" t="s">
        <v>837</v>
      </c>
      <c r="CB58" s="27" t="s">
        <v>834</v>
      </c>
      <c r="CC58" s="27" t="s">
        <v>3539</v>
      </c>
      <c r="CD58" s="27" t="s">
        <v>837</v>
      </c>
      <c r="CE58" s="27" t="s">
        <v>834</v>
      </c>
      <c r="CF58" s="27" t="s">
        <v>3118</v>
      </c>
      <c r="CG58" s="27" t="s">
        <v>837</v>
      </c>
      <c r="CH58" s="27" t="s">
        <v>834</v>
      </c>
      <c r="CI58" s="27" t="s">
        <v>3608</v>
      </c>
      <c r="CJ58" s="27" t="s">
        <v>837</v>
      </c>
      <c r="CK58" s="27" t="s">
        <v>834</v>
      </c>
      <c r="CL58" s="27" t="s">
        <v>399</v>
      </c>
      <c r="CM58" s="27" t="s">
        <v>837</v>
      </c>
      <c r="CN58" s="1" t="s">
        <v>6071</v>
      </c>
      <c r="CO58" s="1" t="s">
        <v>3983</v>
      </c>
      <c r="CP58" s="1">
        <v>14289</v>
      </c>
      <c r="CQ58" s="27" t="s">
        <v>834</v>
      </c>
      <c r="CR58" s="27" t="s">
        <v>3395</v>
      </c>
      <c r="CS58" s="27" t="s">
        <v>837</v>
      </c>
      <c r="CT58" s="27" t="s">
        <v>834</v>
      </c>
      <c r="CU58" s="27" t="s">
        <v>5035</v>
      </c>
      <c r="CV58" s="27" t="s">
        <v>837</v>
      </c>
      <c r="CW58" s="27" t="s">
        <v>6072</v>
      </c>
      <c r="CX58" s="27" t="s">
        <v>1401</v>
      </c>
      <c r="CY58" s="27">
        <v>450</v>
      </c>
      <c r="CZ58" s="27" t="s">
        <v>211</v>
      </c>
      <c r="DA58" s="27" t="s">
        <v>1401</v>
      </c>
      <c r="DB58" s="27">
        <v>142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</row>
    <row r="59" spans="1:188">
      <c r="A59" s="1">
        <v>58</v>
      </c>
      <c r="B59" s="69">
        <v>39496</v>
      </c>
      <c r="C59" s="27" t="s">
        <v>1284</v>
      </c>
      <c r="D59" s="1">
        <v>138463</v>
      </c>
      <c r="E59" s="1">
        <v>70965</v>
      </c>
      <c r="F59" s="35">
        <f t="shared" si="7"/>
        <v>0.51251959007099368</v>
      </c>
      <c r="G59" s="35">
        <f t="shared" si="8"/>
        <v>1.7318396392587896E-2</v>
      </c>
      <c r="H59" s="1" t="str">
        <f t="shared" si="9"/>
        <v>PML</v>
      </c>
      <c r="I59" s="35">
        <f t="shared" si="10"/>
        <v>0.30681321778341436</v>
      </c>
      <c r="J59" s="1" t="str">
        <f t="shared" si="11"/>
        <v>PPPP</v>
      </c>
      <c r="K59" s="35">
        <f t="shared" si="12"/>
        <v>0.28949482139082644</v>
      </c>
      <c r="L59" s="1" t="str">
        <f t="shared" si="13"/>
        <v>IND</v>
      </c>
      <c r="M59" s="35">
        <f t="shared" si="14"/>
        <v>0.26947086591981961</v>
      </c>
      <c r="N59" s="52" t="s">
        <v>834</v>
      </c>
      <c r="O59" s="52" t="s">
        <v>1002</v>
      </c>
      <c r="P59" s="52" t="s">
        <v>837</v>
      </c>
      <c r="Q59" s="27" t="s">
        <v>834</v>
      </c>
      <c r="R59" s="27" t="s">
        <v>1185</v>
      </c>
      <c r="S59" s="27" t="s">
        <v>837</v>
      </c>
      <c r="T59" s="27" t="s">
        <v>834</v>
      </c>
      <c r="U59" s="27" t="s">
        <v>1765</v>
      </c>
      <c r="V59" s="27" t="s">
        <v>837</v>
      </c>
      <c r="W59" s="27" t="s">
        <v>1638</v>
      </c>
      <c r="X59" s="27" t="s">
        <v>909</v>
      </c>
      <c r="Y59" s="27">
        <v>21773</v>
      </c>
      <c r="Z59" s="27" t="s">
        <v>6076</v>
      </c>
      <c r="AA59" s="27" t="s">
        <v>1194</v>
      </c>
      <c r="AB59" s="27">
        <v>9349</v>
      </c>
      <c r="AC59" s="27" t="s">
        <v>1639</v>
      </c>
      <c r="AD59" s="27" t="s">
        <v>1003</v>
      </c>
      <c r="AE59" s="27">
        <v>20544</v>
      </c>
      <c r="AF59" s="27" t="s">
        <v>834</v>
      </c>
      <c r="AG59" s="27" t="s">
        <v>7003</v>
      </c>
      <c r="AH59" s="27" t="s">
        <v>837</v>
      </c>
      <c r="AI59" s="27" t="s">
        <v>834</v>
      </c>
      <c r="AJ59" s="27" t="s">
        <v>1406</v>
      </c>
      <c r="AK59" s="27" t="s">
        <v>837</v>
      </c>
      <c r="AL59" s="27" t="s">
        <v>834</v>
      </c>
      <c r="AM59" s="27" t="s">
        <v>3202</v>
      </c>
      <c r="AN59" s="27" t="s">
        <v>837</v>
      </c>
      <c r="AO59" s="27" t="s">
        <v>834</v>
      </c>
      <c r="AP59" s="27" t="s">
        <v>7510</v>
      </c>
      <c r="AQ59" s="27" t="s">
        <v>837</v>
      </c>
      <c r="AR59" s="27" t="s">
        <v>834</v>
      </c>
      <c r="AS59" s="27" t="s">
        <v>3764</v>
      </c>
      <c r="AT59" s="27" t="s">
        <v>837</v>
      </c>
      <c r="AU59" s="27" t="s">
        <v>834</v>
      </c>
      <c r="AV59" s="27" t="s">
        <v>1866</v>
      </c>
      <c r="AW59" s="27" t="s">
        <v>837</v>
      </c>
      <c r="AX59" s="27" t="s">
        <v>834</v>
      </c>
      <c r="AY59" s="27" t="s">
        <v>393</v>
      </c>
      <c r="AZ59" s="27" t="s">
        <v>837</v>
      </c>
      <c r="BA59" s="27" t="s">
        <v>834</v>
      </c>
      <c r="BB59" s="27" t="s">
        <v>6640</v>
      </c>
      <c r="BC59" s="27" t="s">
        <v>837</v>
      </c>
      <c r="BD59" s="27" t="s">
        <v>834</v>
      </c>
      <c r="BE59" s="27" t="s">
        <v>6802</v>
      </c>
      <c r="BF59" s="27" t="s">
        <v>837</v>
      </c>
      <c r="BG59" s="27" t="s">
        <v>834</v>
      </c>
      <c r="BH59" s="27" t="s">
        <v>834</v>
      </c>
      <c r="BI59" s="27" t="s">
        <v>1777</v>
      </c>
      <c r="BJ59" s="27" t="s">
        <v>837</v>
      </c>
      <c r="BK59" s="27" t="s">
        <v>3403</v>
      </c>
      <c r="BL59" s="27" t="s">
        <v>837</v>
      </c>
      <c r="BM59" s="27" t="s">
        <v>834</v>
      </c>
      <c r="BN59" s="27" t="s">
        <v>5990</v>
      </c>
      <c r="BO59" s="27" t="s">
        <v>837</v>
      </c>
      <c r="BP59" s="27" t="s">
        <v>834</v>
      </c>
      <c r="BQ59" s="27" t="s">
        <v>1020</v>
      </c>
      <c r="BR59" s="27" t="s">
        <v>837</v>
      </c>
      <c r="BS59" s="27" t="s">
        <v>834</v>
      </c>
      <c r="BT59" s="27" t="s">
        <v>4014</v>
      </c>
      <c r="BU59" s="27" t="s">
        <v>837</v>
      </c>
      <c r="BV59" s="27" t="s">
        <v>834</v>
      </c>
      <c r="BW59" s="27" t="s">
        <v>1424</v>
      </c>
      <c r="BX59" s="27" t="s">
        <v>837</v>
      </c>
      <c r="BY59" s="27" t="s">
        <v>834</v>
      </c>
      <c r="BZ59" s="27" t="s">
        <v>602</v>
      </c>
      <c r="CA59" s="27" t="s">
        <v>837</v>
      </c>
      <c r="CB59" s="27" t="s">
        <v>834</v>
      </c>
      <c r="CC59" s="27" t="s">
        <v>3539</v>
      </c>
      <c r="CD59" s="27" t="s">
        <v>837</v>
      </c>
      <c r="CE59" s="27" t="s">
        <v>834</v>
      </c>
      <c r="CF59" s="27" t="s">
        <v>3118</v>
      </c>
      <c r="CG59" s="27" t="s">
        <v>837</v>
      </c>
      <c r="CH59" s="27" t="s">
        <v>834</v>
      </c>
      <c r="CI59" s="27" t="s">
        <v>3608</v>
      </c>
      <c r="CJ59" s="27" t="s">
        <v>837</v>
      </c>
      <c r="CK59" s="27" t="s">
        <v>834</v>
      </c>
      <c r="CL59" s="27" t="s">
        <v>399</v>
      </c>
      <c r="CM59" s="27" t="s">
        <v>837</v>
      </c>
      <c r="CN59" s="27" t="s">
        <v>834</v>
      </c>
      <c r="CO59" s="27" t="s">
        <v>3983</v>
      </c>
      <c r="CP59" s="27" t="s">
        <v>837</v>
      </c>
      <c r="CQ59" s="27" t="s">
        <v>834</v>
      </c>
      <c r="CR59" s="27" t="s">
        <v>3395</v>
      </c>
      <c r="CS59" s="27" t="s">
        <v>837</v>
      </c>
      <c r="CT59" s="27" t="s">
        <v>834</v>
      </c>
      <c r="CU59" s="27" t="s">
        <v>5035</v>
      </c>
      <c r="CV59" s="27" t="s">
        <v>837</v>
      </c>
      <c r="CW59" s="27" t="s">
        <v>6075</v>
      </c>
      <c r="CX59" s="27" t="s">
        <v>1401</v>
      </c>
      <c r="CY59" s="27">
        <v>19123</v>
      </c>
      <c r="CZ59" s="27" t="s">
        <v>6077</v>
      </c>
      <c r="DA59" s="27" t="s">
        <v>1401</v>
      </c>
      <c r="DB59" s="27">
        <v>176</v>
      </c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</row>
    <row r="60" spans="1:188">
      <c r="A60" s="1">
        <v>59</v>
      </c>
      <c r="B60" s="69">
        <v>39496</v>
      </c>
      <c r="C60" s="27" t="s">
        <v>1327</v>
      </c>
      <c r="D60" s="1">
        <v>132887</v>
      </c>
      <c r="E60" s="1">
        <v>64609</v>
      </c>
      <c r="F60" s="35">
        <f t="shared" si="7"/>
        <v>0.48619503788933455</v>
      </c>
      <c r="G60" s="35">
        <f t="shared" si="8"/>
        <v>0.29204909532727641</v>
      </c>
      <c r="H60" s="1" t="str">
        <f t="shared" si="9"/>
        <v>PML</v>
      </c>
      <c r="I60" s="35">
        <f t="shared" si="10"/>
        <v>0.3894658638889319</v>
      </c>
      <c r="J60" s="1" t="str">
        <f t="shared" si="11"/>
        <v>PML-N</v>
      </c>
      <c r="K60" s="35">
        <f t="shared" si="12"/>
        <v>9.7416768561655501E-2</v>
      </c>
      <c r="L60" s="1" t="str">
        <f t="shared" si="13"/>
        <v>PPPP</v>
      </c>
      <c r="M60" s="35">
        <f t="shared" si="14"/>
        <v>9.4042625640390662E-2</v>
      </c>
      <c r="N60" s="52" t="s">
        <v>834</v>
      </c>
      <c r="O60" s="52" t="s">
        <v>1002</v>
      </c>
      <c r="P60" s="52" t="s">
        <v>837</v>
      </c>
      <c r="Q60" s="27" t="s">
        <v>834</v>
      </c>
      <c r="R60" s="27" t="s">
        <v>1185</v>
      </c>
      <c r="S60" s="27" t="s">
        <v>837</v>
      </c>
      <c r="T60" s="27" t="s">
        <v>834</v>
      </c>
      <c r="U60" s="27" t="s">
        <v>1765</v>
      </c>
      <c r="V60" s="27" t="s">
        <v>837</v>
      </c>
      <c r="W60" s="27" t="s">
        <v>212</v>
      </c>
      <c r="X60" s="27" t="s">
        <v>909</v>
      </c>
      <c r="Y60" s="27">
        <v>25163</v>
      </c>
      <c r="Z60" s="27" t="s">
        <v>213</v>
      </c>
      <c r="AA60" s="27" t="s">
        <v>1194</v>
      </c>
      <c r="AB60" s="27">
        <v>6294</v>
      </c>
      <c r="AC60" s="27" t="s">
        <v>214</v>
      </c>
      <c r="AD60" s="27" t="s">
        <v>1003</v>
      </c>
      <c r="AE60" s="27">
        <v>6076</v>
      </c>
      <c r="AF60" s="27" t="s">
        <v>834</v>
      </c>
      <c r="AG60" s="27" t="s">
        <v>7003</v>
      </c>
      <c r="AH60" s="27" t="s">
        <v>837</v>
      </c>
      <c r="AI60" s="27" t="s">
        <v>834</v>
      </c>
      <c r="AJ60" s="27" t="s">
        <v>1406</v>
      </c>
      <c r="AK60" s="27" t="s">
        <v>837</v>
      </c>
      <c r="AL60" s="27" t="s">
        <v>834</v>
      </c>
      <c r="AM60" s="27" t="s">
        <v>3202</v>
      </c>
      <c r="AN60" s="27" t="s">
        <v>837</v>
      </c>
      <c r="AO60" s="27" t="s">
        <v>834</v>
      </c>
      <c r="AP60" s="27" t="s">
        <v>7510</v>
      </c>
      <c r="AQ60" s="27" t="s">
        <v>837</v>
      </c>
      <c r="AR60" s="27" t="s">
        <v>834</v>
      </c>
      <c r="AS60" s="27" t="s">
        <v>3764</v>
      </c>
      <c r="AT60" s="27" t="s">
        <v>837</v>
      </c>
      <c r="AU60" s="27" t="s">
        <v>834</v>
      </c>
      <c r="AV60" s="27" t="s">
        <v>1866</v>
      </c>
      <c r="AW60" s="27" t="s">
        <v>837</v>
      </c>
      <c r="AX60" s="27" t="s">
        <v>834</v>
      </c>
      <c r="AY60" s="27" t="s">
        <v>393</v>
      </c>
      <c r="AZ60" s="27" t="s">
        <v>837</v>
      </c>
      <c r="BA60" s="27" t="s">
        <v>834</v>
      </c>
      <c r="BB60" s="27" t="s">
        <v>6640</v>
      </c>
      <c r="BC60" s="27" t="s">
        <v>837</v>
      </c>
      <c r="BD60" s="27" t="s">
        <v>834</v>
      </c>
      <c r="BE60" s="27" t="s">
        <v>6802</v>
      </c>
      <c r="BF60" s="27" t="s">
        <v>837</v>
      </c>
      <c r="BG60" s="27" t="s">
        <v>834</v>
      </c>
      <c r="BH60" s="27" t="s">
        <v>834</v>
      </c>
      <c r="BI60" s="27" t="s">
        <v>1777</v>
      </c>
      <c r="BJ60" s="27" t="s">
        <v>837</v>
      </c>
      <c r="BK60" s="27" t="s">
        <v>3403</v>
      </c>
      <c r="BL60" s="27" t="s">
        <v>837</v>
      </c>
      <c r="BM60" s="27" t="s">
        <v>834</v>
      </c>
      <c r="BN60" s="27" t="s">
        <v>5990</v>
      </c>
      <c r="BO60" s="27" t="s">
        <v>837</v>
      </c>
      <c r="BP60" s="27" t="s">
        <v>834</v>
      </c>
      <c r="BQ60" s="27" t="s">
        <v>1020</v>
      </c>
      <c r="BR60" s="27" t="s">
        <v>837</v>
      </c>
      <c r="BS60" s="27" t="s">
        <v>834</v>
      </c>
      <c r="BT60" s="27" t="s">
        <v>4014</v>
      </c>
      <c r="BU60" s="27" t="s">
        <v>837</v>
      </c>
      <c r="BV60" s="27" t="s">
        <v>834</v>
      </c>
      <c r="BW60" s="27" t="s">
        <v>1424</v>
      </c>
      <c r="BX60" s="27" t="s">
        <v>837</v>
      </c>
      <c r="BY60" s="27" t="s">
        <v>834</v>
      </c>
      <c r="BZ60" s="27" t="s">
        <v>602</v>
      </c>
      <c r="CA60" s="27" t="s">
        <v>837</v>
      </c>
      <c r="CB60" s="27" t="s">
        <v>834</v>
      </c>
      <c r="CC60" s="27" t="s">
        <v>3539</v>
      </c>
      <c r="CD60" s="27" t="s">
        <v>837</v>
      </c>
      <c r="CE60" s="27" t="s">
        <v>834</v>
      </c>
      <c r="CF60" s="27" t="s">
        <v>3118</v>
      </c>
      <c r="CG60" s="27" t="s">
        <v>837</v>
      </c>
      <c r="CH60" s="27" t="s">
        <v>834</v>
      </c>
      <c r="CI60" s="27" t="s">
        <v>3608</v>
      </c>
      <c r="CJ60" s="27" t="s">
        <v>837</v>
      </c>
      <c r="CK60" s="27" t="s">
        <v>834</v>
      </c>
      <c r="CL60" s="27" t="s">
        <v>399</v>
      </c>
      <c r="CM60" s="27" t="s">
        <v>837</v>
      </c>
      <c r="CN60" s="27" t="s">
        <v>834</v>
      </c>
      <c r="CO60" s="27" t="s">
        <v>3983</v>
      </c>
      <c r="CP60" s="27" t="s">
        <v>837</v>
      </c>
      <c r="CQ60" s="27" t="s">
        <v>834</v>
      </c>
      <c r="CR60" s="27" t="s">
        <v>3395</v>
      </c>
      <c r="CS60" s="27" t="s">
        <v>837</v>
      </c>
      <c r="CT60" s="27" t="s">
        <v>834</v>
      </c>
      <c r="CU60" s="27" t="s">
        <v>5035</v>
      </c>
      <c r="CV60" s="27" t="s">
        <v>837</v>
      </c>
      <c r="CW60" s="27" t="s">
        <v>215</v>
      </c>
      <c r="CX60" s="27" t="s">
        <v>1401</v>
      </c>
      <c r="CY60" s="27">
        <v>142</v>
      </c>
      <c r="CZ60" s="27" t="s">
        <v>216</v>
      </c>
      <c r="DA60" s="27" t="s">
        <v>1401</v>
      </c>
      <c r="DB60" s="27">
        <v>14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</row>
    <row r="61" spans="1:188">
      <c r="A61" s="1">
        <v>60</v>
      </c>
      <c r="B61" s="69">
        <v>39496</v>
      </c>
      <c r="C61" s="27" t="s">
        <v>1330</v>
      </c>
      <c r="D61" s="1">
        <v>143067</v>
      </c>
      <c r="E61" s="1">
        <v>74799</v>
      </c>
      <c r="F61" s="35">
        <f t="shared" si="7"/>
        <v>0.52282497011889539</v>
      </c>
      <c r="G61" s="35">
        <f t="shared" si="8"/>
        <v>1.4091097474565169E-2</v>
      </c>
      <c r="H61" s="1" t="str">
        <f t="shared" si="9"/>
        <v>PML-N</v>
      </c>
      <c r="I61" s="35">
        <f t="shared" si="10"/>
        <v>0.28962954050187839</v>
      </c>
      <c r="J61" s="1" t="str">
        <f t="shared" si="11"/>
        <v>PML</v>
      </c>
      <c r="K61" s="35">
        <f t="shared" si="12"/>
        <v>0.27553844302731317</v>
      </c>
      <c r="L61" s="1" t="str">
        <f t="shared" si="13"/>
        <v>IND</v>
      </c>
      <c r="M61" s="35">
        <f t="shared" si="14"/>
        <v>0.26833246433775854</v>
      </c>
      <c r="N61" s="52" t="s">
        <v>834</v>
      </c>
      <c r="O61" s="52" t="s">
        <v>1002</v>
      </c>
      <c r="P61" s="52" t="s">
        <v>837</v>
      </c>
      <c r="Q61" s="27" t="s">
        <v>834</v>
      </c>
      <c r="R61" s="27" t="s">
        <v>1185</v>
      </c>
      <c r="S61" s="27" t="s">
        <v>837</v>
      </c>
      <c r="T61" s="27" t="s">
        <v>834</v>
      </c>
      <c r="U61" s="27" t="s">
        <v>1765</v>
      </c>
      <c r="V61" s="27" t="s">
        <v>837</v>
      </c>
      <c r="W61" s="27" t="s">
        <v>217</v>
      </c>
      <c r="X61" s="27" t="s">
        <v>909</v>
      </c>
      <c r="Y61" s="27">
        <v>20610</v>
      </c>
      <c r="Z61" s="27" t="s">
        <v>1641</v>
      </c>
      <c r="AA61" s="27" t="s">
        <v>1194</v>
      </c>
      <c r="AB61" s="27">
        <v>21664</v>
      </c>
      <c r="AC61" s="27" t="s">
        <v>6259</v>
      </c>
      <c r="AD61" s="27" t="s">
        <v>1003</v>
      </c>
      <c r="AE61" s="27">
        <v>10659</v>
      </c>
      <c r="AF61" s="27" t="s">
        <v>834</v>
      </c>
      <c r="AG61" s="27" t="s">
        <v>7003</v>
      </c>
      <c r="AH61" s="27" t="s">
        <v>837</v>
      </c>
      <c r="AI61" s="27" t="s">
        <v>834</v>
      </c>
      <c r="AJ61" s="27" t="s">
        <v>1406</v>
      </c>
      <c r="AK61" s="27" t="s">
        <v>837</v>
      </c>
      <c r="AL61" s="27" t="s">
        <v>834</v>
      </c>
      <c r="AM61" s="27" t="s">
        <v>3202</v>
      </c>
      <c r="AN61" s="27" t="s">
        <v>837</v>
      </c>
      <c r="AO61" s="27" t="s">
        <v>834</v>
      </c>
      <c r="AP61" s="27" t="s">
        <v>7510</v>
      </c>
      <c r="AQ61" s="27" t="s">
        <v>837</v>
      </c>
      <c r="AR61" s="27" t="s">
        <v>834</v>
      </c>
      <c r="AS61" s="27" t="s">
        <v>3764</v>
      </c>
      <c r="AT61" s="27" t="s">
        <v>837</v>
      </c>
      <c r="AU61" s="27" t="s">
        <v>834</v>
      </c>
      <c r="AV61" s="27" t="s">
        <v>1866</v>
      </c>
      <c r="AW61" s="27" t="s">
        <v>837</v>
      </c>
      <c r="AX61" s="27" t="s">
        <v>834</v>
      </c>
      <c r="AY61" s="27" t="s">
        <v>393</v>
      </c>
      <c r="AZ61" s="27" t="s">
        <v>837</v>
      </c>
      <c r="BA61" s="27" t="s">
        <v>834</v>
      </c>
      <c r="BB61" s="27" t="s">
        <v>6640</v>
      </c>
      <c r="BC61" s="27" t="s">
        <v>837</v>
      </c>
      <c r="BD61" s="27" t="s">
        <v>834</v>
      </c>
      <c r="BE61" s="27" t="s">
        <v>6802</v>
      </c>
      <c r="BF61" s="27" t="s">
        <v>837</v>
      </c>
      <c r="BG61" s="27" t="s">
        <v>834</v>
      </c>
      <c r="BH61" s="27" t="s">
        <v>834</v>
      </c>
      <c r="BI61" s="27" t="s">
        <v>1777</v>
      </c>
      <c r="BJ61" s="27" t="s">
        <v>837</v>
      </c>
      <c r="BK61" s="27" t="s">
        <v>3403</v>
      </c>
      <c r="BL61" s="27" t="s">
        <v>837</v>
      </c>
      <c r="BM61" s="27" t="s">
        <v>834</v>
      </c>
      <c r="BN61" s="27" t="s">
        <v>5990</v>
      </c>
      <c r="BO61" s="27" t="s">
        <v>837</v>
      </c>
      <c r="BP61" s="27" t="s">
        <v>834</v>
      </c>
      <c r="BQ61" s="27" t="s">
        <v>1020</v>
      </c>
      <c r="BR61" s="27" t="s">
        <v>837</v>
      </c>
      <c r="BS61" s="27" t="s">
        <v>834</v>
      </c>
      <c r="BT61" s="27" t="s">
        <v>4014</v>
      </c>
      <c r="BU61" s="27" t="s">
        <v>837</v>
      </c>
      <c r="BV61" s="27" t="s">
        <v>834</v>
      </c>
      <c r="BW61" s="27" t="s">
        <v>1424</v>
      </c>
      <c r="BX61" s="27" t="s">
        <v>837</v>
      </c>
      <c r="BY61" s="27" t="s">
        <v>834</v>
      </c>
      <c r="BZ61" s="27" t="s">
        <v>602</v>
      </c>
      <c r="CA61" s="27" t="s">
        <v>837</v>
      </c>
      <c r="CB61" s="27" t="s">
        <v>834</v>
      </c>
      <c r="CC61" s="27" t="s">
        <v>3539</v>
      </c>
      <c r="CD61" s="27" t="s">
        <v>837</v>
      </c>
      <c r="CE61" s="27" t="s">
        <v>6428</v>
      </c>
      <c r="CF61" s="27" t="s">
        <v>3118</v>
      </c>
      <c r="CG61" s="27">
        <v>159</v>
      </c>
      <c r="CH61" s="27" t="s">
        <v>834</v>
      </c>
      <c r="CI61" s="27" t="s">
        <v>3608</v>
      </c>
      <c r="CJ61" s="27" t="s">
        <v>837</v>
      </c>
      <c r="CK61" s="27" t="s">
        <v>834</v>
      </c>
      <c r="CL61" s="27" t="s">
        <v>399</v>
      </c>
      <c r="CM61" s="27" t="s">
        <v>837</v>
      </c>
      <c r="CN61" s="27" t="s">
        <v>834</v>
      </c>
      <c r="CO61" s="27" t="s">
        <v>3983</v>
      </c>
      <c r="CP61" s="27" t="s">
        <v>837</v>
      </c>
      <c r="CQ61" s="27" t="s">
        <v>834</v>
      </c>
      <c r="CR61" s="27" t="s">
        <v>3395</v>
      </c>
      <c r="CS61" s="27" t="s">
        <v>837</v>
      </c>
      <c r="CT61" s="27" t="s">
        <v>834</v>
      </c>
      <c r="CU61" s="27" t="s">
        <v>5035</v>
      </c>
      <c r="CV61" s="27" t="s">
        <v>837</v>
      </c>
      <c r="CW61" s="27" t="s">
        <v>6258</v>
      </c>
      <c r="CX61" s="27" t="s">
        <v>1401</v>
      </c>
      <c r="CY61" s="27">
        <v>20071</v>
      </c>
      <c r="CZ61" s="27" t="s">
        <v>6260</v>
      </c>
      <c r="DA61" s="27" t="s">
        <v>1401</v>
      </c>
      <c r="DB61" s="27">
        <v>1442</v>
      </c>
      <c r="DC61" s="27" t="s">
        <v>6429</v>
      </c>
      <c r="DD61" s="27" t="s">
        <v>1401</v>
      </c>
      <c r="DE61" s="27">
        <v>67</v>
      </c>
      <c r="DF61" s="27" t="s">
        <v>5289</v>
      </c>
      <c r="DG61" s="27" t="s">
        <v>1401</v>
      </c>
      <c r="DH61" s="27">
        <v>36</v>
      </c>
      <c r="DI61" s="27" t="s">
        <v>6430</v>
      </c>
      <c r="DJ61" s="27" t="s">
        <v>1401</v>
      </c>
      <c r="DK61" s="27">
        <v>26</v>
      </c>
      <c r="DL61" s="27" t="s">
        <v>6431</v>
      </c>
      <c r="DM61" s="27" t="s">
        <v>1401</v>
      </c>
      <c r="DN61" s="27">
        <v>18</v>
      </c>
      <c r="DO61" s="27" t="s">
        <v>6432</v>
      </c>
      <c r="DP61" s="27" t="s">
        <v>1401</v>
      </c>
      <c r="DQ61" s="27">
        <v>15</v>
      </c>
      <c r="DR61" s="27" t="s">
        <v>6453</v>
      </c>
      <c r="DS61" s="27" t="s">
        <v>1401</v>
      </c>
      <c r="DT61" s="27">
        <v>15</v>
      </c>
      <c r="DU61" s="27" t="s">
        <v>6454</v>
      </c>
      <c r="DV61" s="27" t="s">
        <v>1401</v>
      </c>
      <c r="DW61" s="27">
        <v>9</v>
      </c>
      <c r="DX61" s="27" t="s">
        <v>6455</v>
      </c>
      <c r="DY61" s="27" t="s">
        <v>1401</v>
      </c>
      <c r="DZ61" s="27">
        <v>8</v>
      </c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</row>
    <row r="62" spans="1:188">
      <c r="A62" s="1">
        <v>61</v>
      </c>
      <c r="B62" s="69">
        <v>39496</v>
      </c>
      <c r="C62" s="27" t="s">
        <v>1333</v>
      </c>
      <c r="D62" s="1">
        <v>122624</v>
      </c>
      <c r="E62" s="1">
        <v>67282</v>
      </c>
      <c r="F62" s="35">
        <f t="shared" si="7"/>
        <v>0.54868541231732781</v>
      </c>
      <c r="G62" s="35">
        <f t="shared" si="8"/>
        <v>5.7608275616063735E-2</v>
      </c>
      <c r="H62" s="1" t="str">
        <f t="shared" si="9"/>
        <v>PML</v>
      </c>
      <c r="I62" s="35">
        <f t="shared" si="10"/>
        <v>0.36665081299604652</v>
      </c>
      <c r="J62" s="1" t="str">
        <f t="shared" si="11"/>
        <v>PPPP</v>
      </c>
      <c r="K62" s="35">
        <f t="shared" si="12"/>
        <v>0.30904253737998277</v>
      </c>
      <c r="L62" s="1" t="str">
        <f t="shared" si="13"/>
        <v>PML-N</v>
      </c>
      <c r="M62" s="35">
        <f t="shared" si="14"/>
        <v>0.26079783597396033</v>
      </c>
      <c r="N62" s="52" t="s">
        <v>834</v>
      </c>
      <c r="O62" s="52" t="s">
        <v>1002</v>
      </c>
      <c r="P62" s="52" t="s">
        <v>837</v>
      </c>
      <c r="Q62" s="27" t="s">
        <v>834</v>
      </c>
      <c r="R62" s="27" t="s">
        <v>1185</v>
      </c>
      <c r="S62" s="27" t="s">
        <v>837</v>
      </c>
      <c r="T62" s="27" t="s">
        <v>6289</v>
      </c>
      <c r="U62" s="27" t="s">
        <v>1765</v>
      </c>
      <c r="V62" s="27">
        <v>141</v>
      </c>
      <c r="W62" s="27" t="s">
        <v>1827</v>
      </c>
      <c r="X62" s="27" t="s">
        <v>909</v>
      </c>
      <c r="Y62" s="27">
        <v>24669</v>
      </c>
      <c r="Z62" s="27" t="s">
        <v>6456</v>
      </c>
      <c r="AA62" s="27" t="s">
        <v>1194</v>
      </c>
      <c r="AB62" s="27">
        <v>17547</v>
      </c>
      <c r="AC62" s="27" t="s">
        <v>1828</v>
      </c>
      <c r="AD62" s="27" t="s">
        <v>1003</v>
      </c>
      <c r="AE62" s="27">
        <v>20793</v>
      </c>
      <c r="AF62" s="27" t="s">
        <v>834</v>
      </c>
      <c r="AG62" s="27" t="s">
        <v>7003</v>
      </c>
      <c r="AH62" s="27" t="s">
        <v>837</v>
      </c>
      <c r="AI62" s="27" t="s">
        <v>834</v>
      </c>
      <c r="AJ62" s="27" t="s">
        <v>1406</v>
      </c>
      <c r="AK62" s="27" t="s">
        <v>837</v>
      </c>
      <c r="AL62" s="27" t="s">
        <v>834</v>
      </c>
      <c r="AM62" s="27" t="s">
        <v>3202</v>
      </c>
      <c r="AN62" s="27" t="s">
        <v>837</v>
      </c>
      <c r="AO62" s="27" t="s">
        <v>834</v>
      </c>
      <c r="AP62" s="27" t="s">
        <v>7510</v>
      </c>
      <c r="AQ62" s="27" t="s">
        <v>837</v>
      </c>
      <c r="AR62" s="27" t="s">
        <v>834</v>
      </c>
      <c r="AS62" s="27" t="s">
        <v>3764</v>
      </c>
      <c r="AT62" s="27" t="s">
        <v>837</v>
      </c>
      <c r="AU62" s="27" t="s">
        <v>834</v>
      </c>
      <c r="AV62" s="27" t="s">
        <v>1866</v>
      </c>
      <c r="AW62" s="27" t="s">
        <v>837</v>
      </c>
      <c r="AX62" s="27" t="s">
        <v>834</v>
      </c>
      <c r="AY62" s="27" t="s">
        <v>393</v>
      </c>
      <c r="AZ62" s="27" t="s">
        <v>837</v>
      </c>
      <c r="BA62" s="27" t="s">
        <v>834</v>
      </c>
      <c r="BB62" s="27" t="s">
        <v>6640</v>
      </c>
      <c r="BC62" s="27" t="s">
        <v>837</v>
      </c>
      <c r="BD62" s="27" t="s">
        <v>834</v>
      </c>
      <c r="BE62" s="27" t="s">
        <v>6802</v>
      </c>
      <c r="BF62" s="27" t="s">
        <v>837</v>
      </c>
      <c r="BG62" s="27" t="s">
        <v>834</v>
      </c>
      <c r="BH62" s="27" t="s">
        <v>834</v>
      </c>
      <c r="BI62" s="27" t="s">
        <v>1777</v>
      </c>
      <c r="BJ62" s="27" t="s">
        <v>837</v>
      </c>
      <c r="BK62" s="27" t="s">
        <v>3403</v>
      </c>
      <c r="BL62" s="27" t="s">
        <v>837</v>
      </c>
      <c r="BM62" s="27" t="s">
        <v>834</v>
      </c>
      <c r="BN62" s="27" t="s">
        <v>5990</v>
      </c>
      <c r="BO62" s="27" t="s">
        <v>837</v>
      </c>
      <c r="BP62" s="27" t="s">
        <v>834</v>
      </c>
      <c r="BQ62" s="27" t="s">
        <v>1020</v>
      </c>
      <c r="BR62" s="27" t="s">
        <v>837</v>
      </c>
      <c r="BS62" s="27" t="s">
        <v>834</v>
      </c>
      <c r="BT62" s="27" t="s">
        <v>4014</v>
      </c>
      <c r="BU62" s="27" t="s">
        <v>837</v>
      </c>
      <c r="BV62" s="27" t="s">
        <v>834</v>
      </c>
      <c r="BW62" s="27" t="s">
        <v>1424</v>
      </c>
      <c r="BX62" s="27" t="s">
        <v>837</v>
      </c>
      <c r="BY62" s="27" t="s">
        <v>834</v>
      </c>
      <c r="BZ62" s="27" t="s">
        <v>602</v>
      </c>
      <c r="CA62" s="27" t="s">
        <v>837</v>
      </c>
      <c r="CB62" s="27" t="s">
        <v>834</v>
      </c>
      <c r="CC62" s="27" t="s">
        <v>3539</v>
      </c>
      <c r="CD62" s="27" t="s">
        <v>837</v>
      </c>
      <c r="CE62" s="27" t="s">
        <v>834</v>
      </c>
      <c r="CF62" s="27" t="s">
        <v>3118</v>
      </c>
      <c r="CG62" s="27" t="s">
        <v>837</v>
      </c>
      <c r="CH62" s="27" t="s">
        <v>834</v>
      </c>
      <c r="CI62" s="27" t="s">
        <v>3608</v>
      </c>
      <c r="CJ62" s="27" t="s">
        <v>837</v>
      </c>
      <c r="CK62" s="27" t="s">
        <v>834</v>
      </c>
      <c r="CL62" s="27" t="s">
        <v>399</v>
      </c>
      <c r="CM62" s="27" t="s">
        <v>837</v>
      </c>
      <c r="CN62" s="27" t="s">
        <v>834</v>
      </c>
      <c r="CO62" s="27" t="s">
        <v>3983</v>
      </c>
      <c r="CP62" s="27" t="s">
        <v>837</v>
      </c>
      <c r="CQ62" s="27" t="s">
        <v>834</v>
      </c>
      <c r="CR62" s="27" t="s">
        <v>3395</v>
      </c>
      <c r="CS62" s="27" t="s">
        <v>837</v>
      </c>
      <c r="CT62" s="27" t="s">
        <v>834</v>
      </c>
      <c r="CU62" s="27" t="s">
        <v>5035</v>
      </c>
      <c r="CV62" s="27" t="s">
        <v>837</v>
      </c>
      <c r="CW62" s="27" t="s">
        <v>6457</v>
      </c>
      <c r="CX62" s="27" t="s">
        <v>1401</v>
      </c>
      <c r="CY62" s="27">
        <v>3305</v>
      </c>
      <c r="CZ62" s="27" t="s">
        <v>6287</v>
      </c>
      <c r="DA62" s="27" t="s">
        <v>1401</v>
      </c>
      <c r="DB62" s="27">
        <v>409</v>
      </c>
      <c r="DC62" s="27" t="s">
        <v>6288</v>
      </c>
      <c r="DD62" s="27" t="s">
        <v>1401</v>
      </c>
      <c r="DE62" s="27">
        <v>293</v>
      </c>
      <c r="DF62" s="27" t="s">
        <v>6290</v>
      </c>
      <c r="DG62" s="27" t="s">
        <v>1401</v>
      </c>
      <c r="DH62" s="27">
        <v>125</v>
      </c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</row>
    <row r="63" spans="1:188">
      <c r="A63" s="1">
        <v>62</v>
      </c>
      <c r="B63" s="69">
        <v>39496</v>
      </c>
      <c r="C63" s="27" t="s">
        <v>1829</v>
      </c>
      <c r="D63" s="1">
        <v>137681</v>
      </c>
      <c r="E63" s="1">
        <v>70821</v>
      </c>
      <c r="F63" s="35">
        <f t="shared" si="7"/>
        <v>0.51438470086649579</v>
      </c>
      <c r="G63" s="35">
        <f t="shared" si="8"/>
        <v>0.15958543369904407</v>
      </c>
      <c r="H63" s="1" t="str">
        <f t="shared" si="9"/>
        <v>PML-N</v>
      </c>
      <c r="I63" s="35">
        <f t="shared" si="10"/>
        <v>0.44820039253893618</v>
      </c>
      <c r="J63" s="1" t="str">
        <f t="shared" si="11"/>
        <v>PML</v>
      </c>
      <c r="K63" s="35">
        <f t="shared" si="12"/>
        <v>0.28861495883989213</v>
      </c>
      <c r="L63" s="1" t="str">
        <f t="shared" si="13"/>
        <v>PPPP</v>
      </c>
      <c r="M63" s="35">
        <f t="shared" si="14"/>
        <v>0.25318761384335153</v>
      </c>
      <c r="N63" s="52" t="s">
        <v>834</v>
      </c>
      <c r="O63" s="52" t="s">
        <v>1002</v>
      </c>
      <c r="P63" s="52" t="s">
        <v>837</v>
      </c>
      <c r="Q63" s="27" t="s">
        <v>834</v>
      </c>
      <c r="R63" s="27" t="s">
        <v>1185</v>
      </c>
      <c r="S63" s="27" t="s">
        <v>837</v>
      </c>
      <c r="T63" s="27" t="s">
        <v>6465</v>
      </c>
      <c r="U63" s="27" t="s">
        <v>1765</v>
      </c>
      <c r="V63" s="27">
        <v>169</v>
      </c>
      <c r="W63" s="27" t="s">
        <v>1831</v>
      </c>
      <c r="X63" s="27" t="s">
        <v>909</v>
      </c>
      <c r="Y63" s="27">
        <v>20440</v>
      </c>
      <c r="Z63" s="27" t="s">
        <v>1830</v>
      </c>
      <c r="AA63" s="27" t="s">
        <v>1194</v>
      </c>
      <c r="AB63" s="27">
        <v>31742</v>
      </c>
      <c r="AC63" s="27" t="s">
        <v>6291</v>
      </c>
      <c r="AD63" s="27" t="s">
        <v>1003</v>
      </c>
      <c r="AE63" s="27">
        <v>17931</v>
      </c>
      <c r="AF63" s="27" t="s">
        <v>834</v>
      </c>
      <c r="AG63" s="27" t="s">
        <v>7003</v>
      </c>
      <c r="AH63" s="27" t="s">
        <v>837</v>
      </c>
      <c r="AI63" s="27" t="s">
        <v>834</v>
      </c>
      <c r="AJ63" s="27" t="s">
        <v>1406</v>
      </c>
      <c r="AK63" s="27" t="s">
        <v>837</v>
      </c>
      <c r="AL63" s="27" t="s">
        <v>834</v>
      </c>
      <c r="AM63" s="27" t="s">
        <v>3202</v>
      </c>
      <c r="AN63" s="27" t="s">
        <v>837</v>
      </c>
      <c r="AO63" s="27" t="s">
        <v>834</v>
      </c>
      <c r="AP63" s="27" t="s">
        <v>7510</v>
      </c>
      <c r="AQ63" s="27" t="s">
        <v>837</v>
      </c>
      <c r="AR63" s="27" t="s">
        <v>834</v>
      </c>
      <c r="AS63" s="27" t="s">
        <v>3764</v>
      </c>
      <c r="AT63" s="27" t="s">
        <v>837</v>
      </c>
      <c r="AU63" s="27" t="s">
        <v>834</v>
      </c>
      <c r="AV63" s="27" t="s">
        <v>1866</v>
      </c>
      <c r="AW63" s="27" t="s">
        <v>837</v>
      </c>
      <c r="AX63" s="27" t="s">
        <v>834</v>
      </c>
      <c r="AY63" s="27" t="s">
        <v>393</v>
      </c>
      <c r="AZ63" s="27" t="s">
        <v>837</v>
      </c>
      <c r="BA63" s="27" t="s">
        <v>834</v>
      </c>
      <c r="BB63" s="27" t="s">
        <v>6640</v>
      </c>
      <c r="BC63" s="27" t="s">
        <v>837</v>
      </c>
      <c r="BD63" s="27" t="s">
        <v>834</v>
      </c>
      <c r="BE63" s="27" t="s">
        <v>6802</v>
      </c>
      <c r="BF63" s="27" t="s">
        <v>837</v>
      </c>
      <c r="BG63" s="27" t="s">
        <v>834</v>
      </c>
      <c r="BH63" s="27" t="s">
        <v>834</v>
      </c>
      <c r="BI63" s="27" t="s">
        <v>1777</v>
      </c>
      <c r="BJ63" s="27" t="s">
        <v>837</v>
      </c>
      <c r="BK63" s="27" t="s">
        <v>3403</v>
      </c>
      <c r="BL63" s="27" t="s">
        <v>837</v>
      </c>
      <c r="BM63" s="27" t="s">
        <v>834</v>
      </c>
      <c r="BN63" s="27" t="s">
        <v>5990</v>
      </c>
      <c r="BO63" s="27" t="s">
        <v>837</v>
      </c>
      <c r="BP63" s="27" t="s">
        <v>834</v>
      </c>
      <c r="BQ63" s="27" t="s">
        <v>1020</v>
      </c>
      <c r="BR63" s="27" t="s">
        <v>837</v>
      </c>
      <c r="BS63" s="27" t="s">
        <v>834</v>
      </c>
      <c r="BT63" s="27" t="s">
        <v>4014</v>
      </c>
      <c r="BU63" s="27" t="s">
        <v>837</v>
      </c>
      <c r="BV63" s="27" t="s">
        <v>834</v>
      </c>
      <c r="BW63" s="27" t="s">
        <v>1424</v>
      </c>
      <c r="BX63" s="27" t="s">
        <v>837</v>
      </c>
      <c r="BY63" s="1" t="s">
        <v>6292</v>
      </c>
      <c r="BZ63" s="1" t="s">
        <v>602</v>
      </c>
      <c r="CA63" s="1">
        <v>293</v>
      </c>
      <c r="CB63" s="27" t="s">
        <v>834</v>
      </c>
      <c r="CC63" s="27" t="s">
        <v>3539</v>
      </c>
      <c r="CD63" s="27" t="s">
        <v>837</v>
      </c>
      <c r="CE63" s="27" t="s">
        <v>834</v>
      </c>
      <c r="CF63" s="27" t="s">
        <v>3118</v>
      </c>
      <c r="CG63" s="27" t="s">
        <v>837</v>
      </c>
      <c r="CH63" s="27" t="s">
        <v>834</v>
      </c>
      <c r="CI63" s="27" t="s">
        <v>3608</v>
      </c>
      <c r="CJ63" s="27" t="s">
        <v>837</v>
      </c>
      <c r="CK63" s="27" t="s">
        <v>834</v>
      </c>
      <c r="CL63" s="27" t="s">
        <v>399</v>
      </c>
      <c r="CM63" s="27" t="s">
        <v>837</v>
      </c>
      <c r="CN63" s="27" t="s">
        <v>834</v>
      </c>
      <c r="CO63" s="27" t="s">
        <v>3983</v>
      </c>
      <c r="CP63" s="27" t="s">
        <v>837</v>
      </c>
      <c r="CQ63" s="27" t="s">
        <v>834</v>
      </c>
      <c r="CR63" s="27" t="s">
        <v>3395</v>
      </c>
      <c r="CS63" s="27" t="s">
        <v>837</v>
      </c>
      <c r="CT63" s="27" t="s">
        <v>834</v>
      </c>
      <c r="CU63" s="27" t="s">
        <v>5035</v>
      </c>
      <c r="CV63" s="27" t="s">
        <v>837</v>
      </c>
      <c r="CW63" s="27" t="s">
        <v>6466</v>
      </c>
      <c r="CX63" s="27" t="s">
        <v>1401</v>
      </c>
      <c r="CY63" s="27">
        <v>95</v>
      </c>
      <c r="CZ63" s="27" t="s">
        <v>6637</v>
      </c>
      <c r="DA63" s="27" t="s">
        <v>1401</v>
      </c>
      <c r="DB63" s="27">
        <v>63</v>
      </c>
      <c r="DC63" s="27" t="s">
        <v>6638</v>
      </c>
      <c r="DD63" s="27" t="s">
        <v>1401</v>
      </c>
      <c r="DE63" s="27">
        <v>59</v>
      </c>
      <c r="DF63" s="27" t="s">
        <v>6639</v>
      </c>
      <c r="DG63" s="27" t="s">
        <v>1401</v>
      </c>
      <c r="DH63" s="27">
        <v>29</v>
      </c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</row>
    <row r="64" spans="1:188">
      <c r="A64" s="27">
        <v>63</v>
      </c>
      <c r="B64" s="69">
        <v>39496</v>
      </c>
      <c r="C64" s="27" t="s">
        <v>1832</v>
      </c>
      <c r="D64" s="1">
        <v>119445</v>
      </c>
      <c r="E64" s="1">
        <v>70571</v>
      </c>
      <c r="F64" s="35">
        <f t="shared" si="7"/>
        <v>0.59082422872451756</v>
      </c>
      <c r="G64" s="35">
        <f t="shared" si="8"/>
        <v>6.4474075753496478E-3</v>
      </c>
      <c r="H64" s="1" t="str">
        <f t="shared" si="9"/>
        <v>PML</v>
      </c>
      <c r="I64" s="35">
        <f t="shared" si="10"/>
        <v>0.41678593189837188</v>
      </c>
      <c r="J64" s="1" t="str">
        <f t="shared" si="11"/>
        <v>PPPP</v>
      </c>
      <c r="K64" s="35">
        <f t="shared" si="12"/>
        <v>0.4103385243230222</v>
      </c>
      <c r="L64" s="1" t="str">
        <f t="shared" si="13"/>
        <v>PML-N</v>
      </c>
      <c r="M64" s="35">
        <f t="shared" si="14"/>
        <v>0.17028241062192687</v>
      </c>
      <c r="N64" s="52" t="s">
        <v>834</v>
      </c>
      <c r="O64" s="52" t="s">
        <v>1002</v>
      </c>
      <c r="P64" s="52" t="s">
        <v>837</v>
      </c>
      <c r="Q64" s="27" t="s">
        <v>834</v>
      </c>
      <c r="R64" s="27" t="s">
        <v>1185</v>
      </c>
      <c r="S64" s="27" t="s">
        <v>837</v>
      </c>
      <c r="T64" s="27" t="s">
        <v>834</v>
      </c>
      <c r="U64" s="27" t="s">
        <v>1765</v>
      </c>
      <c r="V64" s="27" t="s">
        <v>837</v>
      </c>
      <c r="W64" s="27" t="s">
        <v>218</v>
      </c>
      <c r="X64" s="27" t="s">
        <v>909</v>
      </c>
      <c r="Y64" s="27">
        <v>29413</v>
      </c>
      <c r="Z64" s="27" t="s">
        <v>219</v>
      </c>
      <c r="AA64" s="27" t="s">
        <v>1194</v>
      </c>
      <c r="AB64" s="27">
        <v>12017</v>
      </c>
      <c r="AC64" s="27" t="s">
        <v>1833</v>
      </c>
      <c r="AD64" s="27" t="s">
        <v>1003</v>
      </c>
      <c r="AE64" s="27">
        <v>28958</v>
      </c>
      <c r="AF64" s="27" t="s">
        <v>834</v>
      </c>
      <c r="AG64" s="27" t="s">
        <v>7003</v>
      </c>
      <c r="AH64" s="27" t="s">
        <v>837</v>
      </c>
      <c r="AI64" s="27" t="s">
        <v>834</v>
      </c>
      <c r="AJ64" s="27" t="s">
        <v>1406</v>
      </c>
      <c r="AK64" s="27" t="s">
        <v>837</v>
      </c>
      <c r="AL64" s="27" t="s">
        <v>834</v>
      </c>
      <c r="AM64" s="27" t="s">
        <v>3202</v>
      </c>
      <c r="AN64" s="27" t="s">
        <v>837</v>
      </c>
      <c r="AO64" s="27" t="s">
        <v>834</v>
      </c>
      <c r="AP64" s="27" t="s">
        <v>7510</v>
      </c>
      <c r="AQ64" s="27" t="s">
        <v>837</v>
      </c>
      <c r="AR64" s="27" t="s">
        <v>834</v>
      </c>
      <c r="AS64" s="27" t="s">
        <v>3764</v>
      </c>
      <c r="AT64" s="27" t="s">
        <v>837</v>
      </c>
      <c r="AU64" s="27" t="s">
        <v>834</v>
      </c>
      <c r="AV64" s="27" t="s">
        <v>1866</v>
      </c>
      <c r="AW64" s="27" t="s">
        <v>837</v>
      </c>
      <c r="AX64" s="27" t="s">
        <v>834</v>
      </c>
      <c r="AY64" s="27" t="s">
        <v>393</v>
      </c>
      <c r="AZ64" s="27" t="s">
        <v>837</v>
      </c>
      <c r="BA64" s="27" t="s">
        <v>834</v>
      </c>
      <c r="BB64" s="27" t="s">
        <v>6640</v>
      </c>
      <c r="BC64" s="27" t="s">
        <v>837</v>
      </c>
      <c r="BD64" s="27" t="s">
        <v>834</v>
      </c>
      <c r="BE64" s="27" t="s">
        <v>6802</v>
      </c>
      <c r="BF64" s="27" t="s">
        <v>837</v>
      </c>
      <c r="BG64" s="27" t="s">
        <v>834</v>
      </c>
      <c r="BH64" s="27" t="s">
        <v>834</v>
      </c>
      <c r="BI64" s="27" t="s">
        <v>1777</v>
      </c>
      <c r="BJ64" s="27" t="s">
        <v>837</v>
      </c>
      <c r="BK64" s="27" t="s">
        <v>3403</v>
      </c>
      <c r="BL64" s="27" t="s">
        <v>837</v>
      </c>
      <c r="BM64" s="27" t="s">
        <v>834</v>
      </c>
      <c r="BN64" s="27" t="s">
        <v>5990</v>
      </c>
      <c r="BO64" s="27" t="s">
        <v>837</v>
      </c>
      <c r="BP64" s="27" t="s">
        <v>834</v>
      </c>
      <c r="BQ64" s="27" t="s">
        <v>1020</v>
      </c>
      <c r="BR64" s="27" t="s">
        <v>837</v>
      </c>
      <c r="BS64" s="27" t="s">
        <v>834</v>
      </c>
      <c r="BT64" s="27" t="s">
        <v>4014</v>
      </c>
      <c r="BU64" s="27" t="s">
        <v>837</v>
      </c>
      <c r="BV64" s="27" t="s">
        <v>834</v>
      </c>
      <c r="BW64" s="27" t="s">
        <v>1424</v>
      </c>
      <c r="BX64" s="27" t="s">
        <v>837</v>
      </c>
      <c r="BY64" s="27" t="s">
        <v>834</v>
      </c>
      <c r="BZ64" s="27" t="s">
        <v>602</v>
      </c>
      <c r="CA64" s="27" t="s">
        <v>837</v>
      </c>
      <c r="CB64" s="27" t="s">
        <v>834</v>
      </c>
      <c r="CC64" s="27" t="s">
        <v>3539</v>
      </c>
      <c r="CD64" s="27" t="s">
        <v>837</v>
      </c>
      <c r="CE64" s="27" t="s">
        <v>834</v>
      </c>
      <c r="CF64" s="27" t="s">
        <v>3118</v>
      </c>
      <c r="CG64" s="27" t="s">
        <v>837</v>
      </c>
      <c r="CH64" s="27" t="s">
        <v>834</v>
      </c>
      <c r="CI64" s="27" t="s">
        <v>3608</v>
      </c>
      <c r="CJ64" s="27" t="s">
        <v>837</v>
      </c>
      <c r="CK64" s="27" t="s">
        <v>834</v>
      </c>
      <c r="CL64" s="27" t="s">
        <v>399</v>
      </c>
      <c r="CM64" s="27" t="s">
        <v>837</v>
      </c>
      <c r="CN64" s="27" t="s">
        <v>834</v>
      </c>
      <c r="CO64" s="27" t="s">
        <v>3983</v>
      </c>
      <c r="CP64" s="27" t="s">
        <v>837</v>
      </c>
      <c r="CQ64" s="27" t="s">
        <v>834</v>
      </c>
      <c r="CR64" s="27" t="s">
        <v>3395</v>
      </c>
      <c r="CS64" s="27" t="s">
        <v>837</v>
      </c>
      <c r="CT64" s="27" t="s">
        <v>834</v>
      </c>
      <c r="CU64" s="27" t="s">
        <v>5035</v>
      </c>
      <c r="CV64" s="27" t="s">
        <v>837</v>
      </c>
      <c r="CW64" s="27" t="s">
        <v>6641</v>
      </c>
      <c r="CX64" s="27" t="s">
        <v>1401</v>
      </c>
      <c r="CY64" s="27">
        <v>492</v>
      </c>
      <c r="CZ64" s="27" t="s">
        <v>4619</v>
      </c>
      <c r="DA64" s="27" t="s">
        <v>1401</v>
      </c>
      <c r="DB64" s="27">
        <v>298</v>
      </c>
      <c r="DC64" s="27" t="s">
        <v>86</v>
      </c>
      <c r="DD64" s="27" t="s">
        <v>1401</v>
      </c>
      <c r="DE64" s="27">
        <v>54</v>
      </c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</row>
    <row r="65" spans="1:188">
      <c r="A65" s="1">
        <v>64</v>
      </c>
      <c r="B65" s="69">
        <v>39496</v>
      </c>
      <c r="C65" s="27" t="s">
        <v>1836</v>
      </c>
      <c r="D65" s="1">
        <v>133535</v>
      </c>
      <c r="E65" s="1">
        <v>72467</v>
      </c>
      <c r="F65" s="35">
        <f t="shared" si="7"/>
        <v>0.54268169393791887</v>
      </c>
      <c r="G65" s="35">
        <f t="shared" si="8"/>
        <v>7.415789255799192E-2</v>
      </c>
      <c r="H65" s="1" t="str">
        <f t="shared" si="9"/>
        <v>PML-N</v>
      </c>
      <c r="I65" s="35">
        <f t="shared" si="10"/>
        <v>0.45034291470600413</v>
      </c>
      <c r="J65" s="1" t="str">
        <f t="shared" si="11"/>
        <v>PPPP</v>
      </c>
      <c r="K65" s="35">
        <f t="shared" si="12"/>
        <v>0.37618502214801219</v>
      </c>
      <c r="L65" s="1" t="str">
        <f t="shared" si="13"/>
        <v>PML</v>
      </c>
      <c r="M65" s="35">
        <f t="shared" si="14"/>
        <v>0.17011881270095353</v>
      </c>
      <c r="N65" s="52" t="s">
        <v>834</v>
      </c>
      <c r="O65" s="52" t="s">
        <v>1002</v>
      </c>
      <c r="P65" s="52" t="s">
        <v>837</v>
      </c>
      <c r="Q65" s="27" t="s">
        <v>834</v>
      </c>
      <c r="R65" s="27" t="s">
        <v>1185</v>
      </c>
      <c r="S65" s="27" t="s">
        <v>837</v>
      </c>
      <c r="T65" s="27" t="s">
        <v>834</v>
      </c>
      <c r="U65" s="27" t="s">
        <v>1765</v>
      </c>
      <c r="V65" s="27" t="s">
        <v>837</v>
      </c>
      <c r="W65" s="27" t="s">
        <v>6678</v>
      </c>
      <c r="X65" s="27" t="s">
        <v>909</v>
      </c>
      <c r="Y65" s="27">
        <v>12328</v>
      </c>
      <c r="Z65" s="27" t="s">
        <v>2038</v>
      </c>
      <c r="AA65" s="27" t="s">
        <v>1194</v>
      </c>
      <c r="AB65" s="27">
        <v>32635</v>
      </c>
      <c r="AC65" s="27" t="s">
        <v>1837</v>
      </c>
      <c r="AD65" s="27" t="s">
        <v>1003</v>
      </c>
      <c r="AE65" s="27">
        <v>27261</v>
      </c>
      <c r="AF65" s="27" t="s">
        <v>834</v>
      </c>
      <c r="AG65" s="27" t="s">
        <v>7003</v>
      </c>
      <c r="AH65" s="27" t="s">
        <v>837</v>
      </c>
      <c r="AI65" s="27" t="s">
        <v>834</v>
      </c>
      <c r="AJ65" s="27" t="s">
        <v>1406</v>
      </c>
      <c r="AK65" s="27" t="s">
        <v>837</v>
      </c>
      <c r="AL65" s="27" t="s">
        <v>834</v>
      </c>
      <c r="AM65" s="27" t="s">
        <v>3202</v>
      </c>
      <c r="AN65" s="27" t="s">
        <v>837</v>
      </c>
      <c r="AO65" s="27" t="s">
        <v>834</v>
      </c>
      <c r="AP65" s="27" t="s">
        <v>7510</v>
      </c>
      <c r="AQ65" s="27" t="s">
        <v>837</v>
      </c>
      <c r="AR65" s="27" t="s">
        <v>834</v>
      </c>
      <c r="AS65" s="27" t="s">
        <v>3764</v>
      </c>
      <c r="AT65" s="27" t="s">
        <v>837</v>
      </c>
      <c r="AU65" s="27" t="s">
        <v>834</v>
      </c>
      <c r="AV65" s="27" t="s">
        <v>1866</v>
      </c>
      <c r="AW65" s="27" t="s">
        <v>837</v>
      </c>
      <c r="AX65" s="27" t="s">
        <v>834</v>
      </c>
      <c r="AY65" s="27" t="s">
        <v>393</v>
      </c>
      <c r="AZ65" s="27" t="s">
        <v>837</v>
      </c>
      <c r="BA65" s="27" t="s">
        <v>834</v>
      </c>
      <c r="BB65" s="27" t="s">
        <v>6640</v>
      </c>
      <c r="BC65" s="27" t="s">
        <v>837</v>
      </c>
      <c r="BD65" s="27" t="s">
        <v>834</v>
      </c>
      <c r="BE65" s="27" t="s">
        <v>6802</v>
      </c>
      <c r="BF65" s="27" t="s">
        <v>837</v>
      </c>
      <c r="BG65" s="27" t="s">
        <v>834</v>
      </c>
      <c r="BH65" s="27" t="s">
        <v>834</v>
      </c>
      <c r="BI65" s="27" t="s">
        <v>1777</v>
      </c>
      <c r="BJ65" s="27" t="s">
        <v>837</v>
      </c>
      <c r="BK65" s="27" t="s">
        <v>3403</v>
      </c>
      <c r="BL65" s="27" t="s">
        <v>837</v>
      </c>
      <c r="BM65" s="27" t="s">
        <v>834</v>
      </c>
      <c r="BN65" s="27" t="s">
        <v>5990</v>
      </c>
      <c r="BO65" s="27" t="s">
        <v>837</v>
      </c>
      <c r="BP65" s="27" t="s">
        <v>834</v>
      </c>
      <c r="BQ65" s="27" t="s">
        <v>1020</v>
      </c>
      <c r="BR65" s="27" t="s">
        <v>837</v>
      </c>
      <c r="BS65" s="27" t="s">
        <v>834</v>
      </c>
      <c r="BT65" s="27" t="s">
        <v>4014</v>
      </c>
      <c r="BU65" s="27" t="s">
        <v>837</v>
      </c>
      <c r="BV65" s="27" t="s">
        <v>834</v>
      </c>
      <c r="BW65" s="27" t="s">
        <v>1424</v>
      </c>
      <c r="BX65" s="27" t="s">
        <v>837</v>
      </c>
      <c r="BY65" s="27" t="s">
        <v>834</v>
      </c>
      <c r="BZ65" s="27" t="s">
        <v>602</v>
      </c>
      <c r="CA65" s="27" t="s">
        <v>837</v>
      </c>
      <c r="CB65" s="27" t="s">
        <v>834</v>
      </c>
      <c r="CC65" s="27" t="s">
        <v>3539</v>
      </c>
      <c r="CD65" s="27" t="s">
        <v>837</v>
      </c>
      <c r="CE65" s="27" t="s">
        <v>834</v>
      </c>
      <c r="CF65" s="27" t="s">
        <v>3118</v>
      </c>
      <c r="CG65" s="27" t="s">
        <v>837</v>
      </c>
      <c r="CH65" s="27" t="s">
        <v>834</v>
      </c>
      <c r="CI65" s="27" t="s">
        <v>3608</v>
      </c>
      <c r="CJ65" s="27" t="s">
        <v>837</v>
      </c>
      <c r="CK65" s="27" t="s">
        <v>834</v>
      </c>
      <c r="CL65" s="27" t="s">
        <v>399</v>
      </c>
      <c r="CM65" s="27" t="s">
        <v>837</v>
      </c>
      <c r="CN65" s="27" t="s">
        <v>834</v>
      </c>
      <c r="CO65" s="27" t="s">
        <v>3983</v>
      </c>
      <c r="CP65" s="27" t="s">
        <v>837</v>
      </c>
      <c r="CQ65" s="27" t="s">
        <v>834</v>
      </c>
      <c r="CR65" s="27" t="s">
        <v>3395</v>
      </c>
      <c r="CS65" s="27" t="s">
        <v>837</v>
      </c>
      <c r="CT65" s="27" t="s">
        <v>834</v>
      </c>
      <c r="CU65" s="27" t="s">
        <v>5035</v>
      </c>
      <c r="CV65" s="27" t="s">
        <v>837</v>
      </c>
      <c r="CW65" s="27" t="s">
        <v>6315</v>
      </c>
      <c r="CX65" s="27" t="s">
        <v>1401</v>
      </c>
      <c r="CY65" s="27">
        <v>146</v>
      </c>
      <c r="CZ65" s="27" t="s">
        <v>6316</v>
      </c>
      <c r="DA65" s="27" t="s">
        <v>1401</v>
      </c>
      <c r="DB65" s="27">
        <v>43</v>
      </c>
      <c r="DC65" s="27" t="s">
        <v>6311</v>
      </c>
      <c r="DD65" s="27" t="s">
        <v>1401</v>
      </c>
      <c r="DE65" s="27">
        <v>33</v>
      </c>
      <c r="DF65" s="27" t="s">
        <v>6143</v>
      </c>
      <c r="DG65" s="27" t="s">
        <v>1401</v>
      </c>
      <c r="DH65" s="27">
        <v>21</v>
      </c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</row>
    <row r="66" spans="1:188">
      <c r="A66" s="1">
        <v>65</v>
      </c>
      <c r="B66" s="69">
        <v>39496</v>
      </c>
      <c r="C66" s="27" t="s">
        <v>1880</v>
      </c>
      <c r="D66" s="1">
        <v>139408</v>
      </c>
      <c r="E66" s="1">
        <v>62293</v>
      </c>
      <c r="F66" s="35">
        <f t="shared" si="7"/>
        <v>0.44683949271203949</v>
      </c>
      <c r="G66" s="35">
        <f t="shared" ref="G66:G99" si="15">((LARGE(N66:GE66,1)-(LARGE(N66:GE66,2)))/E66)</f>
        <v>0.10437769893888559</v>
      </c>
      <c r="H66" s="1" t="str">
        <f t="shared" ref="H66:H99" si="16">INDEX(N66:GE66,MATCH(MAX(N66:GE66),N66:GE66,0)-1)</f>
        <v>PPPP</v>
      </c>
      <c r="I66" s="35">
        <f t="shared" ref="I66:I99" si="17">LARGE(N66:GE66,1)/(E66)</f>
        <v>0.47931549291252629</v>
      </c>
      <c r="J66" s="1" t="str">
        <f t="shared" ref="J66:J99" si="18">INDEX(N66:GE66,MATCH(LARGE(N66:GE66,2),N66:GE66,0)-1)</f>
        <v>PML-N</v>
      </c>
      <c r="K66" s="35">
        <f t="shared" ref="K66:K99" si="19">LARGE(N66:GE66,2)/(E66)</f>
        <v>0.37493779397364069</v>
      </c>
      <c r="L66" s="1" t="str">
        <f t="shared" ref="L66:L83" si="20">INDEX(N66:GE66,MATCH(LARGE(N66:GE66,3),N66:GE66,0)-1)</f>
        <v>PML</v>
      </c>
      <c r="M66" s="35">
        <f t="shared" ref="M66:M97" si="21">LARGE(N66:GE66,3)/(E66)</f>
        <v>0.14311399354662643</v>
      </c>
      <c r="N66" s="52" t="s">
        <v>834</v>
      </c>
      <c r="O66" s="52" t="s">
        <v>1002</v>
      </c>
      <c r="P66" s="52" t="s">
        <v>837</v>
      </c>
      <c r="Q66" s="27" t="s">
        <v>834</v>
      </c>
      <c r="R66" s="27" t="s">
        <v>1185</v>
      </c>
      <c r="S66" s="27" t="s">
        <v>837</v>
      </c>
      <c r="T66" s="27" t="s">
        <v>834</v>
      </c>
      <c r="U66" s="27" t="s">
        <v>1765</v>
      </c>
      <c r="V66" s="27" t="s">
        <v>837</v>
      </c>
      <c r="W66" s="27" t="s">
        <v>6144</v>
      </c>
      <c r="X66" s="27" t="s">
        <v>909</v>
      </c>
      <c r="Y66" s="27">
        <v>8915</v>
      </c>
      <c r="Z66" s="27" t="s">
        <v>1879</v>
      </c>
      <c r="AA66" s="27" t="s">
        <v>1194</v>
      </c>
      <c r="AB66" s="27">
        <v>23356</v>
      </c>
      <c r="AC66" s="27" t="s">
        <v>1838</v>
      </c>
      <c r="AD66" s="27" t="s">
        <v>1003</v>
      </c>
      <c r="AE66" s="27">
        <v>29858</v>
      </c>
      <c r="AF66" s="27" t="s">
        <v>834</v>
      </c>
      <c r="AG66" s="27" t="s">
        <v>7003</v>
      </c>
      <c r="AH66" s="27" t="s">
        <v>837</v>
      </c>
      <c r="AI66" s="27" t="s">
        <v>834</v>
      </c>
      <c r="AJ66" s="27" t="s">
        <v>1406</v>
      </c>
      <c r="AK66" s="27" t="s">
        <v>837</v>
      </c>
      <c r="AL66" s="27" t="s">
        <v>834</v>
      </c>
      <c r="AM66" s="27" t="s">
        <v>3202</v>
      </c>
      <c r="AN66" s="27" t="s">
        <v>837</v>
      </c>
      <c r="AO66" s="27" t="s">
        <v>834</v>
      </c>
      <c r="AP66" s="27" t="s">
        <v>7510</v>
      </c>
      <c r="AQ66" s="27" t="s">
        <v>837</v>
      </c>
      <c r="AR66" s="27" t="s">
        <v>834</v>
      </c>
      <c r="AS66" s="27" t="s">
        <v>3764</v>
      </c>
      <c r="AT66" s="27" t="s">
        <v>837</v>
      </c>
      <c r="AU66" s="27" t="s">
        <v>834</v>
      </c>
      <c r="AV66" s="27" t="s">
        <v>1866</v>
      </c>
      <c r="AW66" s="27" t="s">
        <v>837</v>
      </c>
      <c r="AX66" s="27" t="s">
        <v>834</v>
      </c>
      <c r="AY66" s="27" t="s">
        <v>393</v>
      </c>
      <c r="AZ66" s="27" t="s">
        <v>837</v>
      </c>
      <c r="BA66" s="27" t="s">
        <v>834</v>
      </c>
      <c r="BB66" s="27" t="s">
        <v>6640</v>
      </c>
      <c r="BC66" s="27" t="s">
        <v>837</v>
      </c>
      <c r="BD66" s="27" t="s">
        <v>834</v>
      </c>
      <c r="BE66" s="27" t="s">
        <v>6802</v>
      </c>
      <c r="BF66" s="27" t="s">
        <v>837</v>
      </c>
      <c r="BG66" s="27" t="s">
        <v>834</v>
      </c>
      <c r="BH66" s="27" t="s">
        <v>834</v>
      </c>
      <c r="BI66" s="27" t="s">
        <v>1777</v>
      </c>
      <c r="BJ66" s="27" t="s">
        <v>837</v>
      </c>
      <c r="BK66" s="27" t="s">
        <v>3403</v>
      </c>
      <c r="BL66" s="27" t="s">
        <v>837</v>
      </c>
      <c r="BM66" s="27" t="s">
        <v>834</v>
      </c>
      <c r="BN66" s="27" t="s">
        <v>5990</v>
      </c>
      <c r="BO66" s="27" t="s">
        <v>837</v>
      </c>
      <c r="BP66" s="27" t="s">
        <v>834</v>
      </c>
      <c r="BQ66" s="27" t="s">
        <v>1020</v>
      </c>
      <c r="BR66" s="27" t="s">
        <v>837</v>
      </c>
      <c r="BS66" s="27" t="s">
        <v>834</v>
      </c>
      <c r="BT66" s="27" t="s">
        <v>4014</v>
      </c>
      <c r="BU66" s="27" t="s">
        <v>837</v>
      </c>
      <c r="BV66" s="27" t="s">
        <v>834</v>
      </c>
      <c r="BW66" s="27" t="s">
        <v>1424</v>
      </c>
      <c r="BX66" s="27" t="s">
        <v>837</v>
      </c>
      <c r="BY66" s="27" t="s">
        <v>834</v>
      </c>
      <c r="BZ66" s="27" t="s">
        <v>602</v>
      </c>
      <c r="CA66" s="27" t="s">
        <v>837</v>
      </c>
      <c r="CB66" s="27" t="s">
        <v>834</v>
      </c>
      <c r="CC66" s="27" t="s">
        <v>3539</v>
      </c>
      <c r="CD66" s="27" t="s">
        <v>837</v>
      </c>
      <c r="CE66" s="27" t="s">
        <v>834</v>
      </c>
      <c r="CF66" s="27" t="s">
        <v>3118</v>
      </c>
      <c r="CG66" s="27" t="s">
        <v>837</v>
      </c>
      <c r="CH66" s="27" t="s">
        <v>834</v>
      </c>
      <c r="CI66" s="27" t="s">
        <v>3608</v>
      </c>
      <c r="CJ66" s="27" t="s">
        <v>837</v>
      </c>
      <c r="CK66" s="27" t="s">
        <v>834</v>
      </c>
      <c r="CL66" s="27" t="s">
        <v>399</v>
      </c>
      <c r="CM66" s="27" t="s">
        <v>837</v>
      </c>
      <c r="CN66" s="27" t="s">
        <v>834</v>
      </c>
      <c r="CO66" s="27" t="s">
        <v>3983</v>
      </c>
      <c r="CP66" s="27" t="s">
        <v>837</v>
      </c>
      <c r="CQ66" s="27" t="s">
        <v>6145</v>
      </c>
      <c r="CR66" s="27" t="s">
        <v>3395</v>
      </c>
      <c r="CS66" s="27">
        <v>118</v>
      </c>
      <c r="CT66" s="27" t="s">
        <v>834</v>
      </c>
      <c r="CU66" s="27" t="s">
        <v>5035</v>
      </c>
      <c r="CV66" s="27" t="s">
        <v>837</v>
      </c>
      <c r="CW66" s="27" t="s">
        <v>6146</v>
      </c>
      <c r="CX66" s="27" t="s">
        <v>1401</v>
      </c>
      <c r="CY66" s="27">
        <v>46</v>
      </c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</row>
    <row r="67" spans="1:188">
      <c r="A67" s="1">
        <v>66</v>
      </c>
      <c r="B67" s="69">
        <v>39496</v>
      </c>
      <c r="C67" s="27" t="s">
        <v>1881</v>
      </c>
      <c r="D67" s="1">
        <v>147778</v>
      </c>
      <c r="E67" s="1">
        <v>71001</v>
      </c>
      <c r="F67" s="35">
        <f t="shared" ref="F67:F130" si="22">E67/D67</f>
        <v>0.48045717224485379</v>
      </c>
      <c r="G67" s="35">
        <f t="shared" si="15"/>
        <v>0.14494162054055576</v>
      </c>
      <c r="H67" s="1" t="str">
        <f t="shared" si="16"/>
        <v>PML-N</v>
      </c>
      <c r="I67" s="35">
        <f t="shared" si="17"/>
        <v>0.48572555316122307</v>
      </c>
      <c r="J67" s="1" t="str">
        <f t="shared" si="18"/>
        <v>PPPP</v>
      </c>
      <c r="K67" s="35">
        <f t="shared" si="19"/>
        <v>0.34078393262066731</v>
      </c>
      <c r="L67" s="1" t="str">
        <f t="shared" si="20"/>
        <v>PML</v>
      </c>
      <c r="M67" s="35">
        <f t="shared" si="21"/>
        <v>0.1587019901128153</v>
      </c>
      <c r="N67" s="52" t="s">
        <v>834</v>
      </c>
      <c r="O67" s="52" t="s">
        <v>1002</v>
      </c>
      <c r="P67" s="52" t="s">
        <v>837</v>
      </c>
      <c r="Q67" s="27" t="s">
        <v>6150</v>
      </c>
      <c r="R67" s="27" t="s">
        <v>1185</v>
      </c>
      <c r="S67" s="27">
        <v>42</v>
      </c>
      <c r="T67" s="27" t="s">
        <v>834</v>
      </c>
      <c r="U67" s="27" t="s">
        <v>1765</v>
      </c>
      <c r="V67" s="27" t="s">
        <v>837</v>
      </c>
      <c r="W67" s="27" t="s">
        <v>6147</v>
      </c>
      <c r="X67" s="27" t="s">
        <v>909</v>
      </c>
      <c r="Y67" s="27">
        <v>11268</v>
      </c>
      <c r="Z67" s="27" t="s">
        <v>1882</v>
      </c>
      <c r="AA67" s="27" t="s">
        <v>1194</v>
      </c>
      <c r="AB67" s="27">
        <v>34487</v>
      </c>
      <c r="AC67" s="27" t="s">
        <v>1883</v>
      </c>
      <c r="AD67" s="27" t="s">
        <v>1003</v>
      </c>
      <c r="AE67" s="27">
        <v>24196</v>
      </c>
      <c r="AF67" s="27" t="s">
        <v>834</v>
      </c>
      <c r="AG67" s="27" t="s">
        <v>7003</v>
      </c>
      <c r="AH67" s="27" t="s">
        <v>837</v>
      </c>
      <c r="AI67" s="27" t="s">
        <v>834</v>
      </c>
      <c r="AJ67" s="27" t="s">
        <v>1406</v>
      </c>
      <c r="AK67" s="27" t="s">
        <v>837</v>
      </c>
      <c r="AL67" s="27" t="s">
        <v>834</v>
      </c>
      <c r="AM67" s="27" t="s">
        <v>3202</v>
      </c>
      <c r="AN67" s="27" t="s">
        <v>837</v>
      </c>
      <c r="AO67" s="27" t="s">
        <v>834</v>
      </c>
      <c r="AP67" s="27" t="s">
        <v>7510</v>
      </c>
      <c r="AQ67" s="27" t="s">
        <v>837</v>
      </c>
      <c r="AR67" s="27" t="s">
        <v>834</v>
      </c>
      <c r="AS67" s="27" t="s">
        <v>3764</v>
      </c>
      <c r="AT67" s="27" t="s">
        <v>837</v>
      </c>
      <c r="AU67" s="27" t="s">
        <v>834</v>
      </c>
      <c r="AV67" s="27" t="s">
        <v>1866</v>
      </c>
      <c r="AW67" s="27" t="s">
        <v>837</v>
      </c>
      <c r="AX67" s="27" t="s">
        <v>834</v>
      </c>
      <c r="AY67" s="27" t="s">
        <v>393</v>
      </c>
      <c r="AZ67" s="27" t="s">
        <v>837</v>
      </c>
      <c r="BA67" s="27" t="s">
        <v>834</v>
      </c>
      <c r="BB67" s="27" t="s">
        <v>6640</v>
      </c>
      <c r="BC67" s="27" t="s">
        <v>837</v>
      </c>
      <c r="BD67" s="27" t="s">
        <v>834</v>
      </c>
      <c r="BE67" s="27" t="s">
        <v>6802</v>
      </c>
      <c r="BF67" s="27" t="s">
        <v>837</v>
      </c>
      <c r="BG67" s="27" t="s">
        <v>834</v>
      </c>
      <c r="BH67" s="27" t="s">
        <v>834</v>
      </c>
      <c r="BI67" s="27" t="s">
        <v>1777</v>
      </c>
      <c r="BJ67" s="27" t="s">
        <v>837</v>
      </c>
      <c r="BK67" s="27" t="s">
        <v>3403</v>
      </c>
      <c r="BL67" s="27" t="s">
        <v>837</v>
      </c>
      <c r="BM67" s="27" t="s">
        <v>834</v>
      </c>
      <c r="BN67" s="27" t="s">
        <v>5990</v>
      </c>
      <c r="BO67" s="27" t="s">
        <v>837</v>
      </c>
      <c r="BP67" s="27" t="s">
        <v>834</v>
      </c>
      <c r="BQ67" s="27" t="s">
        <v>1020</v>
      </c>
      <c r="BR67" s="27" t="s">
        <v>837</v>
      </c>
      <c r="BS67" s="27" t="s">
        <v>834</v>
      </c>
      <c r="BT67" s="27" t="s">
        <v>4014</v>
      </c>
      <c r="BU67" s="27" t="s">
        <v>837</v>
      </c>
      <c r="BV67" s="27" t="s">
        <v>834</v>
      </c>
      <c r="BW67" s="27" t="s">
        <v>1424</v>
      </c>
      <c r="BX67" s="27" t="s">
        <v>837</v>
      </c>
      <c r="BY67" s="27" t="s">
        <v>834</v>
      </c>
      <c r="BZ67" s="27" t="s">
        <v>602</v>
      </c>
      <c r="CA67" s="27" t="s">
        <v>837</v>
      </c>
      <c r="CB67" s="27" t="s">
        <v>834</v>
      </c>
      <c r="CC67" s="27" t="s">
        <v>3539</v>
      </c>
      <c r="CD67" s="27" t="s">
        <v>837</v>
      </c>
      <c r="CE67" s="27" t="s">
        <v>834</v>
      </c>
      <c r="CF67" s="27" t="s">
        <v>3118</v>
      </c>
      <c r="CG67" s="27" t="s">
        <v>837</v>
      </c>
      <c r="CH67" s="27" t="s">
        <v>834</v>
      </c>
      <c r="CI67" s="27" t="s">
        <v>3608</v>
      </c>
      <c r="CJ67" s="27" t="s">
        <v>837</v>
      </c>
      <c r="CK67" s="27" t="s">
        <v>834</v>
      </c>
      <c r="CL67" s="27" t="s">
        <v>399</v>
      </c>
      <c r="CM67" s="27" t="s">
        <v>837</v>
      </c>
      <c r="CN67" s="27" t="s">
        <v>834</v>
      </c>
      <c r="CO67" s="27" t="s">
        <v>3983</v>
      </c>
      <c r="CP67" s="27" t="s">
        <v>837</v>
      </c>
      <c r="CQ67" s="27" t="s">
        <v>6148</v>
      </c>
      <c r="CR67" s="27" t="s">
        <v>3395</v>
      </c>
      <c r="CS67" s="27">
        <v>701</v>
      </c>
      <c r="CT67" s="27" t="s">
        <v>834</v>
      </c>
      <c r="CU67" s="27" t="s">
        <v>5035</v>
      </c>
      <c r="CV67" s="27" t="s">
        <v>837</v>
      </c>
      <c r="CW67" s="27" t="s">
        <v>6149</v>
      </c>
      <c r="CX67" s="27" t="s">
        <v>1401</v>
      </c>
      <c r="CY67" s="27">
        <v>273</v>
      </c>
      <c r="CZ67" s="27" t="s">
        <v>6151</v>
      </c>
      <c r="DA67" s="27" t="s">
        <v>1401</v>
      </c>
      <c r="DB67" s="27">
        <v>34</v>
      </c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</row>
    <row r="68" spans="1:188">
      <c r="A68" s="1">
        <v>67</v>
      </c>
      <c r="B68" s="69">
        <v>39496</v>
      </c>
      <c r="C68" s="27" t="s">
        <v>1884</v>
      </c>
      <c r="D68" s="1">
        <v>149132</v>
      </c>
      <c r="E68" s="1">
        <v>68358</v>
      </c>
      <c r="F68" s="35">
        <f t="shared" si="22"/>
        <v>0.4583724485690529</v>
      </c>
      <c r="G68" s="35">
        <f t="shared" si="15"/>
        <v>1.7861844992539278E-2</v>
      </c>
      <c r="H68" s="1" t="str">
        <f t="shared" si="16"/>
        <v>PPPP</v>
      </c>
      <c r="I68" s="35">
        <f t="shared" si="17"/>
        <v>0.40918400187249482</v>
      </c>
      <c r="J68" s="1" t="str">
        <f t="shared" si="18"/>
        <v>PML-N</v>
      </c>
      <c r="K68" s="35">
        <f t="shared" si="19"/>
        <v>0.39132215687995553</v>
      </c>
      <c r="L68" s="1" t="str">
        <f t="shared" si="20"/>
        <v>PML</v>
      </c>
      <c r="M68" s="35">
        <f t="shared" si="21"/>
        <v>0.19114075894555135</v>
      </c>
      <c r="N68" s="52" t="s">
        <v>834</v>
      </c>
      <c r="O68" s="52" t="s">
        <v>1002</v>
      </c>
      <c r="P68" s="52" t="s">
        <v>837</v>
      </c>
      <c r="Q68" s="27" t="s">
        <v>834</v>
      </c>
      <c r="R68" s="27" t="s">
        <v>1185</v>
      </c>
      <c r="S68" s="27" t="s">
        <v>837</v>
      </c>
      <c r="T68" s="27" t="s">
        <v>834</v>
      </c>
      <c r="U68" s="27" t="s">
        <v>1765</v>
      </c>
      <c r="V68" s="27" t="s">
        <v>837</v>
      </c>
      <c r="W68" s="27" t="s">
        <v>6152</v>
      </c>
      <c r="X68" s="27" t="s">
        <v>909</v>
      </c>
      <c r="Y68" s="27">
        <v>13066</v>
      </c>
      <c r="Z68" s="27" t="s">
        <v>2073</v>
      </c>
      <c r="AA68" s="27" t="s">
        <v>1194</v>
      </c>
      <c r="AB68" s="27">
        <v>26750</v>
      </c>
      <c r="AC68" s="27" t="s">
        <v>1885</v>
      </c>
      <c r="AD68" s="27" t="s">
        <v>1003</v>
      </c>
      <c r="AE68" s="27">
        <v>27971</v>
      </c>
      <c r="AF68" s="27" t="s">
        <v>834</v>
      </c>
      <c r="AG68" s="27" t="s">
        <v>7003</v>
      </c>
      <c r="AH68" s="27" t="s">
        <v>837</v>
      </c>
      <c r="AI68" s="27" t="s">
        <v>834</v>
      </c>
      <c r="AJ68" s="27" t="s">
        <v>1406</v>
      </c>
      <c r="AK68" s="27" t="s">
        <v>837</v>
      </c>
      <c r="AL68" s="27" t="s">
        <v>834</v>
      </c>
      <c r="AM68" s="27" t="s">
        <v>3202</v>
      </c>
      <c r="AN68" s="27" t="s">
        <v>837</v>
      </c>
      <c r="AO68" s="27" t="s">
        <v>834</v>
      </c>
      <c r="AP68" s="27" t="s">
        <v>7510</v>
      </c>
      <c r="AQ68" s="27" t="s">
        <v>837</v>
      </c>
      <c r="AR68" s="27" t="s">
        <v>834</v>
      </c>
      <c r="AS68" s="27" t="s">
        <v>3764</v>
      </c>
      <c r="AT68" s="27" t="s">
        <v>837</v>
      </c>
      <c r="AU68" s="27" t="s">
        <v>834</v>
      </c>
      <c r="AV68" s="27" t="s">
        <v>1866</v>
      </c>
      <c r="AW68" s="27" t="s">
        <v>837</v>
      </c>
      <c r="AX68" s="27" t="s">
        <v>834</v>
      </c>
      <c r="AY68" s="27" t="s">
        <v>393</v>
      </c>
      <c r="AZ68" s="27" t="s">
        <v>837</v>
      </c>
      <c r="BA68" s="27" t="s">
        <v>834</v>
      </c>
      <c r="BB68" s="27" t="s">
        <v>6640</v>
      </c>
      <c r="BC68" s="27" t="s">
        <v>837</v>
      </c>
      <c r="BD68" s="27" t="s">
        <v>834</v>
      </c>
      <c r="BE68" s="27" t="s">
        <v>6802</v>
      </c>
      <c r="BF68" s="27" t="s">
        <v>837</v>
      </c>
      <c r="BG68" s="27" t="s">
        <v>834</v>
      </c>
      <c r="BH68" s="27" t="s">
        <v>834</v>
      </c>
      <c r="BI68" s="27" t="s">
        <v>1777</v>
      </c>
      <c r="BJ68" s="27" t="s">
        <v>837</v>
      </c>
      <c r="BK68" s="27" t="s">
        <v>3403</v>
      </c>
      <c r="BL68" s="27" t="s">
        <v>837</v>
      </c>
      <c r="BM68" s="27" t="s">
        <v>834</v>
      </c>
      <c r="BN68" s="27" t="s">
        <v>5990</v>
      </c>
      <c r="BO68" s="27" t="s">
        <v>837</v>
      </c>
      <c r="BP68" s="27" t="s">
        <v>834</v>
      </c>
      <c r="BQ68" s="27" t="s">
        <v>1020</v>
      </c>
      <c r="BR68" s="27" t="s">
        <v>837</v>
      </c>
      <c r="BS68" s="27" t="s">
        <v>834</v>
      </c>
      <c r="BT68" s="27" t="s">
        <v>4014</v>
      </c>
      <c r="BU68" s="27" t="s">
        <v>837</v>
      </c>
      <c r="BV68" s="27" t="s">
        <v>834</v>
      </c>
      <c r="BW68" s="27" t="s">
        <v>1424</v>
      </c>
      <c r="BX68" s="27" t="s">
        <v>837</v>
      </c>
      <c r="BY68" s="27" t="s">
        <v>834</v>
      </c>
      <c r="BZ68" s="27" t="s">
        <v>602</v>
      </c>
      <c r="CA68" s="27" t="s">
        <v>837</v>
      </c>
      <c r="CB68" s="27" t="s">
        <v>834</v>
      </c>
      <c r="CC68" s="27" t="s">
        <v>3539</v>
      </c>
      <c r="CD68" s="27" t="s">
        <v>837</v>
      </c>
      <c r="CE68" s="27" t="s">
        <v>834</v>
      </c>
      <c r="CF68" s="27" t="s">
        <v>3118</v>
      </c>
      <c r="CG68" s="27" t="s">
        <v>837</v>
      </c>
      <c r="CH68" s="27" t="s">
        <v>834</v>
      </c>
      <c r="CI68" s="27" t="s">
        <v>3608</v>
      </c>
      <c r="CJ68" s="27" t="s">
        <v>837</v>
      </c>
      <c r="CK68" s="27" t="s">
        <v>834</v>
      </c>
      <c r="CL68" s="27" t="s">
        <v>399</v>
      </c>
      <c r="CM68" s="27" t="s">
        <v>837</v>
      </c>
      <c r="CN68" s="27" t="s">
        <v>834</v>
      </c>
      <c r="CO68" s="27" t="s">
        <v>3983</v>
      </c>
      <c r="CP68" s="27" t="s">
        <v>837</v>
      </c>
      <c r="CQ68" s="27" t="s">
        <v>834</v>
      </c>
      <c r="CR68" s="27" t="s">
        <v>3395</v>
      </c>
      <c r="CS68" s="27" t="s">
        <v>837</v>
      </c>
      <c r="CT68" s="27" t="s">
        <v>834</v>
      </c>
      <c r="CU68" s="27" t="s">
        <v>5035</v>
      </c>
      <c r="CV68" s="27" t="s">
        <v>837</v>
      </c>
      <c r="CW68" s="27" t="s">
        <v>6153</v>
      </c>
      <c r="CX68" s="27" t="s">
        <v>1401</v>
      </c>
      <c r="CY68" s="27">
        <v>494</v>
      </c>
      <c r="CZ68" s="27" t="s">
        <v>6154</v>
      </c>
      <c r="DA68" s="27" t="s">
        <v>1401</v>
      </c>
      <c r="DB68" s="27">
        <v>65</v>
      </c>
      <c r="DC68" s="27" t="s">
        <v>6155</v>
      </c>
      <c r="DD68" s="27" t="s">
        <v>1401</v>
      </c>
      <c r="DE68" s="27">
        <v>12</v>
      </c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</row>
    <row r="69" spans="1:188">
      <c r="A69" s="1">
        <v>68</v>
      </c>
      <c r="B69" s="69">
        <v>39496</v>
      </c>
      <c r="C69" s="27" t="s">
        <v>2074</v>
      </c>
      <c r="D69" s="1">
        <v>162443</v>
      </c>
      <c r="E69" s="1">
        <v>71806</v>
      </c>
      <c r="F69" s="35">
        <f t="shared" si="22"/>
        <v>0.4420381302980122</v>
      </c>
      <c r="G69" s="35">
        <f t="shared" si="15"/>
        <v>0.11524106620616661</v>
      </c>
      <c r="H69" s="1" t="str">
        <f t="shared" si="16"/>
        <v>PML-N</v>
      </c>
      <c r="I69" s="35">
        <f t="shared" si="17"/>
        <v>0.48449990251511016</v>
      </c>
      <c r="J69" s="1" t="str">
        <f t="shared" si="18"/>
        <v>PPPP</v>
      </c>
      <c r="K69" s="35">
        <f t="shared" si="19"/>
        <v>0.36925883630894352</v>
      </c>
      <c r="L69" s="1" t="str">
        <f t="shared" si="20"/>
        <v>PML</v>
      </c>
      <c r="M69" s="35">
        <f t="shared" si="21"/>
        <v>0.12834582068350833</v>
      </c>
      <c r="N69" s="52" t="s">
        <v>834</v>
      </c>
      <c r="O69" s="52" t="s">
        <v>1002</v>
      </c>
      <c r="P69" s="52" t="s">
        <v>837</v>
      </c>
      <c r="Q69" s="27" t="s">
        <v>5987</v>
      </c>
      <c r="R69" s="27" t="s">
        <v>1185</v>
      </c>
      <c r="S69" s="27">
        <v>47</v>
      </c>
      <c r="T69" s="27" t="s">
        <v>834</v>
      </c>
      <c r="U69" s="27" t="s">
        <v>1765</v>
      </c>
      <c r="V69" s="27" t="s">
        <v>837</v>
      </c>
      <c r="W69" s="27" t="s">
        <v>6156</v>
      </c>
      <c r="X69" s="27" t="s">
        <v>909</v>
      </c>
      <c r="Y69" s="27">
        <v>9216</v>
      </c>
      <c r="Z69" s="27" t="s">
        <v>2075</v>
      </c>
      <c r="AA69" s="27" t="s">
        <v>1194</v>
      </c>
      <c r="AB69" s="27">
        <v>34790</v>
      </c>
      <c r="AC69" s="27" t="s">
        <v>2076</v>
      </c>
      <c r="AD69" s="27" t="s">
        <v>1003</v>
      </c>
      <c r="AE69" s="27">
        <v>26515</v>
      </c>
      <c r="AF69" s="27" t="s">
        <v>834</v>
      </c>
      <c r="AG69" s="27" t="s">
        <v>7003</v>
      </c>
      <c r="AH69" s="27" t="s">
        <v>837</v>
      </c>
      <c r="AI69" s="27" t="s">
        <v>834</v>
      </c>
      <c r="AJ69" s="27" t="s">
        <v>1406</v>
      </c>
      <c r="AK69" s="27" t="s">
        <v>837</v>
      </c>
      <c r="AL69" s="27" t="s">
        <v>834</v>
      </c>
      <c r="AM69" s="27" t="s">
        <v>3202</v>
      </c>
      <c r="AN69" s="27" t="s">
        <v>837</v>
      </c>
      <c r="AO69" s="27" t="s">
        <v>834</v>
      </c>
      <c r="AP69" s="27" t="s">
        <v>7510</v>
      </c>
      <c r="AQ69" s="27" t="s">
        <v>837</v>
      </c>
      <c r="AR69" s="27" t="s">
        <v>834</v>
      </c>
      <c r="AS69" s="27" t="s">
        <v>3764</v>
      </c>
      <c r="AT69" s="27" t="s">
        <v>837</v>
      </c>
      <c r="AU69" s="27" t="s">
        <v>834</v>
      </c>
      <c r="AV69" s="27" t="s">
        <v>1866</v>
      </c>
      <c r="AW69" s="27" t="s">
        <v>837</v>
      </c>
      <c r="AX69" s="27" t="s">
        <v>834</v>
      </c>
      <c r="AY69" s="27" t="s">
        <v>393</v>
      </c>
      <c r="AZ69" s="27" t="s">
        <v>837</v>
      </c>
      <c r="BA69" s="27" t="s">
        <v>834</v>
      </c>
      <c r="BB69" s="27" t="s">
        <v>6640</v>
      </c>
      <c r="BC69" s="27" t="s">
        <v>837</v>
      </c>
      <c r="BD69" s="27" t="s">
        <v>834</v>
      </c>
      <c r="BE69" s="27" t="s">
        <v>6802</v>
      </c>
      <c r="BF69" s="27" t="s">
        <v>837</v>
      </c>
      <c r="BG69" s="27" t="s">
        <v>834</v>
      </c>
      <c r="BH69" s="27" t="s">
        <v>834</v>
      </c>
      <c r="BI69" s="27" t="s">
        <v>1777</v>
      </c>
      <c r="BJ69" s="27" t="s">
        <v>837</v>
      </c>
      <c r="BK69" s="27" t="s">
        <v>3403</v>
      </c>
      <c r="BL69" s="27" t="s">
        <v>837</v>
      </c>
      <c r="BM69" s="27" t="s">
        <v>834</v>
      </c>
      <c r="BN69" s="27" t="s">
        <v>5990</v>
      </c>
      <c r="BO69" s="27" t="s">
        <v>837</v>
      </c>
      <c r="BP69" s="27" t="s">
        <v>834</v>
      </c>
      <c r="BQ69" s="27" t="s">
        <v>1020</v>
      </c>
      <c r="BR69" s="27" t="s">
        <v>837</v>
      </c>
      <c r="BS69" s="27" t="s">
        <v>834</v>
      </c>
      <c r="BT69" s="27" t="s">
        <v>4014</v>
      </c>
      <c r="BU69" s="27" t="s">
        <v>837</v>
      </c>
      <c r="BV69" s="27" t="s">
        <v>834</v>
      </c>
      <c r="BW69" s="27" t="s">
        <v>1424</v>
      </c>
      <c r="BX69" s="27" t="s">
        <v>837</v>
      </c>
      <c r="BY69" s="27" t="s">
        <v>834</v>
      </c>
      <c r="BZ69" s="27" t="s">
        <v>602</v>
      </c>
      <c r="CA69" s="27" t="s">
        <v>837</v>
      </c>
      <c r="CB69" s="27" t="s">
        <v>834</v>
      </c>
      <c r="CC69" s="27" t="s">
        <v>3539</v>
      </c>
      <c r="CD69" s="27" t="s">
        <v>837</v>
      </c>
      <c r="CE69" s="27" t="s">
        <v>834</v>
      </c>
      <c r="CF69" s="27" t="s">
        <v>3118</v>
      </c>
      <c r="CG69" s="27" t="s">
        <v>837</v>
      </c>
      <c r="CH69" s="27" t="s">
        <v>834</v>
      </c>
      <c r="CI69" s="27" t="s">
        <v>3608</v>
      </c>
      <c r="CJ69" s="27" t="s">
        <v>837</v>
      </c>
      <c r="CK69" s="27" t="s">
        <v>834</v>
      </c>
      <c r="CL69" s="27" t="s">
        <v>399</v>
      </c>
      <c r="CM69" s="27" t="s">
        <v>837</v>
      </c>
      <c r="CN69" s="27" t="s">
        <v>834</v>
      </c>
      <c r="CO69" s="27" t="s">
        <v>3983</v>
      </c>
      <c r="CP69" s="27" t="s">
        <v>837</v>
      </c>
      <c r="CQ69" s="27" t="s">
        <v>834</v>
      </c>
      <c r="CR69" s="27" t="s">
        <v>3395</v>
      </c>
      <c r="CS69" s="27" t="s">
        <v>837</v>
      </c>
      <c r="CT69" s="27" t="s">
        <v>834</v>
      </c>
      <c r="CU69" s="27" t="s">
        <v>5035</v>
      </c>
      <c r="CV69" s="27" t="s">
        <v>837</v>
      </c>
      <c r="CW69" s="27" t="s">
        <v>6157</v>
      </c>
      <c r="CX69" s="27" t="s">
        <v>1401</v>
      </c>
      <c r="CY69" s="27">
        <v>836</v>
      </c>
      <c r="CZ69" s="27" t="s">
        <v>6153</v>
      </c>
      <c r="DA69" s="27" t="s">
        <v>1401</v>
      </c>
      <c r="DB69" s="27">
        <v>193</v>
      </c>
      <c r="DC69" s="27" t="s">
        <v>5986</v>
      </c>
      <c r="DD69" s="27" t="s">
        <v>1401</v>
      </c>
      <c r="DE69" s="27">
        <v>129</v>
      </c>
      <c r="DF69" s="27" t="s">
        <v>5988</v>
      </c>
      <c r="DG69" s="27" t="s">
        <v>1401</v>
      </c>
      <c r="DH69" s="27">
        <v>39</v>
      </c>
      <c r="DI69" s="27" t="s">
        <v>6154</v>
      </c>
      <c r="DJ69" s="27" t="s">
        <v>1401</v>
      </c>
      <c r="DK69" s="27">
        <v>30</v>
      </c>
      <c r="DL69" s="27" t="s">
        <v>6168</v>
      </c>
      <c r="DM69" s="27" t="s">
        <v>1401</v>
      </c>
      <c r="DN69" s="27">
        <v>11</v>
      </c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</row>
    <row r="70" spans="1:188">
      <c r="A70" s="1">
        <v>69</v>
      </c>
      <c r="B70" s="69">
        <v>39496</v>
      </c>
      <c r="C70" s="27" t="s">
        <v>2077</v>
      </c>
      <c r="D70" s="1">
        <v>116018</v>
      </c>
      <c r="E70" s="1">
        <v>53704</v>
      </c>
      <c r="F70" s="35">
        <f t="shared" si="22"/>
        <v>0.46289368891034149</v>
      </c>
      <c r="G70" s="35">
        <f t="shared" si="15"/>
        <v>0.10410770147475049</v>
      </c>
      <c r="H70" s="1" t="str">
        <f t="shared" si="16"/>
        <v>PML-N</v>
      </c>
      <c r="I70" s="35">
        <f t="shared" si="17"/>
        <v>0.43112244897959184</v>
      </c>
      <c r="J70" s="1" t="str">
        <f t="shared" si="18"/>
        <v>PPPP</v>
      </c>
      <c r="K70" s="35">
        <f t="shared" si="19"/>
        <v>0.32701474750484133</v>
      </c>
      <c r="L70" s="1" t="str">
        <f t="shared" si="20"/>
        <v>PML</v>
      </c>
      <c r="M70" s="35">
        <f t="shared" si="21"/>
        <v>0.23646283330850587</v>
      </c>
      <c r="N70" s="52" t="s">
        <v>834</v>
      </c>
      <c r="O70" s="52" t="s">
        <v>1002</v>
      </c>
      <c r="P70" s="52" t="s">
        <v>837</v>
      </c>
      <c r="Q70" s="27" t="s">
        <v>834</v>
      </c>
      <c r="R70" s="27" t="s">
        <v>1185</v>
      </c>
      <c r="S70" s="27" t="s">
        <v>837</v>
      </c>
      <c r="T70" s="27" t="s">
        <v>834</v>
      </c>
      <c r="U70" s="27" t="s">
        <v>1765</v>
      </c>
      <c r="V70" s="27" t="s">
        <v>837</v>
      </c>
      <c r="W70" s="27" t="s">
        <v>6169</v>
      </c>
      <c r="X70" s="27" t="s">
        <v>909</v>
      </c>
      <c r="Y70" s="27">
        <v>12699</v>
      </c>
      <c r="Z70" s="27" t="s">
        <v>2078</v>
      </c>
      <c r="AA70" s="27" t="s">
        <v>1194</v>
      </c>
      <c r="AB70" s="27">
        <v>23153</v>
      </c>
      <c r="AC70" s="27" t="s">
        <v>1893</v>
      </c>
      <c r="AD70" s="27" t="s">
        <v>1003</v>
      </c>
      <c r="AE70" s="27">
        <v>17562</v>
      </c>
      <c r="AF70" s="27" t="s">
        <v>834</v>
      </c>
      <c r="AG70" s="27" t="s">
        <v>7003</v>
      </c>
      <c r="AH70" s="27" t="s">
        <v>837</v>
      </c>
      <c r="AI70" s="27" t="s">
        <v>834</v>
      </c>
      <c r="AJ70" s="27" t="s">
        <v>1406</v>
      </c>
      <c r="AK70" s="27" t="s">
        <v>837</v>
      </c>
      <c r="AL70" s="27" t="s">
        <v>834</v>
      </c>
      <c r="AM70" s="27" t="s">
        <v>3202</v>
      </c>
      <c r="AN70" s="27" t="s">
        <v>837</v>
      </c>
      <c r="AO70" s="27" t="s">
        <v>834</v>
      </c>
      <c r="AP70" s="27" t="s">
        <v>7510</v>
      </c>
      <c r="AQ70" s="27" t="s">
        <v>837</v>
      </c>
      <c r="AR70" s="27" t="s">
        <v>834</v>
      </c>
      <c r="AS70" s="27" t="s">
        <v>3764</v>
      </c>
      <c r="AT70" s="27" t="s">
        <v>837</v>
      </c>
      <c r="AU70" s="27" t="s">
        <v>834</v>
      </c>
      <c r="AV70" s="27" t="s">
        <v>1866</v>
      </c>
      <c r="AW70" s="27" t="s">
        <v>837</v>
      </c>
      <c r="AX70" s="27" t="s">
        <v>834</v>
      </c>
      <c r="AY70" s="27" t="s">
        <v>393</v>
      </c>
      <c r="AZ70" s="27" t="s">
        <v>837</v>
      </c>
      <c r="BA70" s="27" t="s">
        <v>834</v>
      </c>
      <c r="BB70" s="27" t="s">
        <v>6640</v>
      </c>
      <c r="BC70" s="27" t="s">
        <v>837</v>
      </c>
      <c r="BD70" s="27" t="s">
        <v>834</v>
      </c>
      <c r="BE70" s="27" t="s">
        <v>6802</v>
      </c>
      <c r="BF70" s="27" t="s">
        <v>837</v>
      </c>
      <c r="BG70" s="27" t="s">
        <v>834</v>
      </c>
      <c r="BH70" s="27" t="s">
        <v>834</v>
      </c>
      <c r="BI70" s="27" t="s">
        <v>1777</v>
      </c>
      <c r="BJ70" s="27" t="s">
        <v>837</v>
      </c>
      <c r="BK70" s="27" t="s">
        <v>3403</v>
      </c>
      <c r="BL70" s="27" t="s">
        <v>837</v>
      </c>
      <c r="BM70" s="27" t="s">
        <v>834</v>
      </c>
      <c r="BN70" s="27" t="s">
        <v>5990</v>
      </c>
      <c r="BO70" s="27" t="s">
        <v>837</v>
      </c>
      <c r="BP70" s="27" t="s">
        <v>834</v>
      </c>
      <c r="BQ70" s="27" t="s">
        <v>1020</v>
      </c>
      <c r="BR70" s="27" t="s">
        <v>837</v>
      </c>
      <c r="BS70" s="27" t="s">
        <v>834</v>
      </c>
      <c r="BT70" s="27" t="s">
        <v>4014</v>
      </c>
      <c r="BU70" s="27" t="s">
        <v>837</v>
      </c>
      <c r="BV70" s="27" t="s">
        <v>834</v>
      </c>
      <c r="BW70" s="27" t="s">
        <v>1424</v>
      </c>
      <c r="BX70" s="27" t="s">
        <v>837</v>
      </c>
      <c r="BY70" s="27" t="s">
        <v>834</v>
      </c>
      <c r="BZ70" s="27" t="s">
        <v>602</v>
      </c>
      <c r="CA70" s="27" t="s">
        <v>837</v>
      </c>
      <c r="CB70" s="27" t="s">
        <v>834</v>
      </c>
      <c r="CC70" s="27" t="s">
        <v>3539</v>
      </c>
      <c r="CD70" s="27" t="s">
        <v>837</v>
      </c>
      <c r="CE70" s="27" t="s">
        <v>834</v>
      </c>
      <c r="CF70" s="27" t="s">
        <v>3118</v>
      </c>
      <c r="CG70" s="27" t="s">
        <v>837</v>
      </c>
      <c r="CH70" s="27" t="s">
        <v>834</v>
      </c>
      <c r="CI70" s="27" t="s">
        <v>3608</v>
      </c>
      <c r="CJ70" s="27" t="s">
        <v>837</v>
      </c>
      <c r="CK70" s="27" t="s">
        <v>834</v>
      </c>
      <c r="CL70" s="27" t="s">
        <v>399</v>
      </c>
      <c r="CM70" s="27" t="s">
        <v>837</v>
      </c>
      <c r="CN70" s="27" t="s">
        <v>834</v>
      </c>
      <c r="CO70" s="27" t="s">
        <v>3983</v>
      </c>
      <c r="CP70" s="27" t="s">
        <v>837</v>
      </c>
      <c r="CQ70" s="27" t="s">
        <v>834</v>
      </c>
      <c r="CR70" s="27" t="s">
        <v>3395</v>
      </c>
      <c r="CS70" s="27" t="s">
        <v>837</v>
      </c>
      <c r="CT70" s="27" t="s">
        <v>834</v>
      </c>
      <c r="CU70" s="27" t="s">
        <v>5035</v>
      </c>
      <c r="CV70" s="27" t="s">
        <v>837</v>
      </c>
      <c r="CW70" s="27" t="s">
        <v>6170</v>
      </c>
      <c r="CX70" s="27" t="s">
        <v>1401</v>
      </c>
      <c r="CY70" s="27">
        <v>114</v>
      </c>
      <c r="CZ70" s="27" t="s">
        <v>6171</v>
      </c>
      <c r="DA70" s="27" t="s">
        <v>1401</v>
      </c>
      <c r="DB70" s="27">
        <v>93</v>
      </c>
      <c r="DC70" s="27" t="s">
        <v>6172</v>
      </c>
      <c r="DD70" s="27" t="s">
        <v>1401</v>
      </c>
      <c r="DE70" s="27">
        <v>83</v>
      </c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</row>
    <row r="71" spans="1:188">
      <c r="A71" s="1">
        <v>70</v>
      </c>
      <c r="B71" s="69">
        <v>39496</v>
      </c>
      <c r="C71" s="27" t="s">
        <v>1894</v>
      </c>
      <c r="D71" s="1">
        <v>133387</v>
      </c>
      <c r="E71" s="1">
        <v>41548</v>
      </c>
      <c r="F71" s="35">
        <f t="shared" si="22"/>
        <v>0.31148462743745642</v>
      </c>
      <c r="G71" s="35">
        <f t="shared" si="15"/>
        <v>0.5536969288533744</v>
      </c>
      <c r="H71" s="1" t="str">
        <f t="shared" si="16"/>
        <v>PML-N</v>
      </c>
      <c r="I71" s="35">
        <f t="shared" si="17"/>
        <v>0.55526138442283623</v>
      </c>
      <c r="J71" s="1" t="str">
        <f t="shared" si="18"/>
        <v>IND</v>
      </c>
      <c r="K71" s="35">
        <f t="shared" si="19"/>
        <v>1.5644555694618273E-3</v>
      </c>
      <c r="L71" s="1" t="str">
        <f t="shared" si="20"/>
        <v>IND</v>
      </c>
      <c r="M71" s="35">
        <f t="shared" si="21"/>
        <v>1.4200442861268894E-3</v>
      </c>
      <c r="N71" s="52" t="s">
        <v>834</v>
      </c>
      <c r="O71" s="52" t="s">
        <v>1002</v>
      </c>
      <c r="P71" s="52" t="s">
        <v>837</v>
      </c>
      <c r="Q71" s="27" t="s">
        <v>834</v>
      </c>
      <c r="R71" s="27" t="s">
        <v>1185</v>
      </c>
      <c r="S71" s="27" t="s">
        <v>837</v>
      </c>
      <c r="T71" s="27" t="s">
        <v>834</v>
      </c>
      <c r="U71" s="27" t="s">
        <v>1765</v>
      </c>
      <c r="V71" s="27" t="s">
        <v>837</v>
      </c>
      <c r="W71" s="27" t="s">
        <v>834</v>
      </c>
      <c r="X71" s="27" t="s">
        <v>909</v>
      </c>
      <c r="Y71" s="27" t="s">
        <v>837</v>
      </c>
      <c r="Z71" s="27" t="s">
        <v>1895</v>
      </c>
      <c r="AA71" s="27" t="s">
        <v>1194</v>
      </c>
      <c r="AB71" s="27">
        <v>23070</v>
      </c>
      <c r="AC71" s="27" t="s">
        <v>834</v>
      </c>
      <c r="AD71" s="27" t="s">
        <v>1003</v>
      </c>
      <c r="AE71" s="27" t="s">
        <v>837</v>
      </c>
      <c r="AF71" s="27" t="s">
        <v>834</v>
      </c>
      <c r="AG71" s="27" t="s">
        <v>7003</v>
      </c>
      <c r="AH71" s="27" t="s">
        <v>837</v>
      </c>
      <c r="AI71" s="27" t="s">
        <v>834</v>
      </c>
      <c r="AJ71" s="27" t="s">
        <v>1406</v>
      </c>
      <c r="AK71" s="27" t="s">
        <v>837</v>
      </c>
      <c r="AL71" s="27" t="s">
        <v>834</v>
      </c>
      <c r="AM71" s="27" t="s">
        <v>3202</v>
      </c>
      <c r="AN71" s="27" t="s">
        <v>837</v>
      </c>
      <c r="AO71" s="27" t="s">
        <v>834</v>
      </c>
      <c r="AP71" s="27" t="s">
        <v>7510</v>
      </c>
      <c r="AQ71" s="27" t="s">
        <v>837</v>
      </c>
      <c r="AR71" s="27" t="s">
        <v>834</v>
      </c>
      <c r="AS71" s="27" t="s">
        <v>3764</v>
      </c>
      <c r="AT71" s="27" t="s">
        <v>837</v>
      </c>
      <c r="AU71" s="27" t="s">
        <v>834</v>
      </c>
      <c r="AV71" s="27" t="s">
        <v>1866</v>
      </c>
      <c r="AW71" s="27" t="s">
        <v>837</v>
      </c>
      <c r="AX71" s="27" t="s">
        <v>834</v>
      </c>
      <c r="AY71" s="27" t="s">
        <v>393</v>
      </c>
      <c r="AZ71" s="27" t="s">
        <v>837</v>
      </c>
      <c r="BA71" s="27" t="s">
        <v>834</v>
      </c>
      <c r="BB71" s="27" t="s">
        <v>6640</v>
      </c>
      <c r="BC71" s="27" t="s">
        <v>837</v>
      </c>
      <c r="BD71" s="27" t="s">
        <v>834</v>
      </c>
      <c r="BE71" s="27" t="s">
        <v>6802</v>
      </c>
      <c r="BF71" s="27" t="s">
        <v>837</v>
      </c>
      <c r="BG71" s="27" t="s">
        <v>834</v>
      </c>
      <c r="BH71" s="27" t="s">
        <v>834</v>
      </c>
      <c r="BI71" s="27" t="s">
        <v>1777</v>
      </c>
      <c r="BJ71" s="27" t="s">
        <v>837</v>
      </c>
      <c r="BK71" s="27" t="s">
        <v>3403</v>
      </c>
      <c r="BL71" s="27" t="s">
        <v>837</v>
      </c>
      <c r="BM71" s="27" t="s">
        <v>834</v>
      </c>
      <c r="BN71" s="27" t="s">
        <v>5990</v>
      </c>
      <c r="BO71" s="27" t="s">
        <v>837</v>
      </c>
      <c r="BP71" s="27" t="s">
        <v>834</v>
      </c>
      <c r="BQ71" s="27" t="s">
        <v>1020</v>
      </c>
      <c r="BR71" s="27" t="s">
        <v>837</v>
      </c>
      <c r="BS71" s="27" t="s">
        <v>834</v>
      </c>
      <c r="BT71" s="27" t="s">
        <v>4014</v>
      </c>
      <c r="BU71" s="27" t="s">
        <v>837</v>
      </c>
      <c r="BV71" s="27" t="s">
        <v>834</v>
      </c>
      <c r="BW71" s="27" t="s">
        <v>1424</v>
      </c>
      <c r="BX71" s="27" t="s">
        <v>837</v>
      </c>
      <c r="BY71" s="27" t="s">
        <v>834</v>
      </c>
      <c r="BZ71" s="27" t="s">
        <v>602</v>
      </c>
      <c r="CA71" s="27" t="s">
        <v>837</v>
      </c>
      <c r="CB71" s="27" t="s">
        <v>834</v>
      </c>
      <c r="CC71" s="27" t="s">
        <v>3539</v>
      </c>
      <c r="CD71" s="27" t="s">
        <v>837</v>
      </c>
      <c r="CE71" s="27" t="s">
        <v>834</v>
      </c>
      <c r="CF71" s="27" t="s">
        <v>3118</v>
      </c>
      <c r="CG71" s="27" t="s">
        <v>837</v>
      </c>
      <c r="CH71" s="27" t="s">
        <v>834</v>
      </c>
      <c r="CI71" s="27" t="s">
        <v>3608</v>
      </c>
      <c r="CJ71" s="27" t="s">
        <v>837</v>
      </c>
      <c r="CK71" s="27" t="s">
        <v>834</v>
      </c>
      <c r="CL71" s="27" t="s">
        <v>399</v>
      </c>
      <c r="CM71" s="27" t="s">
        <v>837</v>
      </c>
      <c r="CN71" s="27" t="s">
        <v>834</v>
      </c>
      <c r="CO71" s="27" t="s">
        <v>3983</v>
      </c>
      <c r="CP71" s="27" t="s">
        <v>837</v>
      </c>
      <c r="CQ71" s="27" t="s">
        <v>834</v>
      </c>
      <c r="CR71" s="27" t="s">
        <v>3395</v>
      </c>
      <c r="CS71" s="27" t="s">
        <v>837</v>
      </c>
      <c r="CT71" s="27" t="s">
        <v>834</v>
      </c>
      <c r="CU71" s="27" t="s">
        <v>5035</v>
      </c>
      <c r="CV71" s="27" t="s">
        <v>837</v>
      </c>
      <c r="CW71" s="27" t="s">
        <v>6173</v>
      </c>
      <c r="CX71" s="27" t="s">
        <v>1401</v>
      </c>
      <c r="CY71" s="27">
        <v>65</v>
      </c>
      <c r="CZ71" s="27" t="s">
        <v>6174</v>
      </c>
      <c r="DA71" s="27" t="s">
        <v>1401</v>
      </c>
      <c r="DB71" s="27">
        <v>59</v>
      </c>
      <c r="DC71" s="27" t="s">
        <v>6175</v>
      </c>
      <c r="DD71" s="27" t="s">
        <v>1401</v>
      </c>
      <c r="DE71" s="27">
        <v>17</v>
      </c>
      <c r="DF71" s="27" t="s">
        <v>6079</v>
      </c>
      <c r="DG71" s="27" t="s">
        <v>1401</v>
      </c>
      <c r="DH71" s="27">
        <v>13</v>
      </c>
      <c r="DI71" s="27" t="s">
        <v>6176</v>
      </c>
      <c r="DJ71" s="27" t="s">
        <v>1401</v>
      </c>
      <c r="DK71" s="27">
        <v>12</v>
      </c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</row>
    <row r="72" spans="1:188">
      <c r="A72" s="1">
        <v>71</v>
      </c>
      <c r="B72" s="69">
        <v>39496</v>
      </c>
      <c r="C72" s="27" t="s">
        <v>2083</v>
      </c>
      <c r="D72" s="1">
        <v>148950</v>
      </c>
      <c r="E72" s="1">
        <v>68127</v>
      </c>
      <c r="F72" s="35">
        <f t="shared" si="22"/>
        <v>0.45738167170191341</v>
      </c>
      <c r="G72" s="35">
        <f t="shared" si="15"/>
        <v>0.16171268366433278</v>
      </c>
      <c r="H72" s="1" t="str">
        <f t="shared" si="16"/>
        <v>PML-N</v>
      </c>
      <c r="I72" s="35">
        <f t="shared" si="17"/>
        <v>0.50652457909492565</v>
      </c>
      <c r="J72" s="1" t="str">
        <f t="shared" si="18"/>
        <v>PPPP</v>
      </c>
      <c r="K72" s="35">
        <f t="shared" si="19"/>
        <v>0.34481189543059287</v>
      </c>
      <c r="L72" s="1" t="str">
        <f t="shared" si="20"/>
        <v>PML</v>
      </c>
      <c r="M72" s="35">
        <f t="shared" si="21"/>
        <v>0.14370220323807006</v>
      </c>
      <c r="N72" s="52" t="s">
        <v>834</v>
      </c>
      <c r="O72" s="52" t="s">
        <v>1002</v>
      </c>
      <c r="P72" s="52" t="s">
        <v>837</v>
      </c>
      <c r="Q72" s="27" t="s">
        <v>834</v>
      </c>
      <c r="R72" s="27" t="s">
        <v>1185</v>
      </c>
      <c r="S72" s="27" t="s">
        <v>837</v>
      </c>
      <c r="T72" s="27" t="s">
        <v>834</v>
      </c>
      <c r="U72" s="27" t="s">
        <v>1765</v>
      </c>
      <c r="V72" s="27" t="s">
        <v>837</v>
      </c>
      <c r="W72" s="27" t="s">
        <v>6341</v>
      </c>
      <c r="X72" s="27" t="s">
        <v>909</v>
      </c>
      <c r="Y72" s="27">
        <v>9790</v>
      </c>
      <c r="Z72" s="27" t="s">
        <v>2081</v>
      </c>
      <c r="AA72" s="27" t="s">
        <v>1194</v>
      </c>
      <c r="AB72" s="27">
        <v>34508</v>
      </c>
      <c r="AC72" s="27" t="s">
        <v>2082</v>
      </c>
      <c r="AD72" s="27" t="s">
        <v>1003</v>
      </c>
      <c r="AE72" s="27">
        <v>23491</v>
      </c>
      <c r="AF72" s="27" t="s">
        <v>834</v>
      </c>
      <c r="AG72" s="27" t="s">
        <v>7003</v>
      </c>
      <c r="AH72" s="27" t="s">
        <v>837</v>
      </c>
      <c r="AI72" s="27" t="s">
        <v>834</v>
      </c>
      <c r="AJ72" s="27" t="s">
        <v>1406</v>
      </c>
      <c r="AK72" s="27" t="s">
        <v>837</v>
      </c>
      <c r="AL72" s="27" t="s">
        <v>834</v>
      </c>
      <c r="AM72" s="27" t="s">
        <v>3202</v>
      </c>
      <c r="AN72" s="27" t="s">
        <v>837</v>
      </c>
      <c r="AO72" s="27" t="s">
        <v>834</v>
      </c>
      <c r="AP72" s="27" t="s">
        <v>7510</v>
      </c>
      <c r="AQ72" s="27" t="s">
        <v>837</v>
      </c>
      <c r="AR72" s="27" t="s">
        <v>834</v>
      </c>
      <c r="AS72" s="27" t="s">
        <v>3764</v>
      </c>
      <c r="AT72" s="27" t="s">
        <v>837</v>
      </c>
      <c r="AU72" s="27" t="s">
        <v>834</v>
      </c>
      <c r="AV72" s="27" t="s">
        <v>1866</v>
      </c>
      <c r="AW72" s="27" t="s">
        <v>837</v>
      </c>
      <c r="AX72" s="27" t="s">
        <v>834</v>
      </c>
      <c r="AY72" s="27" t="s">
        <v>393</v>
      </c>
      <c r="AZ72" s="27" t="s">
        <v>837</v>
      </c>
      <c r="BA72" s="27" t="s">
        <v>834</v>
      </c>
      <c r="BB72" s="27" t="s">
        <v>6640</v>
      </c>
      <c r="BC72" s="27" t="s">
        <v>837</v>
      </c>
      <c r="BD72" s="27" t="s">
        <v>834</v>
      </c>
      <c r="BE72" s="27" t="s">
        <v>6802</v>
      </c>
      <c r="BF72" s="27" t="s">
        <v>837</v>
      </c>
      <c r="BG72" s="27" t="s">
        <v>834</v>
      </c>
      <c r="BH72" s="27" t="s">
        <v>834</v>
      </c>
      <c r="BI72" s="27" t="s">
        <v>1777</v>
      </c>
      <c r="BJ72" s="27" t="s">
        <v>837</v>
      </c>
      <c r="BK72" s="27" t="s">
        <v>3403</v>
      </c>
      <c r="BL72" s="27" t="s">
        <v>837</v>
      </c>
      <c r="BM72" s="27" t="s">
        <v>834</v>
      </c>
      <c r="BN72" s="27" t="s">
        <v>5990</v>
      </c>
      <c r="BO72" s="27" t="s">
        <v>837</v>
      </c>
      <c r="BP72" s="27" t="s">
        <v>834</v>
      </c>
      <c r="BQ72" s="27" t="s">
        <v>1020</v>
      </c>
      <c r="BR72" s="27" t="s">
        <v>837</v>
      </c>
      <c r="BS72" s="27" t="s">
        <v>834</v>
      </c>
      <c r="BT72" s="27" t="s">
        <v>4014</v>
      </c>
      <c r="BU72" s="27" t="s">
        <v>837</v>
      </c>
      <c r="BV72" s="27" t="s">
        <v>834</v>
      </c>
      <c r="BW72" s="27" t="s">
        <v>1424</v>
      </c>
      <c r="BX72" s="27" t="s">
        <v>837</v>
      </c>
      <c r="BY72" s="27" t="s">
        <v>834</v>
      </c>
      <c r="BZ72" s="27" t="s">
        <v>602</v>
      </c>
      <c r="CA72" s="27" t="s">
        <v>837</v>
      </c>
      <c r="CB72" s="27" t="s">
        <v>834</v>
      </c>
      <c r="CC72" s="27" t="s">
        <v>3539</v>
      </c>
      <c r="CD72" s="27" t="s">
        <v>837</v>
      </c>
      <c r="CE72" s="27" t="s">
        <v>834</v>
      </c>
      <c r="CF72" s="27" t="s">
        <v>3118</v>
      </c>
      <c r="CG72" s="27" t="s">
        <v>837</v>
      </c>
      <c r="CH72" s="27" t="s">
        <v>834</v>
      </c>
      <c r="CI72" s="27" t="s">
        <v>3608</v>
      </c>
      <c r="CJ72" s="27" t="s">
        <v>837</v>
      </c>
      <c r="CK72" s="27" t="s">
        <v>834</v>
      </c>
      <c r="CL72" s="27" t="s">
        <v>399</v>
      </c>
      <c r="CM72" s="27" t="s">
        <v>837</v>
      </c>
      <c r="CN72" s="27" t="s">
        <v>834</v>
      </c>
      <c r="CO72" s="27" t="s">
        <v>3983</v>
      </c>
      <c r="CP72" s="27" t="s">
        <v>837</v>
      </c>
      <c r="CQ72" s="27" t="s">
        <v>834</v>
      </c>
      <c r="CR72" s="27" t="s">
        <v>3395</v>
      </c>
      <c r="CS72" s="27" t="s">
        <v>837</v>
      </c>
      <c r="CT72" s="27" t="s">
        <v>834</v>
      </c>
      <c r="CU72" s="27" t="s">
        <v>5035</v>
      </c>
      <c r="CV72" s="27" t="s">
        <v>837</v>
      </c>
      <c r="CW72" s="27" t="s">
        <v>6342</v>
      </c>
      <c r="CX72" s="27" t="s">
        <v>1401</v>
      </c>
      <c r="CY72" s="27">
        <v>222</v>
      </c>
      <c r="CZ72" s="27" t="s">
        <v>6343</v>
      </c>
      <c r="DA72" s="27" t="s">
        <v>1401</v>
      </c>
      <c r="DB72" s="27">
        <v>60</v>
      </c>
      <c r="DC72" s="27" t="s">
        <v>6344</v>
      </c>
      <c r="DD72" s="27" t="s">
        <v>1401</v>
      </c>
      <c r="DE72" s="27">
        <v>56</v>
      </c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</row>
    <row r="73" spans="1:188">
      <c r="A73" s="1">
        <v>72</v>
      </c>
      <c r="B73" s="69">
        <v>39496</v>
      </c>
      <c r="C73" s="27" t="s">
        <v>2272</v>
      </c>
      <c r="D73" s="1">
        <v>137186</v>
      </c>
      <c r="E73" s="1">
        <v>62310</v>
      </c>
      <c r="F73" s="35">
        <f t="shared" si="22"/>
        <v>0.45420086597757786</v>
      </c>
      <c r="G73" s="35">
        <f t="shared" si="15"/>
        <v>0.2519338789921361</v>
      </c>
      <c r="H73" s="1" t="str">
        <f t="shared" si="16"/>
        <v>PML-N</v>
      </c>
      <c r="I73" s="35">
        <f t="shared" si="17"/>
        <v>0.536286310383566</v>
      </c>
      <c r="J73" s="1" t="str">
        <f t="shared" si="18"/>
        <v>PPPP</v>
      </c>
      <c r="K73" s="35">
        <f t="shared" si="19"/>
        <v>0.28435243139142996</v>
      </c>
      <c r="L73" s="1" t="str">
        <f t="shared" si="20"/>
        <v>PML</v>
      </c>
      <c r="M73" s="35">
        <f t="shared" si="21"/>
        <v>0.10794415021665864</v>
      </c>
      <c r="N73" s="52" t="s">
        <v>834</v>
      </c>
      <c r="O73" s="52" t="s">
        <v>1002</v>
      </c>
      <c r="P73" s="52" t="s">
        <v>837</v>
      </c>
      <c r="Q73" s="27" t="s">
        <v>6362</v>
      </c>
      <c r="R73" s="27" t="s">
        <v>1185</v>
      </c>
      <c r="S73" s="27">
        <v>604</v>
      </c>
      <c r="T73" s="27" t="s">
        <v>834</v>
      </c>
      <c r="U73" s="27" t="s">
        <v>1765</v>
      </c>
      <c r="V73" s="27" t="s">
        <v>837</v>
      </c>
      <c r="W73" s="27" t="s">
        <v>6345</v>
      </c>
      <c r="X73" s="27" t="s">
        <v>909</v>
      </c>
      <c r="Y73" s="27">
        <v>6726</v>
      </c>
      <c r="Z73" s="27" t="s">
        <v>2084</v>
      </c>
      <c r="AA73" s="27" t="s">
        <v>1194</v>
      </c>
      <c r="AB73" s="27">
        <v>33416</v>
      </c>
      <c r="AC73" s="27" t="s">
        <v>2271</v>
      </c>
      <c r="AD73" s="27" t="s">
        <v>1003</v>
      </c>
      <c r="AE73" s="27">
        <v>17718</v>
      </c>
      <c r="AF73" s="27" t="s">
        <v>834</v>
      </c>
      <c r="AG73" s="27" t="s">
        <v>7003</v>
      </c>
      <c r="AH73" s="27" t="s">
        <v>837</v>
      </c>
      <c r="AI73" s="27" t="s">
        <v>834</v>
      </c>
      <c r="AJ73" s="27" t="s">
        <v>1406</v>
      </c>
      <c r="AK73" s="27" t="s">
        <v>837</v>
      </c>
      <c r="AL73" s="27" t="s">
        <v>834</v>
      </c>
      <c r="AM73" s="27" t="s">
        <v>3202</v>
      </c>
      <c r="AN73" s="27" t="s">
        <v>837</v>
      </c>
      <c r="AO73" s="27" t="s">
        <v>834</v>
      </c>
      <c r="AP73" s="27" t="s">
        <v>7510</v>
      </c>
      <c r="AQ73" s="27" t="s">
        <v>837</v>
      </c>
      <c r="AR73" s="27" t="s">
        <v>834</v>
      </c>
      <c r="AS73" s="27" t="s">
        <v>3764</v>
      </c>
      <c r="AT73" s="27" t="s">
        <v>837</v>
      </c>
      <c r="AU73" s="27" t="s">
        <v>834</v>
      </c>
      <c r="AV73" s="27" t="s">
        <v>1866</v>
      </c>
      <c r="AW73" s="27" t="s">
        <v>837</v>
      </c>
      <c r="AX73" s="27" t="s">
        <v>834</v>
      </c>
      <c r="AY73" s="27" t="s">
        <v>393</v>
      </c>
      <c r="AZ73" s="27" t="s">
        <v>837</v>
      </c>
      <c r="BA73" s="27" t="s">
        <v>834</v>
      </c>
      <c r="BB73" s="27" t="s">
        <v>6640</v>
      </c>
      <c r="BC73" s="27" t="s">
        <v>837</v>
      </c>
      <c r="BD73" s="27" t="s">
        <v>834</v>
      </c>
      <c r="BE73" s="27" t="s">
        <v>6802</v>
      </c>
      <c r="BF73" s="27" t="s">
        <v>837</v>
      </c>
      <c r="BG73" s="27" t="s">
        <v>834</v>
      </c>
      <c r="BH73" s="27" t="s">
        <v>834</v>
      </c>
      <c r="BI73" s="27" t="s">
        <v>1777</v>
      </c>
      <c r="BJ73" s="27" t="s">
        <v>837</v>
      </c>
      <c r="BK73" s="27" t="s">
        <v>3403</v>
      </c>
      <c r="BL73" s="27" t="s">
        <v>837</v>
      </c>
      <c r="BM73" s="27" t="s">
        <v>834</v>
      </c>
      <c r="BN73" s="27" t="s">
        <v>5990</v>
      </c>
      <c r="BO73" s="27" t="s">
        <v>837</v>
      </c>
      <c r="BP73" s="27" t="s">
        <v>834</v>
      </c>
      <c r="BQ73" s="27" t="s">
        <v>1020</v>
      </c>
      <c r="BR73" s="27" t="s">
        <v>837</v>
      </c>
      <c r="BS73" s="27" t="s">
        <v>834</v>
      </c>
      <c r="BT73" s="27" t="s">
        <v>4014</v>
      </c>
      <c r="BU73" s="27" t="s">
        <v>837</v>
      </c>
      <c r="BV73" s="27" t="s">
        <v>834</v>
      </c>
      <c r="BW73" s="27" t="s">
        <v>1424</v>
      </c>
      <c r="BX73" s="27" t="s">
        <v>837</v>
      </c>
      <c r="BY73" s="27" t="s">
        <v>834</v>
      </c>
      <c r="BZ73" s="27" t="s">
        <v>602</v>
      </c>
      <c r="CA73" s="27" t="s">
        <v>837</v>
      </c>
      <c r="CB73" s="27" t="s">
        <v>834</v>
      </c>
      <c r="CC73" s="27" t="s">
        <v>3539</v>
      </c>
      <c r="CD73" s="27" t="s">
        <v>837</v>
      </c>
      <c r="CE73" s="27" t="s">
        <v>834</v>
      </c>
      <c r="CF73" s="27" t="s">
        <v>3118</v>
      </c>
      <c r="CG73" s="27" t="s">
        <v>837</v>
      </c>
      <c r="CH73" s="27" t="s">
        <v>834</v>
      </c>
      <c r="CI73" s="27" t="s">
        <v>3608</v>
      </c>
      <c r="CJ73" s="27" t="s">
        <v>837</v>
      </c>
      <c r="CK73" s="27" t="s">
        <v>834</v>
      </c>
      <c r="CL73" s="27" t="s">
        <v>399</v>
      </c>
      <c r="CM73" s="27" t="s">
        <v>837</v>
      </c>
      <c r="CN73" s="27" t="s">
        <v>834</v>
      </c>
      <c r="CO73" s="27" t="s">
        <v>3983</v>
      </c>
      <c r="CP73" s="27" t="s">
        <v>837</v>
      </c>
      <c r="CQ73" s="27" t="s">
        <v>834</v>
      </c>
      <c r="CR73" s="27" t="s">
        <v>3395</v>
      </c>
      <c r="CS73" s="27" t="s">
        <v>837</v>
      </c>
      <c r="CT73" s="27" t="s">
        <v>834</v>
      </c>
      <c r="CU73" s="27" t="s">
        <v>5035</v>
      </c>
      <c r="CV73" s="27" t="s">
        <v>837</v>
      </c>
      <c r="CW73" s="27" t="s">
        <v>6346</v>
      </c>
      <c r="CX73" s="27" t="s">
        <v>1401</v>
      </c>
      <c r="CY73" s="27">
        <v>3758</v>
      </c>
      <c r="CZ73" s="27" t="s">
        <v>6363</v>
      </c>
      <c r="DA73" s="27" t="s">
        <v>1401</v>
      </c>
      <c r="DB73" s="27">
        <v>48</v>
      </c>
      <c r="DC73" s="27" t="s">
        <v>6364</v>
      </c>
      <c r="DD73" s="27" t="s">
        <v>1401</v>
      </c>
      <c r="DE73" s="27">
        <v>40</v>
      </c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</row>
    <row r="74" spans="1:188">
      <c r="A74" s="27">
        <v>73</v>
      </c>
      <c r="B74" s="69">
        <v>39496</v>
      </c>
      <c r="C74" s="27" t="s">
        <v>1336</v>
      </c>
      <c r="D74" s="1">
        <v>183507</v>
      </c>
      <c r="E74" s="1">
        <v>77808</v>
      </c>
      <c r="F74" s="35">
        <f t="shared" si="22"/>
        <v>0.42400562376367112</v>
      </c>
      <c r="G74" s="35">
        <f t="shared" si="15"/>
        <v>1.9136849681266707E-2</v>
      </c>
      <c r="H74" s="1" t="str">
        <f t="shared" si="16"/>
        <v>IND</v>
      </c>
      <c r="I74" s="35">
        <f t="shared" si="17"/>
        <v>0.4018224347110837</v>
      </c>
      <c r="J74" s="1" t="str">
        <f t="shared" si="18"/>
        <v>PPPP</v>
      </c>
      <c r="K74" s="35">
        <f t="shared" si="19"/>
        <v>0.38268558502981698</v>
      </c>
      <c r="L74" s="1" t="str">
        <f t="shared" si="20"/>
        <v>IND</v>
      </c>
      <c r="M74" s="35">
        <f t="shared" si="21"/>
        <v>0.11825262183837137</v>
      </c>
      <c r="N74" s="52" t="s">
        <v>834</v>
      </c>
      <c r="O74" s="52" t="s">
        <v>1002</v>
      </c>
      <c r="P74" s="52" t="s">
        <v>837</v>
      </c>
      <c r="Q74" s="27" t="s">
        <v>834</v>
      </c>
      <c r="R74" s="27" t="s">
        <v>1185</v>
      </c>
      <c r="S74" s="27" t="s">
        <v>837</v>
      </c>
      <c r="T74" s="27" t="s">
        <v>834</v>
      </c>
      <c r="U74" s="27" t="s">
        <v>1765</v>
      </c>
      <c r="V74" s="27" t="s">
        <v>837</v>
      </c>
      <c r="W74" s="27" t="s">
        <v>834</v>
      </c>
      <c r="X74" s="27" t="s">
        <v>909</v>
      </c>
      <c r="Y74" s="27" t="s">
        <v>837</v>
      </c>
      <c r="Z74" s="27" t="s">
        <v>6366</v>
      </c>
      <c r="AA74" s="27" t="s">
        <v>1194</v>
      </c>
      <c r="AB74" s="27">
        <v>6643</v>
      </c>
      <c r="AC74" s="27" t="s">
        <v>2119</v>
      </c>
      <c r="AD74" s="27" t="s">
        <v>1003</v>
      </c>
      <c r="AE74" s="27">
        <v>29776</v>
      </c>
      <c r="AF74" s="27" t="s">
        <v>834</v>
      </c>
      <c r="AG74" s="27" t="s">
        <v>7003</v>
      </c>
      <c r="AH74" s="27" t="s">
        <v>837</v>
      </c>
      <c r="AI74" s="27" t="s">
        <v>834</v>
      </c>
      <c r="AJ74" s="27" t="s">
        <v>1406</v>
      </c>
      <c r="AK74" s="27" t="s">
        <v>837</v>
      </c>
      <c r="AL74" s="27" t="s">
        <v>834</v>
      </c>
      <c r="AM74" s="27" t="s">
        <v>3202</v>
      </c>
      <c r="AN74" s="27" t="s">
        <v>837</v>
      </c>
      <c r="AO74" s="27" t="s">
        <v>834</v>
      </c>
      <c r="AP74" s="27" t="s">
        <v>7510</v>
      </c>
      <c r="AQ74" s="27" t="s">
        <v>837</v>
      </c>
      <c r="AR74" s="27" t="s">
        <v>834</v>
      </c>
      <c r="AS74" s="27" t="s">
        <v>3764</v>
      </c>
      <c r="AT74" s="27" t="s">
        <v>837</v>
      </c>
      <c r="AU74" s="27" t="s">
        <v>834</v>
      </c>
      <c r="AV74" s="27" t="s">
        <v>1866</v>
      </c>
      <c r="AW74" s="27" t="s">
        <v>837</v>
      </c>
      <c r="AX74" s="27" t="s">
        <v>834</v>
      </c>
      <c r="AY74" s="27" t="s">
        <v>393</v>
      </c>
      <c r="AZ74" s="27" t="s">
        <v>837</v>
      </c>
      <c r="BA74" s="27" t="s">
        <v>834</v>
      </c>
      <c r="BB74" s="27" t="s">
        <v>6640</v>
      </c>
      <c r="BC74" s="27" t="s">
        <v>837</v>
      </c>
      <c r="BD74" s="27" t="s">
        <v>834</v>
      </c>
      <c r="BE74" s="27" t="s">
        <v>6802</v>
      </c>
      <c r="BF74" s="27" t="s">
        <v>837</v>
      </c>
      <c r="BG74" s="27" t="s">
        <v>834</v>
      </c>
      <c r="BH74" s="27" t="s">
        <v>834</v>
      </c>
      <c r="BI74" s="27" t="s">
        <v>1777</v>
      </c>
      <c r="BJ74" s="27" t="s">
        <v>837</v>
      </c>
      <c r="BK74" s="27" t="s">
        <v>3403</v>
      </c>
      <c r="BL74" s="27" t="s">
        <v>837</v>
      </c>
      <c r="BM74" s="27" t="s">
        <v>834</v>
      </c>
      <c r="BN74" s="27" t="s">
        <v>5990</v>
      </c>
      <c r="BO74" s="27" t="s">
        <v>837</v>
      </c>
      <c r="BP74" s="27" t="s">
        <v>834</v>
      </c>
      <c r="BQ74" s="27" t="s">
        <v>1020</v>
      </c>
      <c r="BR74" s="27" t="s">
        <v>837</v>
      </c>
      <c r="BS74" s="27" t="s">
        <v>834</v>
      </c>
      <c r="BT74" s="27" t="s">
        <v>4014</v>
      </c>
      <c r="BU74" s="27" t="s">
        <v>837</v>
      </c>
      <c r="BV74" s="27" t="s">
        <v>834</v>
      </c>
      <c r="BW74" s="27" t="s">
        <v>1424</v>
      </c>
      <c r="BX74" s="27" t="s">
        <v>837</v>
      </c>
      <c r="BY74" s="27" t="s">
        <v>834</v>
      </c>
      <c r="BZ74" s="27" t="s">
        <v>602</v>
      </c>
      <c r="CA74" s="27" t="s">
        <v>837</v>
      </c>
      <c r="CB74" s="27" t="s">
        <v>834</v>
      </c>
      <c r="CC74" s="27" t="s">
        <v>3539</v>
      </c>
      <c r="CD74" s="27" t="s">
        <v>837</v>
      </c>
      <c r="CE74" s="27" t="s">
        <v>834</v>
      </c>
      <c r="CF74" s="27" t="s">
        <v>3118</v>
      </c>
      <c r="CG74" s="27" t="s">
        <v>837</v>
      </c>
      <c r="CH74" s="27" t="s">
        <v>834</v>
      </c>
      <c r="CI74" s="27" t="s">
        <v>3608</v>
      </c>
      <c r="CJ74" s="27" t="s">
        <v>837</v>
      </c>
      <c r="CK74" s="27" t="s">
        <v>834</v>
      </c>
      <c r="CL74" s="27" t="s">
        <v>399</v>
      </c>
      <c r="CM74" s="27" t="s">
        <v>837</v>
      </c>
      <c r="CN74" s="27" t="s">
        <v>834</v>
      </c>
      <c r="CO74" s="27" t="s">
        <v>3983</v>
      </c>
      <c r="CP74" s="27" t="s">
        <v>837</v>
      </c>
      <c r="CQ74" s="27" t="s">
        <v>834</v>
      </c>
      <c r="CR74" s="27" t="s">
        <v>3395</v>
      </c>
      <c r="CS74" s="27" t="s">
        <v>837</v>
      </c>
      <c r="CT74" s="27" t="s">
        <v>834</v>
      </c>
      <c r="CU74" s="27" t="s">
        <v>5035</v>
      </c>
      <c r="CV74" s="27" t="s">
        <v>837</v>
      </c>
      <c r="CW74" s="27" t="s">
        <v>2118</v>
      </c>
      <c r="CX74" s="27" t="s">
        <v>1401</v>
      </c>
      <c r="CY74" s="27">
        <v>31265</v>
      </c>
      <c r="CZ74" s="27" t="s">
        <v>6365</v>
      </c>
      <c r="DA74" s="27" t="s">
        <v>1401</v>
      </c>
      <c r="DB74" s="27">
        <v>9201</v>
      </c>
      <c r="DC74" s="27" t="s">
        <v>6367</v>
      </c>
      <c r="DD74" s="27" t="s">
        <v>1401</v>
      </c>
      <c r="DE74" s="27">
        <v>675</v>
      </c>
      <c r="DF74" s="27" t="s">
        <v>3581</v>
      </c>
      <c r="DG74" s="27" t="s">
        <v>1401</v>
      </c>
      <c r="DH74" s="27">
        <v>140</v>
      </c>
      <c r="DI74" s="27" t="s">
        <v>6538</v>
      </c>
      <c r="DJ74" s="27" t="s">
        <v>1401</v>
      </c>
      <c r="DK74" s="27">
        <v>108</v>
      </c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</row>
    <row r="75" spans="1:188">
      <c r="A75" s="1">
        <v>74</v>
      </c>
      <c r="B75" s="69">
        <v>39496</v>
      </c>
      <c r="C75" s="27" t="s">
        <v>1339</v>
      </c>
      <c r="D75" s="1">
        <v>142299</v>
      </c>
      <c r="E75" s="1">
        <v>69914</v>
      </c>
      <c r="F75" s="35">
        <f t="shared" si="22"/>
        <v>0.49131757777637231</v>
      </c>
      <c r="G75" s="35">
        <f t="shared" si="15"/>
        <v>5.0461996166719113E-2</v>
      </c>
      <c r="H75" s="1" t="str">
        <f t="shared" si="16"/>
        <v>PPPP</v>
      </c>
      <c r="I75" s="35">
        <f t="shared" si="17"/>
        <v>0.50419086306033123</v>
      </c>
      <c r="J75" s="1" t="str">
        <f t="shared" si="18"/>
        <v>IND</v>
      </c>
      <c r="K75" s="35">
        <f t="shared" si="19"/>
        <v>0.45372886689361214</v>
      </c>
      <c r="L75" s="1" t="str">
        <f t="shared" si="20"/>
        <v>IND</v>
      </c>
      <c r="M75" s="35">
        <f t="shared" si="21"/>
        <v>3.3498297908859456E-2</v>
      </c>
      <c r="N75" s="52" t="s">
        <v>834</v>
      </c>
      <c r="O75" s="52" t="s">
        <v>1002</v>
      </c>
      <c r="P75" s="52" t="s">
        <v>837</v>
      </c>
      <c r="Q75" s="27" t="s">
        <v>834</v>
      </c>
      <c r="R75" s="27" t="s">
        <v>1185</v>
      </c>
      <c r="S75" s="27" t="s">
        <v>837</v>
      </c>
      <c r="T75" s="27" t="s">
        <v>834</v>
      </c>
      <c r="U75" s="27" t="s">
        <v>1765</v>
      </c>
      <c r="V75" s="27" t="s">
        <v>837</v>
      </c>
      <c r="W75" s="27" t="s">
        <v>834</v>
      </c>
      <c r="X75" s="27" t="s">
        <v>909</v>
      </c>
      <c r="Y75" s="27" t="s">
        <v>837</v>
      </c>
      <c r="Z75" s="27" t="s">
        <v>3378</v>
      </c>
      <c r="AA75" s="27" t="s">
        <v>1194</v>
      </c>
      <c r="AB75" s="27">
        <v>600</v>
      </c>
      <c r="AC75" s="27" t="s">
        <v>2120</v>
      </c>
      <c r="AD75" s="27" t="s">
        <v>1003</v>
      </c>
      <c r="AE75" s="27">
        <v>35250</v>
      </c>
      <c r="AF75" s="27" t="s">
        <v>834</v>
      </c>
      <c r="AG75" s="27" t="s">
        <v>7003</v>
      </c>
      <c r="AH75" s="27" t="s">
        <v>837</v>
      </c>
      <c r="AI75" s="27" t="s">
        <v>834</v>
      </c>
      <c r="AJ75" s="27" t="s">
        <v>1406</v>
      </c>
      <c r="AK75" s="27" t="s">
        <v>837</v>
      </c>
      <c r="AL75" s="27" t="s">
        <v>834</v>
      </c>
      <c r="AM75" s="27" t="s">
        <v>3202</v>
      </c>
      <c r="AN75" s="27" t="s">
        <v>837</v>
      </c>
      <c r="AO75" s="27" t="s">
        <v>834</v>
      </c>
      <c r="AP75" s="27" t="s">
        <v>7510</v>
      </c>
      <c r="AQ75" s="27" t="s">
        <v>837</v>
      </c>
      <c r="AR75" s="27" t="s">
        <v>834</v>
      </c>
      <c r="AS75" s="27" t="s">
        <v>3764</v>
      </c>
      <c r="AT75" s="27" t="s">
        <v>837</v>
      </c>
      <c r="AU75" s="27" t="s">
        <v>834</v>
      </c>
      <c r="AV75" s="27" t="s">
        <v>1866</v>
      </c>
      <c r="AW75" s="27" t="s">
        <v>837</v>
      </c>
      <c r="AX75" s="27" t="s">
        <v>834</v>
      </c>
      <c r="AY75" s="27" t="s">
        <v>393</v>
      </c>
      <c r="AZ75" s="27" t="s">
        <v>837</v>
      </c>
      <c r="BA75" s="27" t="s">
        <v>834</v>
      </c>
      <c r="BB75" s="27" t="s">
        <v>6640</v>
      </c>
      <c r="BC75" s="27" t="s">
        <v>837</v>
      </c>
      <c r="BD75" s="27" t="s">
        <v>834</v>
      </c>
      <c r="BE75" s="27" t="s">
        <v>6802</v>
      </c>
      <c r="BF75" s="27" t="s">
        <v>837</v>
      </c>
      <c r="BG75" s="27" t="s">
        <v>834</v>
      </c>
      <c r="BH75" s="27" t="s">
        <v>834</v>
      </c>
      <c r="BI75" s="27" t="s">
        <v>1777</v>
      </c>
      <c r="BJ75" s="27" t="s">
        <v>837</v>
      </c>
      <c r="BK75" s="27" t="s">
        <v>3403</v>
      </c>
      <c r="BL75" s="27" t="s">
        <v>837</v>
      </c>
      <c r="BM75" s="27" t="s">
        <v>834</v>
      </c>
      <c r="BN75" s="27" t="s">
        <v>5990</v>
      </c>
      <c r="BO75" s="27" t="s">
        <v>837</v>
      </c>
      <c r="BP75" s="27" t="s">
        <v>834</v>
      </c>
      <c r="BQ75" s="27" t="s">
        <v>1020</v>
      </c>
      <c r="BR75" s="27" t="s">
        <v>837</v>
      </c>
      <c r="BS75" s="27" t="s">
        <v>834</v>
      </c>
      <c r="BT75" s="27" t="s">
        <v>4014</v>
      </c>
      <c r="BU75" s="27" t="s">
        <v>837</v>
      </c>
      <c r="BV75" s="27" t="s">
        <v>834</v>
      </c>
      <c r="BW75" s="27" t="s">
        <v>1424</v>
      </c>
      <c r="BX75" s="27" t="s">
        <v>837</v>
      </c>
      <c r="BY75" s="27" t="s">
        <v>834</v>
      </c>
      <c r="BZ75" s="27" t="s">
        <v>602</v>
      </c>
      <c r="CA75" s="27" t="s">
        <v>837</v>
      </c>
      <c r="CB75" s="27" t="s">
        <v>834</v>
      </c>
      <c r="CC75" s="27" t="s">
        <v>3539</v>
      </c>
      <c r="CD75" s="27" t="s">
        <v>837</v>
      </c>
      <c r="CE75" s="27" t="s">
        <v>834</v>
      </c>
      <c r="CF75" s="27" t="s">
        <v>3118</v>
      </c>
      <c r="CG75" s="27" t="s">
        <v>837</v>
      </c>
      <c r="CH75" s="27" t="s">
        <v>834</v>
      </c>
      <c r="CI75" s="27" t="s">
        <v>3608</v>
      </c>
      <c r="CJ75" s="27" t="s">
        <v>837</v>
      </c>
      <c r="CK75" s="27" t="s">
        <v>834</v>
      </c>
      <c r="CL75" s="27" t="s">
        <v>399</v>
      </c>
      <c r="CM75" s="27" t="s">
        <v>837</v>
      </c>
      <c r="CN75" s="27" t="s">
        <v>834</v>
      </c>
      <c r="CO75" s="27" t="s">
        <v>3983</v>
      </c>
      <c r="CP75" s="27" t="s">
        <v>837</v>
      </c>
      <c r="CQ75" s="27" t="s">
        <v>834</v>
      </c>
      <c r="CR75" s="27" t="s">
        <v>3395</v>
      </c>
      <c r="CS75" s="27" t="s">
        <v>837</v>
      </c>
      <c r="CT75" s="27" t="s">
        <v>834</v>
      </c>
      <c r="CU75" s="27" t="s">
        <v>5035</v>
      </c>
      <c r="CV75" s="27" t="s">
        <v>837</v>
      </c>
      <c r="CW75" s="27" t="s">
        <v>2121</v>
      </c>
      <c r="CX75" s="27" t="s">
        <v>1401</v>
      </c>
      <c r="CY75" s="27">
        <v>31722</v>
      </c>
      <c r="CZ75" s="27" t="s">
        <v>6539</v>
      </c>
      <c r="DA75" s="27" t="s">
        <v>1401</v>
      </c>
      <c r="DB75" s="27">
        <v>2342</v>
      </c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</row>
    <row r="76" spans="1:188">
      <c r="A76" s="1">
        <v>75</v>
      </c>
      <c r="B76" s="69">
        <v>39496</v>
      </c>
      <c r="C76" s="27" t="s">
        <v>1342</v>
      </c>
      <c r="D76" s="1">
        <v>172009</v>
      </c>
      <c r="E76" s="1">
        <v>78763</v>
      </c>
      <c r="F76" s="35">
        <f t="shared" si="22"/>
        <v>0.45790045869692864</v>
      </c>
      <c r="G76" s="35">
        <f t="shared" si="15"/>
        <v>3.8114343029087262E-2</v>
      </c>
      <c r="H76" s="1" t="str">
        <f t="shared" si="16"/>
        <v>PML</v>
      </c>
      <c r="I76" s="35">
        <f t="shared" si="17"/>
        <v>0.3084951055698742</v>
      </c>
      <c r="J76" s="1" t="str">
        <f t="shared" si="18"/>
        <v>IND</v>
      </c>
      <c r="K76" s="35">
        <f t="shared" si="19"/>
        <v>0.27038076254078691</v>
      </c>
      <c r="L76" s="1" t="str">
        <f t="shared" si="20"/>
        <v>PPPP</v>
      </c>
      <c r="M76" s="35">
        <f t="shared" si="21"/>
        <v>0.25285984535886141</v>
      </c>
      <c r="N76" s="52" t="s">
        <v>834</v>
      </c>
      <c r="O76" s="52" t="s">
        <v>1002</v>
      </c>
      <c r="P76" s="52" t="s">
        <v>837</v>
      </c>
      <c r="Q76" s="27" t="s">
        <v>834</v>
      </c>
      <c r="R76" s="27" t="s">
        <v>1185</v>
      </c>
      <c r="S76" s="27" t="s">
        <v>837</v>
      </c>
      <c r="T76" s="27" t="s">
        <v>834</v>
      </c>
      <c r="U76" s="27" t="s">
        <v>1765</v>
      </c>
      <c r="V76" s="27" t="s">
        <v>837</v>
      </c>
      <c r="W76" s="27" t="s">
        <v>2122</v>
      </c>
      <c r="X76" s="27" t="s">
        <v>909</v>
      </c>
      <c r="Y76" s="27">
        <v>24298</v>
      </c>
      <c r="Z76" s="27" t="s">
        <v>6541</v>
      </c>
      <c r="AA76" s="27" t="s">
        <v>1194</v>
      </c>
      <c r="AB76" s="27">
        <v>9969</v>
      </c>
      <c r="AC76" s="27" t="s">
        <v>6540</v>
      </c>
      <c r="AD76" s="27" t="s">
        <v>1003</v>
      </c>
      <c r="AE76" s="27">
        <v>19916</v>
      </c>
      <c r="AF76" s="27" t="s">
        <v>834</v>
      </c>
      <c r="AG76" s="27" t="s">
        <v>7003</v>
      </c>
      <c r="AH76" s="27" t="s">
        <v>837</v>
      </c>
      <c r="AI76" s="27" t="s">
        <v>834</v>
      </c>
      <c r="AJ76" s="27" t="s">
        <v>1406</v>
      </c>
      <c r="AK76" s="27" t="s">
        <v>837</v>
      </c>
      <c r="AL76" s="27" t="s">
        <v>834</v>
      </c>
      <c r="AM76" s="27" t="s">
        <v>3202</v>
      </c>
      <c r="AN76" s="27" t="s">
        <v>837</v>
      </c>
      <c r="AO76" s="27" t="s">
        <v>834</v>
      </c>
      <c r="AP76" s="27" t="s">
        <v>7510</v>
      </c>
      <c r="AQ76" s="27" t="s">
        <v>837</v>
      </c>
      <c r="AR76" s="27" t="s">
        <v>834</v>
      </c>
      <c r="AS76" s="27" t="s">
        <v>3764</v>
      </c>
      <c r="AT76" s="27" t="s">
        <v>837</v>
      </c>
      <c r="AU76" s="27" t="s">
        <v>834</v>
      </c>
      <c r="AV76" s="27" t="s">
        <v>1866</v>
      </c>
      <c r="AW76" s="27" t="s">
        <v>837</v>
      </c>
      <c r="AX76" s="27" t="s">
        <v>834</v>
      </c>
      <c r="AY76" s="27" t="s">
        <v>393</v>
      </c>
      <c r="AZ76" s="27" t="s">
        <v>837</v>
      </c>
      <c r="BA76" s="27" t="s">
        <v>834</v>
      </c>
      <c r="BB76" s="27" t="s">
        <v>6640</v>
      </c>
      <c r="BC76" s="27" t="s">
        <v>837</v>
      </c>
      <c r="BD76" s="27" t="s">
        <v>834</v>
      </c>
      <c r="BE76" s="27" t="s">
        <v>6802</v>
      </c>
      <c r="BF76" s="27" t="s">
        <v>837</v>
      </c>
      <c r="BG76" s="27" t="s">
        <v>834</v>
      </c>
      <c r="BH76" s="27" t="s">
        <v>834</v>
      </c>
      <c r="BI76" s="27" t="s">
        <v>1777</v>
      </c>
      <c r="BJ76" s="27" t="s">
        <v>837</v>
      </c>
      <c r="BK76" s="27" t="s">
        <v>3403</v>
      </c>
      <c r="BL76" s="27" t="s">
        <v>837</v>
      </c>
      <c r="BM76" s="27" t="s">
        <v>834</v>
      </c>
      <c r="BN76" s="27" t="s">
        <v>5990</v>
      </c>
      <c r="BO76" s="27" t="s">
        <v>837</v>
      </c>
      <c r="BP76" s="27" t="s">
        <v>834</v>
      </c>
      <c r="BQ76" s="27" t="s">
        <v>1020</v>
      </c>
      <c r="BR76" s="27" t="s">
        <v>837</v>
      </c>
      <c r="BS76" s="27" t="s">
        <v>834</v>
      </c>
      <c r="BT76" s="27" t="s">
        <v>4014</v>
      </c>
      <c r="BU76" s="27" t="s">
        <v>837</v>
      </c>
      <c r="BV76" s="27" t="s">
        <v>834</v>
      </c>
      <c r="BW76" s="27" t="s">
        <v>1424</v>
      </c>
      <c r="BX76" s="27" t="s">
        <v>837</v>
      </c>
      <c r="BY76" s="27" t="s">
        <v>834</v>
      </c>
      <c r="BZ76" s="27" t="s">
        <v>602</v>
      </c>
      <c r="CA76" s="27" t="s">
        <v>837</v>
      </c>
      <c r="CB76" s="27" t="s">
        <v>834</v>
      </c>
      <c r="CC76" s="27" t="s">
        <v>3539</v>
      </c>
      <c r="CD76" s="27" t="s">
        <v>837</v>
      </c>
      <c r="CE76" s="27" t="s">
        <v>834</v>
      </c>
      <c r="CF76" s="27" t="s">
        <v>3118</v>
      </c>
      <c r="CG76" s="27" t="s">
        <v>837</v>
      </c>
      <c r="CH76" s="27" t="s">
        <v>834</v>
      </c>
      <c r="CI76" s="27" t="s">
        <v>3608</v>
      </c>
      <c r="CJ76" s="27" t="s">
        <v>837</v>
      </c>
      <c r="CK76" s="27" t="s">
        <v>834</v>
      </c>
      <c r="CL76" s="27" t="s">
        <v>399</v>
      </c>
      <c r="CM76" s="27" t="s">
        <v>837</v>
      </c>
      <c r="CN76" s="27" t="s">
        <v>834</v>
      </c>
      <c r="CO76" s="27" t="s">
        <v>3983</v>
      </c>
      <c r="CP76" s="27" t="s">
        <v>837</v>
      </c>
      <c r="CQ76" s="27" t="s">
        <v>834</v>
      </c>
      <c r="CR76" s="27" t="s">
        <v>3395</v>
      </c>
      <c r="CS76" s="27" t="s">
        <v>837</v>
      </c>
      <c r="CT76" s="27" t="s">
        <v>834</v>
      </c>
      <c r="CU76" s="27" t="s">
        <v>5035</v>
      </c>
      <c r="CV76" s="27" t="s">
        <v>837</v>
      </c>
      <c r="CW76" s="27" t="s">
        <v>2123</v>
      </c>
      <c r="CX76" s="27" t="s">
        <v>1401</v>
      </c>
      <c r="CY76" s="27">
        <v>21296</v>
      </c>
      <c r="CZ76" s="27" t="s">
        <v>3787</v>
      </c>
      <c r="DA76" s="27" t="s">
        <v>1401</v>
      </c>
      <c r="DB76" s="27">
        <v>3284</v>
      </c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</row>
    <row r="77" spans="1:188">
      <c r="A77" s="1">
        <v>76</v>
      </c>
      <c r="B77" s="69">
        <v>39496</v>
      </c>
      <c r="C77" s="27" t="s">
        <v>920</v>
      </c>
      <c r="D77" s="1">
        <v>163120</v>
      </c>
      <c r="E77" s="1">
        <v>72835</v>
      </c>
      <c r="F77" s="35">
        <f t="shared" si="22"/>
        <v>0.44651177047572338</v>
      </c>
      <c r="G77" s="35">
        <f t="shared" si="15"/>
        <v>7.9343722111622161E-2</v>
      </c>
      <c r="H77" s="1" t="str">
        <f t="shared" si="16"/>
        <v>PML</v>
      </c>
      <c r="I77" s="35">
        <f t="shared" si="17"/>
        <v>0.32620306171483487</v>
      </c>
      <c r="J77" s="1" t="str">
        <f t="shared" si="18"/>
        <v>PPPP</v>
      </c>
      <c r="K77" s="35">
        <f t="shared" si="19"/>
        <v>0.24685933960321274</v>
      </c>
      <c r="L77" s="1" t="str">
        <f t="shared" si="20"/>
        <v>PML-N</v>
      </c>
      <c r="M77" s="35">
        <f t="shared" si="21"/>
        <v>0.23175671037276036</v>
      </c>
      <c r="N77" s="52" t="s">
        <v>834</v>
      </c>
      <c r="O77" s="52" t="s">
        <v>1002</v>
      </c>
      <c r="P77" s="52" t="s">
        <v>837</v>
      </c>
      <c r="Q77" s="27" t="s">
        <v>834</v>
      </c>
      <c r="R77" s="27" t="s">
        <v>1185</v>
      </c>
      <c r="S77" s="27" t="s">
        <v>837</v>
      </c>
      <c r="T77" s="27" t="s">
        <v>834</v>
      </c>
      <c r="U77" s="27" t="s">
        <v>1765</v>
      </c>
      <c r="V77" s="27" t="s">
        <v>837</v>
      </c>
      <c r="W77" s="27" t="s">
        <v>2091</v>
      </c>
      <c r="X77" s="27" t="s">
        <v>909</v>
      </c>
      <c r="Y77" s="27">
        <v>23759</v>
      </c>
      <c r="Z77" s="27" t="s">
        <v>6542</v>
      </c>
      <c r="AA77" s="27" t="s">
        <v>1194</v>
      </c>
      <c r="AB77" s="27">
        <v>16880</v>
      </c>
      <c r="AC77" s="27" t="s">
        <v>2092</v>
      </c>
      <c r="AD77" s="27" t="s">
        <v>1003</v>
      </c>
      <c r="AE77" s="27">
        <v>17980</v>
      </c>
      <c r="AF77" s="27" t="s">
        <v>834</v>
      </c>
      <c r="AG77" s="27" t="s">
        <v>7003</v>
      </c>
      <c r="AH77" s="27" t="s">
        <v>837</v>
      </c>
      <c r="AI77" s="27" t="s">
        <v>834</v>
      </c>
      <c r="AJ77" s="27" t="s">
        <v>1406</v>
      </c>
      <c r="AK77" s="27" t="s">
        <v>837</v>
      </c>
      <c r="AL77" s="27" t="s">
        <v>834</v>
      </c>
      <c r="AM77" s="27" t="s">
        <v>3202</v>
      </c>
      <c r="AN77" s="27" t="s">
        <v>837</v>
      </c>
      <c r="AO77" s="27" t="s">
        <v>834</v>
      </c>
      <c r="AP77" s="27" t="s">
        <v>7510</v>
      </c>
      <c r="AQ77" s="27" t="s">
        <v>837</v>
      </c>
      <c r="AR77" s="27" t="s">
        <v>834</v>
      </c>
      <c r="AS77" s="27" t="s">
        <v>3764</v>
      </c>
      <c r="AT77" s="27" t="s">
        <v>837</v>
      </c>
      <c r="AU77" s="27" t="s">
        <v>834</v>
      </c>
      <c r="AV77" s="27" t="s">
        <v>1866</v>
      </c>
      <c r="AW77" s="27" t="s">
        <v>837</v>
      </c>
      <c r="AX77" s="27" t="s">
        <v>834</v>
      </c>
      <c r="AY77" s="27" t="s">
        <v>393</v>
      </c>
      <c r="AZ77" s="27" t="s">
        <v>837</v>
      </c>
      <c r="BA77" s="27" t="s">
        <v>834</v>
      </c>
      <c r="BB77" s="27" t="s">
        <v>6640</v>
      </c>
      <c r="BC77" s="27" t="s">
        <v>837</v>
      </c>
      <c r="BD77" s="27" t="s">
        <v>834</v>
      </c>
      <c r="BE77" s="27" t="s">
        <v>6802</v>
      </c>
      <c r="BF77" s="27" t="s">
        <v>837</v>
      </c>
      <c r="BG77" s="27" t="s">
        <v>834</v>
      </c>
      <c r="BH77" s="27" t="s">
        <v>834</v>
      </c>
      <c r="BI77" s="27" t="s">
        <v>1777</v>
      </c>
      <c r="BJ77" s="27" t="s">
        <v>837</v>
      </c>
      <c r="BK77" s="27" t="s">
        <v>3403</v>
      </c>
      <c r="BL77" s="27" t="s">
        <v>837</v>
      </c>
      <c r="BM77" s="27" t="s">
        <v>834</v>
      </c>
      <c r="BN77" s="27" t="s">
        <v>5990</v>
      </c>
      <c r="BO77" s="27" t="s">
        <v>837</v>
      </c>
      <c r="BP77" s="27" t="s">
        <v>834</v>
      </c>
      <c r="BQ77" s="27" t="s">
        <v>1020</v>
      </c>
      <c r="BR77" s="27" t="s">
        <v>837</v>
      </c>
      <c r="BS77" s="27" t="s">
        <v>834</v>
      </c>
      <c r="BT77" s="27" t="s">
        <v>4014</v>
      </c>
      <c r="BU77" s="27" t="s">
        <v>837</v>
      </c>
      <c r="BV77" s="27" t="s">
        <v>834</v>
      </c>
      <c r="BW77" s="27" t="s">
        <v>1424</v>
      </c>
      <c r="BX77" s="27" t="s">
        <v>837</v>
      </c>
      <c r="BY77" s="27" t="s">
        <v>834</v>
      </c>
      <c r="BZ77" s="27" t="s">
        <v>602</v>
      </c>
      <c r="CA77" s="27" t="s">
        <v>837</v>
      </c>
      <c r="CB77" s="27" t="s">
        <v>834</v>
      </c>
      <c r="CC77" s="27" t="s">
        <v>3539</v>
      </c>
      <c r="CD77" s="27" t="s">
        <v>837</v>
      </c>
      <c r="CE77" s="27" t="s">
        <v>834</v>
      </c>
      <c r="CF77" s="27" t="s">
        <v>3118</v>
      </c>
      <c r="CG77" s="27" t="s">
        <v>837</v>
      </c>
      <c r="CH77" s="27" t="s">
        <v>834</v>
      </c>
      <c r="CI77" s="27" t="s">
        <v>3608</v>
      </c>
      <c r="CJ77" s="27" t="s">
        <v>837</v>
      </c>
      <c r="CK77" s="27" t="s">
        <v>834</v>
      </c>
      <c r="CL77" s="27" t="s">
        <v>399</v>
      </c>
      <c r="CM77" s="27" t="s">
        <v>837</v>
      </c>
      <c r="CN77" s="27" t="s">
        <v>834</v>
      </c>
      <c r="CO77" s="27" t="s">
        <v>3983</v>
      </c>
      <c r="CP77" s="27" t="s">
        <v>837</v>
      </c>
      <c r="CQ77" s="27" t="s">
        <v>834</v>
      </c>
      <c r="CR77" s="27" t="s">
        <v>3395</v>
      </c>
      <c r="CS77" s="27" t="s">
        <v>837</v>
      </c>
      <c r="CT77" s="27" t="s">
        <v>834</v>
      </c>
      <c r="CU77" s="27" t="s">
        <v>5035</v>
      </c>
      <c r="CV77" s="27" t="s">
        <v>837</v>
      </c>
      <c r="CW77" s="27" t="s">
        <v>6373</v>
      </c>
      <c r="CX77" s="27" t="s">
        <v>1401</v>
      </c>
      <c r="CY77" s="27">
        <v>7586</v>
      </c>
      <c r="CZ77" s="27" t="s">
        <v>6374</v>
      </c>
      <c r="DA77" s="27" t="s">
        <v>1401</v>
      </c>
      <c r="DB77" s="27">
        <v>5922</v>
      </c>
      <c r="DC77" s="27" t="s">
        <v>6375</v>
      </c>
      <c r="DD77" s="27" t="s">
        <v>1401</v>
      </c>
      <c r="DE77" s="27">
        <v>248</v>
      </c>
      <c r="DF77" s="27" t="s">
        <v>3385</v>
      </c>
      <c r="DG77" s="27" t="s">
        <v>1401</v>
      </c>
      <c r="DH77" s="27">
        <v>168</v>
      </c>
      <c r="DI77" s="27" t="s">
        <v>6376</v>
      </c>
      <c r="DJ77" s="27" t="s">
        <v>1401</v>
      </c>
      <c r="DK77" s="27">
        <v>126</v>
      </c>
      <c r="DL77" s="27" t="s">
        <v>6377</v>
      </c>
      <c r="DM77" s="27" t="s">
        <v>1401</v>
      </c>
      <c r="DN77" s="27">
        <v>94</v>
      </c>
      <c r="DO77" s="27" t="s">
        <v>6378</v>
      </c>
      <c r="DP77" s="27" t="s">
        <v>1401</v>
      </c>
      <c r="DQ77" s="27">
        <v>72</v>
      </c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</row>
    <row r="78" spans="1:188">
      <c r="A78" s="1">
        <v>77</v>
      </c>
      <c r="B78" s="69">
        <v>39496</v>
      </c>
      <c r="C78" s="27" t="s">
        <v>772</v>
      </c>
      <c r="D78" s="1">
        <v>221134</v>
      </c>
      <c r="E78" s="1">
        <v>82641</v>
      </c>
      <c r="F78" s="35">
        <f t="shared" si="22"/>
        <v>0.37371458029972776</v>
      </c>
      <c r="G78" s="35">
        <f t="shared" si="15"/>
        <v>3.5478757517455016E-2</v>
      </c>
      <c r="H78" s="1" t="str">
        <f t="shared" si="16"/>
        <v>PML</v>
      </c>
      <c r="I78" s="35">
        <f t="shared" si="17"/>
        <v>0.44149998184920319</v>
      </c>
      <c r="J78" s="1" t="str">
        <f t="shared" si="18"/>
        <v>PPPP</v>
      </c>
      <c r="K78" s="35">
        <f t="shared" si="19"/>
        <v>0.40602122433174814</v>
      </c>
      <c r="L78" s="1" t="str">
        <f t="shared" si="20"/>
        <v>PML-N</v>
      </c>
      <c r="M78" s="35">
        <f t="shared" si="21"/>
        <v>6.3346280901731583E-2</v>
      </c>
      <c r="N78" s="52" t="s">
        <v>834</v>
      </c>
      <c r="O78" s="52" t="s">
        <v>1002</v>
      </c>
      <c r="P78" s="52" t="s">
        <v>837</v>
      </c>
      <c r="Q78" s="27" t="s">
        <v>834</v>
      </c>
      <c r="R78" s="27" t="s">
        <v>1185</v>
      </c>
      <c r="S78" s="27" t="s">
        <v>837</v>
      </c>
      <c r="T78" s="27" t="s">
        <v>6545</v>
      </c>
      <c r="U78" s="27" t="s">
        <v>1765</v>
      </c>
      <c r="V78" s="27">
        <v>125</v>
      </c>
      <c r="W78" s="27" t="s">
        <v>2093</v>
      </c>
      <c r="X78" s="27" t="s">
        <v>909</v>
      </c>
      <c r="Y78" s="27">
        <v>36486</v>
      </c>
      <c r="Z78" s="27" t="s">
        <v>3383</v>
      </c>
      <c r="AA78" s="27" t="s">
        <v>1194</v>
      </c>
      <c r="AB78" s="27">
        <v>5235</v>
      </c>
      <c r="AC78" s="27" t="s">
        <v>2094</v>
      </c>
      <c r="AD78" s="27" t="s">
        <v>1003</v>
      </c>
      <c r="AE78" s="27">
        <v>33554</v>
      </c>
      <c r="AF78" s="27" t="s">
        <v>834</v>
      </c>
      <c r="AG78" s="27" t="s">
        <v>7003</v>
      </c>
      <c r="AH78" s="27" t="s">
        <v>837</v>
      </c>
      <c r="AI78" s="27" t="s">
        <v>834</v>
      </c>
      <c r="AJ78" s="27" t="s">
        <v>1406</v>
      </c>
      <c r="AK78" s="27" t="s">
        <v>837</v>
      </c>
      <c r="AL78" s="27" t="s">
        <v>834</v>
      </c>
      <c r="AM78" s="27" t="s">
        <v>3202</v>
      </c>
      <c r="AN78" s="27" t="s">
        <v>837</v>
      </c>
      <c r="AO78" s="27" t="s">
        <v>834</v>
      </c>
      <c r="AP78" s="27" t="s">
        <v>7510</v>
      </c>
      <c r="AQ78" s="27" t="s">
        <v>837</v>
      </c>
      <c r="AR78" s="27" t="s">
        <v>834</v>
      </c>
      <c r="AS78" s="27" t="s">
        <v>3764</v>
      </c>
      <c r="AT78" s="27" t="s">
        <v>837</v>
      </c>
      <c r="AU78" s="27" t="s">
        <v>834</v>
      </c>
      <c r="AV78" s="27" t="s">
        <v>1866</v>
      </c>
      <c r="AW78" s="27" t="s">
        <v>837</v>
      </c>
      <c r="AX78" s="27" t="s">
        <v>834</v>
      </c>
      <c r="AY78" s="27" t="s">
        <v>393</v>
      </c>
      <c r="AZ78" s="27" t="s">
        <v>837</v>
      </c>
      <c r="BA78" s="27" t="s">
        <v>834</v>
      </c>
      <c r="BB78" s="27" t="s">
        <v>6640</v>
      </c>
      <c r="BC78" s="27" t="s">
        <v>837</v>
      </c>
      <c r="BD78" s="27" t="s">
        <v>834</v>
      </c>
      <c r="BE78" s="27" t="s">
        <v>6802</v>
      </c>
      <c r="BF78" s="27" t="s">
        <v>837</v>
      </c>
      <c r="BG78" s="27" t="s">
        <v>834</v>
      </c>
      <c r="BH78" s="27" t="s">
        <v>834</v>
      </c>
      <c r="BI78" s="27" t="s">
        <v>1777</v>
      </c>
      <c r="BJ78" s="27" t="s">
        <v>837</v>
      </c>
      <c r="BK78" s="27" t="s">
        <v>3403</v>
      </c>
      <c r="BL78" s="27" t="s">
        <v>837</v>
      </c>
      <c r="BM78" s="27" t="s">
        <v>834</v>
      </c>
      <c r="BN78" s="27" t="s">
        <v>5990</v>
      </c>
      <c r="BO78" s="27" t="s">
        <v>837</v>
      </c>
      <c r="BP78" s="27" t="s">
        <v>834</v>
      </c>
      <c r="BQ78" s="27" t="s">
        <v>1020</v>
      </c>
      <c r="BR78" s="27" t="s">
        <v>837</v>
      </c>
      <c r="BS78" s="27" t="s">
        <v>834</v>
      </c>
      <c r="BT78" s="27" t="s">
        <v>4014</v>
      </c>
      <c r="BU78" s="27" t="s">
        <v>837</v>
      </c>
      <c r="BV78" s="27" t="s">
        <v>834</v>
      </c>
      <c r="BW78" s="27" t="s">
        <v>1424</v>
      </c>
      <c r="BX78" s="27" t="s">
        <v>837</v>
      </c>
      <c r="BY78" s="27" t="s">
        <v>834</v>
      </c>
      <c r="BZ78" s="27" t="s">
        <v>602</v>
      </c>
      <c r="CA78" s="27" t="s">
        <v>837</v>
      </c>
      <c r="CB78" s="27" t="s">
        <v>834</v>
      </c>
      <c r="CC78" s="27" t="s">
        <v>3539</v>
      </c>
      <c r="CD78" s="27" t="s">
        <v>837</v>
      </c>
      <c r="CE78" s="27" t="s">
        <v>834</v>
      </c>
      <c r="CF78" s="27" t="s">
        <v>3118</v>
      </c>
      <c r="CG78" s="27" t="s">
        <v>837</v>
      </c>
      <c r="CH78" s="27" t="s">
        <v>834</v>
      </c>
      <c r="CI78" s="27" t="s">
        <v>3608</v>
      </c>
      <c r="CJ78" s="27" t="s">
        <v>837</v>
      </c>
      <c r="CK78" s="27" t="s">
        <v>834</v>
      </c>
      <c r="CL78" s="27" t="s">
        <v>399</v>
      </c>
      <c r="CM78" s="27" t="s">
        <v>837</v>
      </c>
      <c r="CN78" s="27" t="s">
        <v>834</v>
      </c>
      <c r="CO78" s="27" t="s">
        <v>3983</v>
      </c>
      <c r="CP78" s="27" t="s">
        <v>837</v>
      </c>
      <c r="CQ78" s="27" t="s">
        <v>834</v>
      </c>
      <c r="CR78" s="27" t="s">
        <v>3395</v>
      </c>
      <c r="CS78" s="27" t="s">
        <v>837</v>
      </c>
      <c r="CT78" s="27" t="s">
        <v>834</v>
      </c>
      <c r="CU78" s="27" t="s">
        <v>5035</v>
      </c>
      <c r="CV78" s="27" t="s">
        <v>837</v>
      </c>
      <c r="CW78" s="27" t="s">
        <v>6544</v>
      </c>
      <c r="CX78" s="27" t="s">
        <v>1401</v>
      </c>
      <c r="CY78" s="27">
        <v>4019</v>
      </c>
      <c r="CZ78" s="27" t="s">
        <v>3385</v>
      </c>
      <c r="DA78" s="27" t="s">
        <v>1401</v>
      </c>
      <c r="DB78" s="27">
        <v>2540</v>
      </c>
      <c r="DC78" s="27" t="s">
        <v>6543</v>
      </c>
      <c r="DD78" s="27" t="s">
        <v>1401</v>
      </c>
      <c r="DE78" s="27">
        <v>162</v>
      </c>
      <c r="DF78" s="27" t="s">
        <v>6546</v>
      </c>
      <c r="DG78" s="27" t="s">
        <v>1401</v>
      </c>
      <c r="DH78" s="27">
        <v>109</v>
      </c>
      <c r="DI78" s="27" t="s">
        <v>3387</v>
      </c>
      <c r="DJ78" s="27" t="s">
        <v>1401</v>
      </c>
      <c r="DK78" s="27">
        <v>106</v>
      </c>
      <c r="DL78" s="27" t="s">
        <v>6720</v>
      </c>
      <c r="DM78" s="27" t="s">
        <v>1401</v>
      </c>
      <c r="DN78" s="27">
        <v>83</v>
      </c>
      <c r="DO78" s="27" t="s">
        <v>6721</v>
      </c>
      <c r="DP78" s="27" t="s">
        <v>1401</v>
      </c>
      <c r="DQ78" s="27">
        <v>73</v>
      </c>
      <c r="DR78" s="27" t="s">
        <v>6722</v>
      </c>
      <c r="DS78" s="27" t="s">
        <v>1401</v>
      </c>
      <c r="DT78" s="27">
        <v>63</v>
      </c>
      <c r="DU78" s="27" t="s">
        <v>6580</v>
      </c>
      <c r="DV78" s="27" t="s">
        <v>1401</v>
      </c>
      <c r="DW78" s="27">
        <v>33</v>
      </c>
      <c r="DX78" s="27" t="s">
        <v>4505</v>
      </c>
      <c r="DY78" s="27" t="s">
        <v>1401</v>
      </c>
      <c r="DZ78" s="27">
        <v>12</v>
      </c>
      <c r="EA78" s="27" t="s">
        <v>3540</v>
      </c>
      <c r="EB78" s="27" t="s">
        <v>1401</v>
      </c>
      <c r="EC78" s="27">
        <v>8</v>
      </c>
      <c r="ED78" s="27" t="s">
        <v>6581</v>
      </c>
      <c r="EE78" s="27" t="s">
        <v>1401</v>
      </c>
      <c r="EF78" s="27">
        <v>7</v>
      </c>
      <c r="EG78" s="27" t="s">
        <v>4833</v>
      </c>
      <c r="EH78" s="27" t="s">
        <v>1401</v>
      </c>
      <c r="EI78" s="27">
        <v>6</v>
      </c>
      <c r="EJ78" s="27" t="s">
        <v>3388</v>
      </c>
      <c r="EK78" s="27" t="s">
        <v>1401</v>
      </c>
      <c r="EL78" s="27">
        <v>6</v>
      </c>
      <c r="EM78" s="27" t="s">
        <v>6582</v>
      </c>
      <c r="EN78" s="27" t="s">
        <v>1401</v>
      </c>
      <c r="EO78" s="27">
        <v>5</v>
      </c>
      <c r="EP78" s="27" t="s">
        <v>6583</v>
      </c>
      <c r="EQ78" s="27" t="s">
        <v>1401</v>
      </c>
      <c r="ER78" s="27">
        <v>5</v>
      </c>
      <c r="ES78" s="27" t="s">
        <v>6584</v>
      </c>
      <c r="ET78" s="27" t="s">
        <v>1401</v>
      </c>
      <c r="EU78" s="27">
        <v>4</v>
      </c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</row>
    <row r="79" spans="1:188">
      <c r="A79" s="1">
        <v>78</v>
      </c>
      <c r="B79" s="69">
        <v>39496</v>
      </c>
      <c r="C79" s="27" t="s">
        <v>775</v>
      </c>
      <c r="D79" s="1">
        <v>166186</v>
      </c>
      <c r="E79" s="1">
        <v>80288</v>
      </c>
      <c r="F79" s="35">
        <f t="shared" si="22"/>
        <v>0.48312132189233747</v>
      </c>
      <c r="G79" s="35">
        <f t="shared" si="15"/>
        <v>4.3306596253487442E-2</v>
      </c>
      <c r="H79" s="1" t="str">
        <f t="shared" si="16"/>
        <v>PML</v>
      </c>
      <c r="I79" s="35">
        <f t="shared" si="17"/>
        <v>0.33985153447588679</v>
      </c>
      <c r="J79" s="1" t="str">
        <f t="shared" si="18"/>
        <v>IND</v>
      </c>
      <c r="K79" s="35">
        <f t="shared" si="19"/>
        <v>0.29654493822239936</v>
      </c>
      <c r="L79" s="1" t="str">
        <f t="shared" si="20"/>
        <v>IND</v>
      </c>
      <c r="M79" s="35">
        <f t="shared" si="21"/>
        <v>0.28407732164208849</v>
      </c>
      <c r="N79" s="52" t="s">
        <v>834</v>
      </c>
      <c r="O79" s="52" t="s">
        <v>1002</v>
      </c>
      <c r="P79" s="52" t="s">
        <v>837</v>
      </c>
      <c r="Q79" s="27" t="s">
        <v>834</v>
      </c>
      <c r="R79" s="27" t="s">
        <v>1185</v>
      </c>
      <c r="S79" s="27" t="s">
        <v>837</v>
      </c>
      <c r="T79" s="27" t="s">
        <v>834</v>
      </c>
      <c r="U79" s="27" t="s">
        <v>1765</v>
      </c>
      <c r="V79" s="27" t="s">
        <v>837</v>
      </c>
      <c r="W79" s="27" t="s">
        <v>2095</v>
      </c>
      <c r="X79" s="27" t="s">
        <v>909</v>
      </c>
      <c r="Y79" s="27">
        <v>27286</v>
      </c>
      <c r="Z79" s="27" t="s">
        <v>6586</v>
      </c>
      <c r="AA79" s="27" t="s">
        <v>1194</v>
      </c>
      <c r="AB79" s="27">
        <v>5084</v>
      </c>
      <c r="AC79" s="27" t="s">
        <v>834</v>
      </c>
      <c r="AD79" s="27" t="s">
        <v>1003</v>
      </c>
      <c r="AE79" s="27" t="s">
        <v>837</v>
      </c>
      <c r="AF79" s="27" t="s">
        <v>834</v>
      </c>
      <c r="AG79" s="27" t="s">
        <v>7003</v>
      </c>
      <c r="AH79" s="27" t="s">
        <v>837</v>
      </c>
      <c r="AI79" s="27" t="s">
        <v>834</v>
      </c>
      <c r="AJ79" s="27" t="s">
        <v>1406</v>
      </c>
      <c r="AK79" s="27" t="s">
        <v>837</v>
      </c>
      <c r="AL79" s="27" t="s">
        <v>834</v>
      </c>
      <c r="AM79" s="27" t="s">
        <v>3202</v>
      </c>
      <c r="AN79" s="27" t="s">
        <v>837</v>
      </c>
      <c r="AO79" s="27" t="s">
        <v>834</v>
      </c>
      <c r="AP79" s="27" t="s">
        <v>7510</v>
      </c>
      <c r="AQ79" s="27" t="s">
        <v>837</v>
      </c>
      <c r="AR79" s="27" t="s">
        <v>834</v>
      </c>
      <c r="AS79" s="27" t="s">
        <v>3764</v>
      </c>
      <c r="AT79" s="27" t="s">
        <v>837</v>
      </c>
      <c r="AU79" s="27" t="s">
        <v>834</v>
      </c>
      <c r="AV79" s="27" t="s">
        <v>1866</v>
      </c>
      <c r="AW79" s="27" t="s">
        <v>837</v>
      </c>
      <c r="AX79" s="27" t="s">
        <v>834</v>
      </c>
      <c r="AY79" s="27" t="s">
        <v>393</v>
      </c>
      <c r="AZ79" s="27" t="s">
        <v>837</v>
      </c>
      <c r="BA79" s="27" t="s">
        <v>834</v>
      </c>
      <c r="BB79" s="27" t="s">
        <v>6640</v>
      </c>
      <c r="BC79" s="27" t="s">
        <v>837</v>
      </c>
      <c r="BD79" s="27" t="s">
        <v>834</v>
      </c>
      <c r="BE79" s="27" t="s">
        <v>6802</v>
      </c>
      <c r="BF79" s="27" t="s">
        <v>837</v>
      </c>
      <c r="BG79" s="27" t="s">
        <v>834</v>
      </c>
      <c r="BH79" s="27" t="s">
        <v>834</v>
      </c>
      <c r="BI79" s="27" t="s">
        <v>1777</v>
      </c>
      <c r="BJ79" s="27" t="s">
        <v>837</v>
      </c>
      <c r="BK79" s="27" t="s">
        <v>3403</v>
      </c>
      <c r="BL79" s="27" t="s">
        <v>837</v>
      </c>
      <c r="BM79" s="27" t="s">
        <v>834</v>
      </c>
      <c r="BN79" s="27" t="s">
        <v>5990</v>
      </c>
      <c r="BO79" s="27" t="s">
        <v>837</v>
      </c>
      <c r="BP79" s="27" t="s">
        <v>834</v>
      </c>
      <c r="BQ79" s="27" t="s">
        <v>1020</v>
      </c>
      <c r="BR79" s="27" t="s">
        <v>837</v>
      </c>
      <c r="BS79" s="27" t="s">
        <v>834</v>
      </c>
      <c r="BT79" s="27" t="s">
        <v>4014</v>
      </c>
      <c r="BU79" s="27" t="s">
        <v>837</v>
      </c>
      <c r="BV79" s="27" t="s">
        <v>834</v>
      </c>
      <c r="BW79" s="27" t="s">
        <v>1424</v>
      </c>
      <c r="BX79" s="27" t="s">
        <v>837</v>
      </c>
      <c r="BY79" s="27" t="s">
        <v>834</v>
      </c>
      <c r="BZ79" s="27" t="s">
        <v>602</v>
      </c>
      <c r="CA79" s="27" t="s">
        <v>837</v>
      </c>
      <c r="CB79" s="27" t="s">
        <v>834</v>
      </c>
      <c r="CC79" s="27" t="s">
        <v>3539</v>
      </c>
      <c r="CD79" s="27" t="s">
        <v>837</v>
      </c>
      <c r="CE79" s="27" t="s">
        <v>834</v>
      </c>
      <c r="CF79" s="27" t="s">
        <v>3118</v>
      </c>
      <c r="CG79" s="27" t="s">
        <v>837</v>
      </c>
      <c r="CH79" s="27" t="s">
        <v>834</v>
      </c>
      <c r="CI79" s="27" t="s">
        <v>3608</v>
      </c>
      <c r="CJ79" s="27" t="s">
        <v>837</v>
      </c>
      <c r="CK79" s="27" t="s">
        <v>834</v>
      </c>
      <c r="CL79" s="27" t="s">
        <v>399</v>
      </c>
      <c r="CM79" s="27" t="s">
        <v>837</v>
      </c>
      <c r="CN79" s="27" t="s">
        <v>834</v>
      </c>
      <c r="CO79" s="27" t="s">
        <v>3983</v>
      </c>
      <c r="CP79" s="27" t="s">
        <v>837</v>
      </c>
      <c r="CQ79" s="27" t="s">
        <v>834</v>
      </c>
      <c r="CR79" s="27" t="s">
        <v>3395</v>
      </c>
      <c r="CS79" s="27" t="s">
        <v>837</v>
      </c>
      <c r="CT79" s="27" t="s">
        <v>834</v>
      </c>
      <c r="CU79" s="27" t="s">
        <v>5035</v>
      </c>
      <c r="CV79" s="27" t="s">
        <v>837</v>
      </c>
      <c r="CW79" s="27" t="s">
        <v>1912</v>
      </c>
      <c r="CX79" s="27" t="s">
        <v>1401</v>
      </c>
      <c r="CY79" s="27">
        <v>23809</v>
      </c>
      <c r="CZ79" s="27" t="s">
        <v>6585</v>
      </c>
      <c r="DA79" s="27" t="s">
        <v>1401</v>
      </c>
      <c r="DB79" s="27">
        <v>22808</v>
      </c>
      <c r="DC79" s="27" t="s">
        <v>6756</v>
      </c>
      <c r="DD79" s="27" t="s">
        <v>1401</v>
      </c>
      <c r="DE79" s="27">
        <v>972</v>
      </c>
      <c r="DF79" s="27" t="s">
        <v>6757</v>
      </c>
      <c r="DG79" s="27" t="s">
        <v>1401</v>
      </c>
      <c r="DH79" s="27">
        <v>163</v>
      </c>
      <c r="DI79" s="27" t="s">
        <v>6758</v>
      </c>
      <c r="DJ79" s="27" t="s">
        <v>1401</v>
      </c>
      <c r="DK79" s="27">
        <v>67</v>
      </c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</row>
    <row r="80" spans="1:188">
      <c r="A80" s="1">
        <v>79</v>
      </c>
      <c r="B80" s="69">
        <v>39496</v>
      </c>
      <c r="C80" s="27" t="s">
        <v>1875</v>
      </c>
      <c r="D80" s="1">
        <v>153215</v>
      </c>
      <c r="E80" s="1">
        <v>72939</v>
      </c>
      <c r="F80" s="35">
        <f t="shared" si="22"/>
        <v>0.47605652188101688</v>
      </c>
      <c r="G80" s="35">
        <f t="shared" si="15"/>
        <v>0.14401074870782435</v>
      </c>
      <c r="H80" s="1" t="str">
        <f t="shared" si="16"/>
        <v>PML</v>
      </c>
      <c r="I80" s="35">
        <f t="shared" si="17"/>
        <v>0.36497621299990401</v>
      </c>
      <c r="J80" s="1" t="str">
        <f t="shared" si="18"/>
        <v>PML-N</v>
      </c>
      <c r="K80" s="35">
        <f t="shared" si="19"/>
        <v>0.22096546429207969</v>
      </c>
      <c r="L80" s="1" t="str">
        <f t="shared" si="20"/>
        <v>IND</v>
      </c>
      <c r="M80" s="35">
        <f t="shared" si="21"/>
        <v>0.19303801806989401</v>
      </c>
      <c r="N80" s="52" t="s">
        <v>834</v>
      </c>
      <c r="O80" s="52" t="s">
        <v>1002</v>
      </c>
      <c r="P80" s="52" t="s">
        <v>837</v>
      </c>
      <c r="Q80" s="27" t="s">
        <v>6232</v>
      </c>
      <c r="R80" s="27" t="s">
        <v>1185</v>
      </c>
      <c r="S80" s="27">
        <v>2301</v>
      </c>
      <c r="T80" s="27" t="s">
        <v>6233</v>
      </c>
      <c r="U80" s="27" t="s">
        <v>1765</v>
      </c>
      <c r="V80" s="27">
        <v>517</v>
      </c>
      <c r="W80" s="27" t="s">
        <v>1873</v>
      </c>
      <c r="X80" s="27" t="s">
        <v>909</v>
      </c>
      <c r="Y80" s="27">
        <v>26621</v>
      </c>
      <c r="Z80" s="27" t="s">
        <v>1874</v>
      </c>
      <c r="AA80" s="27" t="s">
        <v>1194</v>
      </c>
      <c r="AB80" s="27">
        <v>16117</v>
      </c>
      <c r="AC80" s="27" t="s">
        <v>6399</v>
      </c>
      <c r="AD80" s="27" t="s">
        <v>1003</v>
      </c>
      <c r="AE80" s="27">
        <v>12729</v>
      </c>
      <c r="AF80" s="27" t="s">
        <v>834</v>
      </c>
      <c r="AG80" s="27" t="s">
        <v>7003</v>
      </c>
      <c r="AH80" s="27" t="s">
        <v>837</v>
      </c>
      <c r="AI80" s="27" t="s">
        <v>834</v>
      </c>
      <c r="AJ80" s="27" t="s">
        <v>1406</v>
      </c>
      <c r="AK80" s="27" t="s">
        <v>837</v>
      </c>
      <c r="AL80" s="27" t="s">
        <v>834</v>
      </c>
      <c r="AM80" s="27" t="s">
        <v>3202</v>
      </c>
      <c r="AN80" s="27" t="s">
        <v>837</v>
      </c>
      <c r="AO80" s="27" t="s">
        <v>834</v>
      </c>
      <c r="AP80" s="27" t="s">
        <v>7510</v>
      </c>
      <c r="AQ80" s="27" t="s">
        <v>837</v>
      </c>
      <c r="AR80" s="27" t="s">
        <v>834</v>
      </c>
      <c r="AS80" s="27" t="s">
        <v>3764</v>
      </c>
      <c r="AT80" s="27" t="s">
        <v>837</v>
      </c>
      <c r="AU80" s="27" t="s">
        <v>834</v>
      </c>
      <c r="AV80" s="27" t="s">
        <v>1866</v>
      </c>
      <c r="AW80" s="27" t="s">
        <v>837</v>
      </c>
      <c r="AX80" s="27" t="s">
        <v>834</v>
      </c>
      <c r="AY80" s="27" t="s">
        <v>393</v>
      </c>
      <c r="AZ80" s="27" t="s">
        <v>837</v>
      </c>
      <c r="BA80" s="27" t="s">
        <v>834</v>
      </c>
      <c r="BB80" s="27" t="s">
        <v>6640</v>
      </c>
      <c r="BC80" s="27" t="s">
        <v>837</v>
      </c>
      <c r="BD80" s="27" t="s">
        <v>834</v>
      </c>
      <c r="BE80" s="27" t="s">
        <v>6802</v>
      </c>
      <c r="BF80" s="27" t="s">
        <v>837</v>
      </c>
      <c r="BG80" s="27" t="s">
        <v>834</v>
      </c>
      <c r="BH80" s="27" t="s">
        <v>834</v>
      </c>
      <c r="BI80" s="27" t="s">
        <v>1777</v>
      </c>
      <c r="BJ80" s="27" t="s">
        <v>837</v>
      </c>
      <c r="BK80" s="27" t="s">
        <v>3403</v>
      </c>
      <c r="BL80" s="27" t="s">
        <v>837</v>
      </c>
      <c r="BM80" s="27" t="s">
        <v>834</v>
      </c>
      <c r="BN80" s="27" t="s">
        <v>5990</v>
      </c>
      <c r="BO80" s="27" t="s">
        <v>837</v>
      </c>
      <c r="BP80" s="27" t="s">
        <v>834</v>
      </c>
      <c r="BQ80" s="27" t="s">
        <v>1020</v>
      </c>
      <c r="BR80" s="27" t="s">
        <v>837</v>
      </c>
      <c r="BS80" s="27" t="s">
        <v>834</v>
      </c>
      <c r="BT80" s="27" t="s">
        <v>4014</v>
      </c>
      <c r="BU80" s="27" t="s">
        <v>837</v>
      </c>
      <c r="BV80" s="27" t="s">
        <v>834</v>
      </c>
      <c r="BW80" s="27" t="s">
        <v>1424</v>
      </c>
      <c r="BX80" s="27" t="s">
        <v>837</v>
      </c>
      <c r="BY80" s="27" t="s">
        <v>834</v>
      </c>
      <c r="BZ80" s="27" t="s">
        <v>602</v>
      </c>
      <c r="CA80" s="27" t="s">
        <v>837</v>
      </c>
      <c r="CB80" s="27" t="s">
        <v>834</v>
      </c>
      <c r="CC80" s="27" t="s">
        <v>3539</v>
      </c>
      <c r="CD80" s="27" t="s">
        <v>837</v>
      </c>
      <c r="CE80" s="27" t="s">
        <v>834</v>
      </c>
      <c r="CF80" s="27" t="s">
        <v>3118</v>
      </c>
      <c r="CG80" s="27" t="s">
        <v>837</v>
      </c>
      <c r="CH80" s="27" t="s">
        <v>834</v>
      </c>
      <c r="CI80" s="27" t="s">
        <v>3608</v>
      </c>
      <c r="CJ80" s="27" t="s">
        <v>837</v>
      </c>
      <c r="CK80" s="27" t="s">
        <v>834</v>
      </c>
      <c r="CL80" s="27" t="s">
        <v>399</v>
      </c>
      <c r="CM80" s="27" t="s">
        <v>837</v>
      </c>
      <c r="CN80" s="27" t="s">
        <v>834</v>
      </c>
      <c r="CO80" s="27" t="s">
        <v>3983</v>
      </c>
      <c r="CP80" s="27" t="s">
        <v>837</v>
      </c>
      <c r="CQ80" s="27" t="s">
        <v>834</v>
      </c>
      <c r="CR80" s="27" t="s">
        <v>3395</v>
      </c>
      <c r="CS80" s="27" t="s">
        <v>837</v>
      </c>
      <c r="CT80" s="27" t="s">
        <v>834</v>
      </c>
      <c r="CU80" s="27" t="s">
        <v>5035</v>
      </c>
      <c r="CV80" s="27" t="s">
        <v>837</v>
      </c>
      <c r="CW80" s="27" t="s">
        <v>6759</v>
      </c>
      <c r="CX80" s="27" t="s">
        <v>1401</v>
      </c>
      <c r="CY80" s="27">
        <v>14080</v>
      </c>
      <c r="CZ80" s="27" t="s">
        <v>6234</v>
      </c>
      <c r="DA80" s="27" t="s">
        <v>1401</v>
      </c>
      <c r="DB80" s="27">
        <v>515</v>
      </c>
      <c r="DC80" s="27" t="s">
        <v>6235</v>
      </c>
      <c r="DD80" s="27" t="s">
        <v>1401</v>
      </c>
      <c r="DE80" s="27">
        <v>59</v>
      </c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</row>
    <row r="81" spans="1:188">
      <c r="A81" s="1">
        <v>80</v>
      </c>
      <c r="B81" s="69">
        <v>39496</v>
      </c>
      <c r="C81" s="27" t="s">
        <v>1876</v>
      </c>
      <c r="D81" s="1">
        <v>174610</v>
      </c>
      <c r="E81" s="1">
        <v>70484</v>
      </c>
      <c r="F81" s="35">
        <f t="shared" si="22"/>
        <v>0.40366531126510508</v>
      </c>
      <c r="G81" s="35">
        <f t="shared" si="15"/>
        <v>6.6539923954372623E-2</v>
      </c>
      <c r="H81" s="1" t="str">
        <f t="shared" si="16"/>
        <v>IND</v>
      </c>
      <c r="I81" s="35">
        <f t="shared" si="17"/>
        <v>0.49521877305487771</v>
      </c>
      <c r="J81" s="1" t="str">
        <f t="shared" si="18"/>
        <v>PML</v>
      </c>
      <c r="K81" s="35">
        <f t="shared" si="19"/>
        <v>0.42867884910050508</v>
      </c>
      <c r="L81" s="1" t="str">
        <f t="shared" si="20"/>
        <v>PPPP</v>
      </c>
      <c r="M81" s="35">
        <f t="shared" si="21"/>
        <v>7.6102377844617222E-2</v>
      </c>
      <c r="N81" s="52" t="s">
        <v>834</v>
      </c>
      <c r="O81" s="52" t="s">
        <v>1002</v>
      </c>
      <c r="P81" s="52" t="s">
        <v>837</v>
      </c>
      <c r="Q81" s="27" t="s">
        <v>834</v>
      </c>
      <c r="R81" s="27" t="s">
        <v>1185</v>
      </c>
      <c r="S81" s="27" t="s">
        <v>837</v>
      </c>
      <c r="T81" s="27" t="s">
        <v>834</v>
      </c>
      <c r="U81" s="27" t="s">
        <v>1765</v>
      </c>
      <c r="V81" s="27" t="s">
        <v>837</v>
      </c>
      <c r="W81" s="27" t="s">
        <v>1878</v>
      </c>
      <c r="X81" s="27" t="s">
        <v>909</v>
      </c>
      <c r="Y81" s="27">
        <v>30215</v>
      </c>
      <c r="Z81" s="27" t="s">
        <v>834</v>
      </c>
      <c r="AA81" s="27" t="s">
        <v>1194</v>
      </c>
      <c r="AB81" s="27" t="s">
        <v>837</v>
      </c>
      <c r="AC81" s="27" t="s">
        <v>6236</v>
      </c>
      <c r="AD81" s="27" t="s">
        <v>1003</v>
      </c>
      <c r="AE81" s="27">
        <v>5364</v>
      </c>
      <c r="AF81" s="27" t="s">
        <v>834</v>
      </c>
      <c r="AG81" s="27" t="s">
        <v>7003</v>
      </c>
      <c r="AH81" s="27" t="s">
        <v>837</v>
      </c>
      <c r="AI81" s="27" t="s">
        <v>834</v>
      </c>
      <c r="AJ81" s="27" t="s">
        <v>1406</v>
      </c>
      <c r="AK81" s="27" t="s">
        <v>837</v>
      </c>
      <c r="AL81" s="27" t="s">
        <v>834</v>
      </c>
      <c r="AM81" s="27" t="s">
        <v>3202</v>
      </c>
      <c r="AN81" s="27" t="s">
        <v>837</v>
      </c>
      <c r="AO81" s="27" t="s">
        <v>834</v>
      </c>
      <c r="AP81" s="27" t="s">
        <v>7510</v>
      </c>
      <c r="AQ81" s="27" t="s">
        <v>837</v>
      </c>
      <c r="AR81" s="27" t="s">
        <v>834</v>
      </c>
      <c r="AS81" s="27" t="s">
        <v>3764</v>
      </c>
      <c r="AT81" s="27" t="s">
        <v>837</v>
      </c>
      <c r="AU81" s="27" t="s">
        <v>834</v>
      </c>
      <c r="AV81" s="27" t="s">
        <v>1866</v>
      </c>
      <c r="AW81" s="27" t="s">
        <v>837</v>
      </c>
      <c r="AX81" s="27" t="s">
        <v>834</v>
      </c>
      <c r="AY81" s="27" t="s">
        <v>393</v>
      </c>
      <c r="AZ81" s="27" t="s">
        <v>837</v>
      </c>
      <c r="BA81" s="27" t="s">
        <v>834</v>
      </c>
      <c r="BB81" s="27" t="s">
        <v>6640</v>
      </c>
      <c r="BC81" s="27" t="s">
        <v>837</v>
      </c>
      <c r="BD81" s="27" t="s">
        <v>834</v>
      </c>
      <c r="BE81" s="27" t="s">
        <v>6802</v>
      </c>
      <c r="BF81" s="27" t="s">
        <v>837</v>
      </c>
      <c r="BG81" s="27" t="s">
        <v>834</v>
      </c>
      <c r="BH81" s="27" t="s">
        <v>834</v>
      </c>
      <c r="BI81" s="27" t="s">
        <v>1777</v>
      </c>
      <c r="BJ81" s="27" t="s">
        <v>837</v>
      </c>
      <c r="BK81" s="27" t="s">
        <v>3403</v>
      </c>
      <c r="BL81" s="27" t="s">
        <v>837</v>
      </c>
      <c r="BM81" s="27" t="s">
        <v>834</v>
      </c>
      <c r="BN81" s="27" t="s">
        <v>5990</v>
      </c>
      <c r="BO81" s="27" t="s">
        <v>837</v>
      </c>
      <c r="BP81" s="27" t="s">
        <v>834</v>
      </c>
      <c r="BQ81" s="27" t="s">
        <v>1020</v>
      </c>
      <c r="BR81" s="27" t="s">
        <v>837</v>
      </c>
      <c r="BS81" s="27" t="s">
        <v>834</v>
      </c>
      <c r="BT81" s="27" t="s">
        <v>4014</v>
      </c>
      <c r="BU81" s="27" t="s">
        <v>837</v>
      </c>
      <c r="BV81" s="27" t="s">
        <v>834</v>
      </c>
      <c r="BW81" s="27" t="s">
        <v>1424</v>
      </c>
      <c r="BX81" s="27" t="s">
        <v>837</v>
      </c>
      <c r="BY81" s="27" t="s">
        <v>834</v>
      </c>
      <c r="BZ81" s="27" t="s">
        <v>602</v>
      </c>
      <c r="CA81" s="27" t="s">
        <v>837</v>
      </c>
      <c r="CB81" s="27" t="s">
        <v>834</v>
      </c>
      <c r="CC81" s="27" t="s">
        <v>3539</v>
      </c>
      <c r="CD81" s="27" t="s">
        <v>837</v>
      </c>
      <c r="CE81" s="27" t="s">
        <v>834</v>
      </c>
      <c r="CF81" s="27" t="s">
        <v>3118</v>
      </c>
      <c r="CG81" s="27" t="s">
        <v>837</v>
      </c>
      <c r="CH81" s="27" t="s">
        <v>834</v>
      </c>
      <c r="CI81" s="27" t="s">
        <v>3608</v>
      </c>
      <c r="CJ81" s="27" t="s">
        <v>837</v>
      </c>
      <c r="CK81" s="27" t="s">
        <v>834</v>
      </c>
      <c r="CL81" s="27" t="s">
        <v>399</v>
      </c>
      <c r="CM81" s="27" t="s">
        <v>837</v>
      </c>
      <c r="CN81" s="27" t="s">
        <v>834</v>
      </c>
      <c r="CO81" s="27" t="s">
        <v>3983</v>
      </c>
      <c r="CP81" s="27" t="s">
        <v>837</v>
      </c>
      <c r="CQ81" s="27" t="s">
        <v>834</v>
      </c>
      <c r="CR81" s="27" t="s">
        <v>3395</v>
      </c>
      <c r="CS81" s="27" t="s">
        <v>837</v>
      </c>
      <c r="CT81" s="27" t="s">
        <v>834</v>
      </c>
      <c r="CU81" s="27" t="s">
        <v>5035</v>
      </c>
      <c r="CV81" s="27" t="s">
        <v>837</v>
      </c>
      <c r="CW81" s="27" t="s">
        <v>1877</v>
      </c>
      <c r="CX81" s="27" t="s">
        <v>1401</v>
      </c>
      <c r="CY81" s="27">
        <v>34905</v>
      </c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</row>
    <row r="82" spans="1:188">
      <c r="A82" s="1">
        <v>81</v>
      </c>
      <c r="B82" s="69">
        <v>39496</v>
      </c>
      <c r="C82" s="27" t="s">
        <v>1715</v>
      </c>
      <c r="D82" s="1">
        <v>198133</v>
      </c>
      <c r="E82" s="1">
        <v>88255</v>
      </c>
      <c r="F82" s="35">
        <f t="shared" si="22"/>
        <v>0.44543311815800496</v>
      </c>
      <c r="G82" s="35">
        <f t="shared" si="15"/>
        <v>7.240382981134213E-3</v>
      </c>
      <c r="H82" s="1" t="str">
        <f t="shared" si="16"/>
        <v>IND</v>
      </c>
      <c r="I82" s="35">
        <f t="shared" si="17"/>
        <v>0.33556172454818423</v>
      </c>
      <c r="J82" s="1" t="str">
        <f t="shared" si="18"/>
        <v>PML</v>
      </c>
      <c r="K82" s="35">
        <f t="shared" si="19"/>
        <v>0.32832134156705001</v>
      </c>
      <c r="L82" s="1" t="str">
        <f t="shared" si="20"/>
        <v>IND</v>
      </c>
      <c r="M82" s="35">
        <f t="shared" si="21"/>
        <v>0.28626140162030478</v>
      </c>
      <c r="N82" s="52" t="s">
        <v>834</v>
      </c>
      <c r="O82" s="52" t="s">
        <v>1002</v>
      </c>
      <c r="P82" s="52" t="s">
        <v>837</v>
      </c>
      <c r="Q82" s="27" t="s">
        <v>834</v>
      </c>
      <c r="R82" s="27" t="s">
        <v>1185</v>
      </c>
      <c r="S82" s="27" t="s">
        <v>837</v>
      </c>
      <c r="T82" s="27" t="s">
        <v>834</v>
      </c>
      <c r="U82" s="27" t="s">
        <v>1765</v>
      </c>
      <c r="V82" s="27" t="s">
        <v>837</v>
      </c>
      <c r="W82" s="27" t="s">
        <v>1717</v>
      </c>
      <c r="X82" s="27" t="s">
        <v>909</v>
      </c>
      <c r="Y82" s="27">
        <v>28976</v>
      </c>
      <c r="Z82" s="27" t="s">
        <v>834</v>
      </c>
      <c r="AA82" s="27" t="s">
        <v>1194</v>
      </c>
      <c r="AB82" s="27" t="s">
        <v>837</v>
      </c>
      <c r="AC82" s="27" t="s">
        <v>6238</v>
      </c>
      <c r="AD82" s="27" t="s">
        <v>1003</v>
      </c>
      <c r="AE82" s="27">
        <v>3325</v>
      </c>
      <c r="AF82" s="27" t="s">
        <v>834</v>
      </c>
      <c r="AG82" s="27" t="s">
        <v>7003</v>
      </c>
      <c r="AH82" s="27" t="s">
        <v>837</v>
      </c>
      <c r="AI82" s="27" t="s">
        <v>834</v>
      </c>
      <c r="AJ82" s="27" t="s">
        <v>1406</v>
      </c>
      <c r="AK82" s="27" t="s">
        <v>837</v>
      </c>
      <c r="AL82" s="27" t="s">
        <v>834</v>
      </c>
      <c r="AM82" s="27" t="s">
        <v>3202</v>
      </c>
      <c r="AN82" s="27" t="s">
        <v>837</v>
      </c>
      <c r="AO82" s="27" t="s">
        <v>834</v>
      </c>
      <c r="AP82" s="27" t="s">
        <v>7510</v>
      </c>
      <c r="AQ82" s="27" t="s">
        <v>837</v>
      </c>
      <c r="AR82" s="27" t="s">
        <v>834</v>
      </c>
      <c r="AS82" s="27" t="s">
        <v>3764</v>
      </c>
      <c r="AT82" s="27" t="s">
        <v>837</v>
      </c>
      <c r="AU82" s="27" t="s">
        <v>834</v>
      </c>
      <c r="AV82" s="27" t="s">
        <v>1866</v>
      </c>
      <c r="AW82" s="27" t="s">
        <v>837</v>
      </c>
      <c r="AX82" s="27" t="s">
        <v>834</v>
      </c>
      <c r="AY82" s="27" t="s">
        <v>393</v>
      </c>
      <c r="AZ82" s="27" t="s">
        <v>837</v>
      </c>
      <c r="BA82" s="27" t="s">
        <v>834</v>
      </c>
      <c r="BB82" s="27" t="s">
        <v>6640</v>
      </c>
      <c r="BC82" s="27" t="s">
        <v>837</v>
      </c>
      <c r="BD82" s="27" t="s">
        <v>834</v>
      </c>
      <c r="BE82" s="27" t="s">
        <v>6802</v>
      </c>
      <c r="BF82" s="27" t="s">
        <v>837</v>
      </c>
      <c r="BG82" s="27" t="s">
        <v>834</v>
      </c>
      <c r="BH82" s="27" t="s">
        <v>834</v>
      </c>
      <c r="BI82" s="27" t="s">
        <v>1777</v>
      </c>
      <c r="BJ82" s="27" t="s">
        <v>837</v>
      </c>
      <c r="BK82" s="27" t="s">
        <v>3403</v>
      </c>
      <c r="BL82" s="27" t="s">
        <v>837</v>
      </c>
      <c r="BM82" s="27" t="s">
        <v>834</v>
      </c>
      <c r="BN82" s="27" t="s">
        <v>5990</v>
      </c>
      <c r="BO82" s="27" t="s">
        <v>837</v>
      </c>
      <c r="BP82" s="27" t="s">
        <v>834</v>
      </c>
      <c r="BQ82" s="27" t="s">
        <v>1020</v>
      </c>
      <c r="BR82" s="27" t="s">
        <v>837</v>
      </c>
      <c r="BS82" s="27" t="s">
        <v>834</v>
      </c>
      <c r="BT82" s="27" t="s">
        <v>4014</v>
      </c>
      <c r="BU82" s="27" t="s">
        <v>837</v>
      </c>
      <c r="BV82" s="27" t="s">
        <v>834</v>
      </c>
      <c r="BW82" s="27" t="s">
        <v>1424</v>
      </c>
      <c r="BX82" s="27" t="s">
        <v>837</v>
      </c>
      <c r="BY82" s="27" t="s">
        <v>834</v>
      </c>
      <c r="BZ82" s="27" t="s">
        <v>602</v>
      </c>
      <c r="CA82" s="27" t="s">
        <v>837</v>
      </c>
      <c r="CB82" s="27" t="s">
        <v>834</v>
      </c>
      <c r="CC82" s="27" t="s">
        <v>3539</v>
      </c>
      <c r="CD82" s="27" t="s">
        <v>837</v>
      </c>
      <c r="CE82" s="27" t="s">
        <v>834</v>
      </c>
      <c r="CF82" s="27" t="s">
        <v>3118</v>
      </c>
      <c r="CG82" s="27" t="s">
        <v>837</v>
      </c>
      <c r="CH82" s="27" t="s">
        <v>834</v>
      </c>
      <c r="CI82" s="27" t="s">
        <v>3608</v>
      </c>
      <c r="CJ82" s="27" t="s">
        <v>837</v>
      </c>
      <c r="CK82" s="27" t="s">
        <v>834</v>
      </c>
      <c r="CL82" s="27" t="s">
        <v>399</v>
      </c>
      <c r="CM82" s="27" t="s">
        <v>837</v>
      </c>
      <c r="CN82" s="27" t="s">
        <v>834</v>
      </c>
      <c r="CO82" s="27" t="s">
        <v>3983</v>
      </c>
      <c r="CP82" s="27" t="s">
        <v>837</v>
      </c>
      <c r="CQ82" s="27" t="s">
        <v>834</v>
      </c>
      <c r="CR82" s="27" t="s">
        <v>3395</v>
      </c>
      <c r="CS82" s="27" t="s">
        <v>837</v>
      </c>
      <c r="CT82" s="27" t="s">
        <v>834</v>
      </c>
      <c r="CU82" s="27" t="s">
        <v>5035</v>
      </c>
      <c r="CV82" s="27" t="s">
        <v>837</v>
      </c>
      <c r="CW82" s="27" t="s">
        <v>1716</v>
      </c>
      <c r="CX82" s="27" t="s">
        <v>1401</v>
      </c>
      <c r="CY82" s="27">
        <v>29615</v>
      </c>
      <c r="CZ82" s="27" t="s">
        <v>6237</v>
      </c>
      <c r="DA82" s="27" t="s">
        <v>1401</v>
      </c>
      <c r="DB82" s="27">
        <v>25264</v>
      </c>
      <c r="DC82" s="27" t="s">
        <v>6239</v>
      </c>
      <c r="DD82" s="27" t="s">
        <v>1401</v>
      </c>
      <c r="DE82" s="27">
        <v>668</v>
      </c>
      <c r="DF82" s="27" t="s">
        <v>6240</v>
      </c>
      <c r="DG82" s="27" t="s">
        <v>1401</v>
      </c>
      <c r="DH82" s="27">
        <v>254</v>
      </c>
      <c r="DI82" s="27" t="s">
        <v>6241</v>
      </c>
      <c r="DJ82" s="27" t="s">
        <v>1401</v>
      </c>
      <c r="DK82" s="27">
        <v>65</v>
      </c>
      <c r="DL82" s="27" t="s">
        <v>2723</v>
      </c>
      <c r="DM82" s="27" t="s">
        <v>1401</v>
      </c>
      <c r="DN82" s="27">
        <v>60</v>
      </c>
      <c r="DO82" s="27" t="s">
        <v>6242</v>
      </c>
      <c r="DP82" s="27" t="s">
        <v>1401</v>
      </c>
      <c r="DQ82" s="27">
        <v>28</v>
      </c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</row>
    <row r="83" spans="1:188">
      <c r="A83" s="1">
        <v>82</v>
      </c>
      <c r="B83" s="69">
        <v>39496</v>
      </c>
      <c r="C83" s="27" t="s">
        <v>1718</v>
      </c>
      <c r="D83" s="1">
        <v>153350</v>
      </c>
      <c r="E83" s="1">
        <v>74356</v>
      </c>
      <c r="F83" s="35">
        <f t="shared" si="22"/>
        <v>0.48487773068144768</v>
      </c>
      <c r="G83" s="35">
        <f t="shared" si="15"/>
        <v>0.48207273118510946</v>
      </c>
      <c r="H83" s="1" t="str">
        <f t="shared" si="16"/>
        <v>PML</v>
      </c>
      <c r="I83" s="35">
        <f t="shared" si="17"/>
        <v>0.54981440636935819</v>
      </c>
      <c r="J83" s="1" t="str">
        <f t="shared" si="18"/>
        <v>PML-N</v>
      </c>
      <c r="K83" s="35">
        <f t="shared" si="19"/>
        <v>6.7741675184248742E-2</v>
      </c>
      <c r="L83" s="1" t="str">
        <f t="shared" si="20"/>
        <v>IND</v>
      </c>
      <c r="M83" s="35">
        <f t="shared" si="21"/>
        <v>4.6371510032815103E-2</v>
      </c>
      <c r="N83" s="52" t="s">
        <v>834</v>
      </c>
      <c r="O83" s="52" t="s">
        <v>1002</v>
      </c>
      <c r="P83" s="52" t="s">
        <v>837</v>
      </c>
      <c r="Q83" s="27" t="s">
        <v>87</v>
      </c>
      <c r="R83" s="27" t="s">
        <v>1185</v>
      </c>
      <c r="S83" s="27">
        <v>26</v>
      </c>
      <c r="T83" s="27" t="s">
        <v>834</v>
      </c>
      <c r="U83" s="27" t="s">
        <v>1765</v>
      </c>
      <c r="V83" s="27" t="s">
        <v>837</v>
      </c>
      <c r="W83" s="27" t="s">
        <v>88</v>
      </c>
      <c r="X83" s="27" t="s">
        <v>909</v>
      </c>
      <c r="Y83" s="27">
        <v>40882</v>
      </c>
      <c r="Z83" s="27" t="s">
        <v>89</v>
      </c>
      <c r="AA83" s="27" t="s">
        <v>1194</v>
      </c>
      <c r="AB83" s="27">
        <v>5037</v>
      </c>
      <c r="AC83" s="27" t="s">
        <v>834</v>
      </c>
      <c r="AD83" s="27" t="s">
        <v>1003</v>
      </c>
      <c r="AE83" s="27" t="s">
        <v>837</v>
      </c>
      <c r="AF83" s="27" t="s">
        <v>834</v>
      </c>
      <c r="AG83" s="27" t="s">
        <v>7003</v>
      </c>
      <c r="AH83" s="27" t="s">
        <v>837</v>
      </c>
      <c r="AI83" s="27" t="s">
        <v>834</v>
      </c>
      <c r="AJ83" s="27" t="s">
        <v>1406</v>
      </c>
      <c r="AK83" s="27" t="s">
        <v>837</v>
      </c>
      <c r="AL83" s="27" t="s">
        <v>834</v>
      </c>
      <c r="AM83" s="27" t="s">
        <v>3202</v>
      </c>
      <c r="AN83" s="27" t="s">
        <v>837</v>
      </c>
      <c r="AO83" s="27" t="s">
        <v>834</v>
      </c>
      <c r="AP83" s="27" t="s">
        <v>7510</v>
      </c>
      <c r="AQ83" s="27" t="s">
        <v>837</v>
      </c>
      <c r="AR83" s="27" t="s">
        <v>834</v>
      </c>
      <c r="AS83" s="27" t="s">
        <v>3764</v>
      </c>
      <c r="AT83" s="27" t="s">
        <v>837</v>
      </c>
      <c r="AU83" s="27" t="s">
        <v>834</v>
      </c>
      <c r="AV83" s="27" t="s">
        <v>1866</v>
      </c>
      <c r="AW83" s="27" t="s">
        <v>837</v>
      </c>
      <c r="AX83" s="27" t="s">
        <v>834</v>
      </c>
      <c r="AY83" s="27" t="s">
        <v>393</v>
      </c>
      <c r="AZ83" s="27" t="s">
        <v>837</v>
      </c>
      <c r="BA83" s="27" t="s">
        <v>834</v>
      </c>
      <c r="BB83" s="27" t="s">
        <v>6640</v>
      </c>
      <c r="BC83" s="27" t="s">
        <v>837</v>
      </c>
      <c r="BD83" s="27" t="s">
        <v>834</v>
      </c>
      <c r="BE83" s="27" t="s">
        <v>6802</v>
      </c>
      <c r="BF83" s="27" t="s">
        <v>837</v>
      </c>
      <c r="BG83" s="27" t="s">
        <v>834</v>
      </c>
      <c r="BH83" s="27" t="s">
        <v>834</v>
      </c>
      <c r="BI83" s="27" t="s">
        <v>1777</v>
      </c>
      <c r="BJ83" s="27" t="s">
        <v>837</v>
      </c>
      <c r="BK83" s="27" t="s">
        <v>3403</v>
      </c>
      <c r="BL83" s="27" t="s">
        <v>837</v>
      </c>
      <c r="BM83" s="27" t="s">
        <v>834</v>
      </c>
      <c r="BN83" s="27" t="s">
        <v>5990</v>
      </c>
      <c r="BO83" s="27" t="s">
        <v>837</v>
      </c>
      <c r="BP83" s="27" t="s">
        <v>834</v>
      </c>
      <c r="BQ83" s="27" t="s">
        <v>1020</v>
      </c>
      <c r="BR83" s="27" t="s">
        <v>837</v>
      </c>
      <c r="BS83" s="27" t="s">
        <v>834</v>
      </c>
      <c r="BT83" s="27" t="s">
        <v>4014</v>
      </c>
      <c r="BU83" s="27" t="s">
        <v>837</v>
      </c>
      <c r="BV83" s="27" t="s">
        <v>834</v>
      </c>
      <c r="BW83" s="27" t="s">
        <v>1424</v>
      </c>
      <c r="BX83" s="27" t="s">
        <v>837</v>
      </c>
      <c r="BY83" s="27" t="s">
        <v>834</v>
      </c>
      <c r="BZ83" s="27" t="s">
        <v>602</v>
      </c>
      <c r="CA83" s="27" t="s">
        <v>837</v>
      </c>
      <c r="CB83" s="27" t="s">
        <v>834</v>
      </c>
      <c r="CC83" s="27" t="s">
        <v>3539</v>
      </c>
      <c r="CD83" s="27" t="s">
        <v>837</v>
      </c>
      <c r="CE83" s="27" t="s">
        <v>834</v>
      </c>
      <c r="CF83" s="27" t="s">
        <v>3118</v>
      </c>
      <c r="CG83" s="27" t="s">
        <v>837</v>
      </c>
      <c r="CH83" s="27" t="s">
        <v>834</v>
      </c>
      <c r="CI83" s="27" t="s">
        <v>3608</v>
      </c>
      <c r="CJ83" s="27" t="s">
        <v>837</v>
      </c>
      <c r="CK83" s="27" t="s">
        <v>834</v>
      </c>
      <c r="CL83" s="27" t="s">
        <v>399</v>
      </c>
      <c r="CM83" s="27" t="s">
        <v>837</v>
      </c>
      <c r="CN83" s="27" t="s">
        <v>834</v>
      </c>
      <c r="CO83" s="27" t="s">
        <v>3983</v>
      </c>
      <c r="CP83" s="27" t="s">
        <v>837</v>
      </c>
      <c r="CQ83" s="27" t="s">
        <v>834</v>
      </c>
      <c r="CR83" s="27" t="s">
        <v>3395</v>
      </c>
      <c r="CS83" s="27" t="s">
        <v>837</v>
      </c>
      <c r="CT83" s="27" t="s">
        <v>834</v>
      </c>
      <c r="CU83" s="27" t="s">
        <v>5035</v>
      </c>
      <c r="CV83" s="27" t="s">
        <v>837</v>
      </c>
      <c r="CW83" s="27" t="s">
        <v>90</v>
      </c>
      <c r="CX83" s="27" t="s">
        <v>1401</v>
      </c>
      <c r="CY83" s="27">
        <v>3448</v>
      </c>
      <c r="CZ83" s="27" t="s">
        <v>2723</v>
      </c>
      <c r="DA83" s="27" t="s">
        <v>1401</v>
      </c>
      <c r="DB83" s="27">
        <v>132</v>
      </c>
      <c r="DC83" s="27" t="s">
        <v>91</v>
      </c>
      <c r="DD83" s="27" t="s">
        <v>1401</v>
      </c>
      <c r="DE83" s="27">
        <v>113</v>
      </c>
      <c r="DF83" s="27" t="s">
        <v>92</v>
      </c>
      <c r="DG83" s="27" t="s">
        <v>1401</v>
      </c>
      <c r="DH83" s="27">
        <v>69</v>
      </c>
      <c r="DI83" s="27" t="s">
        <v>93</v>
      </c>
      <c r="DJ83" s="27" t="s">
        <v>1401</v>
      </c>
      <c r="DK83" s="27">
        <v>52</v>
      </c>
      <c r="DL83" s="27" t="s">
        <v>6078</v>
      </c>
      <c r="DM83" s="27" t="s">
        <v>1401</v>
      </c>
      <c r="DN83" s="27">
        <v>44</v>
      </c>
      <c r="DO83" s="27" t="s">
        <v>4833</v>
      </c>
      <c r="DP83" s="27" t="s">
        <v>1401</v>
      </c>
      <c r="DQ83" s="27">
        <v>24</v>
      </c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</row>
    <row r="84" spans="1:188">
      <c r="A84" s="27">
        <v>83</v>
      </c>
      <c r="B84" s="69">
        <v>39496</v>
      </c>
      <c r="C84" s="27" t="s">
        <v>1923</v>
      </c>
      <c r="D84" s="1">
        <v>166869</v>
      </c>
      <c r="E84" s="1">
        <v>77512</v>
      </c>
      <c r="F84" s="35">
        <f t="shared" si="22"/>
        <v>0.46450808718216086</v>
      </c>
      <c r="G84" s="35">
        <f t="shared" si="15"/>
        <v>9.3146867581793788E-2</v>
      </c>
      <c r="H84" s="1" t="str">
        <f t="shared" si="16"/>
        <v>PML</v>
      </c>
      <c r="I84" s="35">
        <f t="shared" si="17"/>
        <v>0.54657343379089685</v>
      </c>
      <c r="J84" s="1" t="str">
        <f t="shared" si="18"/>
        <v>PML-N</v>
      </c>
      <c r="K84" s="35">
        <f t="shared" si="19"/>
        <v>0.4534265662091031</v>
      </c>
      <c r="L84" s="1" t="s">
        <v>21</v>
      </c>
      <c r="M84" s="35" t="s">
        <v>21</v>
      </c>
      <c r="N84" s="52" t="s">
        <v>834</v>
      </c>
      <c r="O84" s="52" t="s">
        <v>1002</v>
      </c>
      <c r="P84" s="52" t="s">
        <v>837</v>
      </c>
      <c r="Q84" s="27" t="s">
        <v>834</v>
      </c>
      <c r="R84" s="27" t="s">
        <v>1185</v>
      </c>
      <c r="S84" s="27" t="s">
        <v>837</v>
      </c>
      <c r="T84" s="27" t="s">
        <v>834</v>
      </c>
      <c r="U84" s="27" t="s">
        <v>1765</v>
      </c>
      <c r="V84" s="27" t="s">
        <v>837</v>
      </c>
      <c r="W84" s="27" t="s">
        <v>1723</v>
      </c>
      <c r="X84" s="27" t="s">
        <v>909</v>
      </c>
      <c r="Y84" s="27">
        <v>42366</v>
      </c>
      <c r="Z84" s="27" t="s">
        <v>1724</v>
      </c>
      <c r="AA84" s="27" t="s">
        <v>1194</v>
      </c>
      <c r="AB84" s="27">
        <v>35146</v>
      </c>
      <c r="AC84" s="27" t="s">
        <v>834</v>
      </c>
      <c r="AD84" s="27" t="s">
        <v>1003</v>
      </c>
      <c r="AE84" s="27" t="s">
        <v>837</v>
      </c>
      <c r="AF84" s="27" t="s">
        <v>834</v>
      </c>
      <c r="AG84" s="27" t="s">
        <v>7003</v>
      </c>
      <c r="AH84" s="27" t="s">
        <v>837</v>
      </c>
      <c r="AI84" s="27" t="s">
        <v>834</v>
      </c>
      <c r="AJ84" s="27" t="s">
        <v>1406</v>
      </c>
      <c r="AK84" s="27" t="s">
        <v>837</v>
      </c>
      <c r="AL84" s="27" t="s">
        <v>834</v>
      </c>
      <c r="AM84" s="27" t="s">
        <v>3202</v>
      </c>
      <c r="AN84" s="27" t="s">
        <v>837</v>
      </c>
      <c r="AO84" s="27" t="s">
        <v>834</v>
      </c>
      <c r="AP84" s="27" t="s">
        <v>7510</v>
      </c>
      <c r="AQ84" s="27" t="s">
        <v>837</v>
      </c>
      <c r="AR84" s="27" t="s">
        <v>834</v>
      </c>
      <c r="AS84" s="27" t="s">
        <v>3764</v>
      </c>
      <c r="AT84" s="27" t="s">
        <v>837</v>
      </c>
      <c r="AU84" s="27" t="s">
        <v>834</v>
      </c>
      <c r="AV84" s="27" t="s">
        <v>1866</v>
      </c>
      <c r="AW84" s="27" t="s">
        <v>837</v>
      </c>
      <c r="AX84" s="27" t="s">
        <v>834</v>
      </c>
      <c r="AY84" s="27" t="s">
        <v>393</v>
      </c>
      <c r="AZ84" s="27" t="s">
        <v>837</v>
      </c>
      <c r="BA84" s="27" t="s">
        <v>834</v>
      </c>
      <c r="BB84" s="27" t="s">
        <v>6640</v>
      </c>
      <c r="BC84" s="27" t="s">
        <v>837</v>
      </c>
      <c r="BD84" s="27" t="s">
        <v>834</v>
      </c>
      <c r="BE84" s="27" t="s">
        <v>6802</v>
      </c>
      <c r="BF84" s="27" t="s">
        <v>837</v>
      </c>
      <c r="BG84" s="27" t="s">
        <v>834</v>
      </c>
      <c r="BH84" s="27" t="s">
        <v>834</v>
      </c>
      <c r="BI84" s="27" t="s">
        <v>1777</v>
      </c>
      <c r="BJ84" s="27" t="s">
        <v>837</v>
      </c>
      <c r="BK84" s="27" t="s">
        <v>3403</v>
      </c>
      <c r="BL84" s="27" t="s">
        <v>837</v>
      </c>
      <c r="BM84" s="27" t="s">
        <v>834</v>
      </c>
      <c r="BN84" s="27" t="s">
        <v>5990</v>
      </c>
      <c r="BO84" s="27" t="s">
        <v>837</v>
      </c>
      <c r="BP84" s="27" t="s">
        <v>834</v>
      </c>
      <c r="BQ84" s="27" t="s">
        <v>1020</v>
      </c>
      <c r="BR84" s="27" t="s">
        <v>837</v>
      </c>
      <c r="BS84" s="27" t="s">
        <v>834</v>
      </c>
      <c r="BT84" s="27" t="s">
        <v>4014</v>
      </c>
      <c r="BU84" s="27" t="s">
        <v>837</v>
      </c>
      <c r="BV84" s="27" t="s">
        <v>834</v>
      </c>
      <c r="BW84" s="27" t="s">
        <v>1424</v>
      </c>
      <c r="BX84" s="27" t="s">
        <v>837</v>
      </c>
      <c r="BY84" s="27" t="s">
        <v>834</v>
      </c>
      <c r="BZ84" s="27" t="s">
        <v>602</v>
      </c>
      <c r="CA84" s="27" t="s">
        <v>837</v>
      </c>
      <c r="CB84" s="27" t="s">
        <v>834</v>
      </c>
      <c r="CC84" s="27" t="s">
        <v>3539</v>
      </c>
      <c r="CD84" s="27" t="s">
        <v>837</v>
      </c>
      <c r="CE84" s="27" t="s">
        <v>834</v>
      </c>
      <c r="CF84" s="27" t="s">
        <v>3118</v>
      </c>
      <c r="CG84" s="27" t="s">
        <v>837</v>
      </c>
      <c r="CH84" s="27" t="s">
        <v>834</v>
      </c>
      <c r="CI84" s="27" t="s">
        <v>3608</v>
      </c>
      <c r="CJ84" s="27" t="s">
        <v>837</v>
      </c>
      <c r="CK84" s="27" t="s">
        <v>834</v>
      </c>
      <c r="CL84" s="27" t="s">
        <v>399</v>
      </c>
      <c r="CM84" s="27" t="s">
        <v>837</v>
      </c>
      <c r="CN84" s="27" t="s">
        <v>834</v>
      </c>
      <c r="CO84" s="27" t="s">
        <v>3983</v>
      </c>
      <c r="CP84" s="27" t="s">
        <v>837</v>
      </c>
      <c r="CQ84" s="27" t="s">
        <v>834</v>
      </c>
      <c r="CR84" s="27" t="s">
        <v>3395</v>
      </c>
      <c r="CS84" s="27" t="s">
        <v>837</v>
      </c>
      <c r="CT84" s="27" t="s">
        <v>834</v>
      </c>
      <c r="CU84" s="27" t="s">
        <v>5035</v>
      </c>
      <c r="CV84" s="27" t="s">
        <v>837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</row>
    <row r="85" spans="1:188">
      <c r="A85" s="1">
        <v>84</v>
      </c>
      <c r="B85" s="69">
        <v>39496</v>
      </c>
      <c r="C85" s="27" t="s">
        <v>778</v>
      </c>
      <c r="D85" s="1">
        <v>122709</v>
      </c>
      <c r="E85" s="1">
        <v>75483</v>
      </c>
      <c r="F85" s="35">
        <f t="shared" si="22"/>
        <v>0.61513825391780552</v>
      </c>
      <c r="G85" s="35">
        <f t="shared" si="15"/>
        <v>8.1700515347826658E-2</v>
      </c>
      <c r="H85" s="1" t="str">
        <f t="shared" si="16"/>
        <v>PML</v>
      </c>
      <c r="I85" s="35">
        <f t="shared" si="17"/>
        <v>0.46382629201277109</v>
      </c>
      <c r="J85" s="1" t="str">
        <f t="shared" si="18"/>
        <v>PML-N</v>
      </c>
      <c r="K85" s="35">
        <f t="shared" si="19"/>
        <v>0.38212577666494441</v>
      </c>
      <c r="L85" s="1" t="str">
        <f t="shared" ref="L85:L99" si="23">INDEX(N85:GE85,MATCH(LARGE(N85:GE85,3),N85:GE85,0)-1)</f>
        <v>PPPP</v>
      </c>
      <c r="M85" s="35">
        <f t="shared" ref="M85:M99" si="24">LARGE(N85:GE85,3)/(E85)</f>
        <v>0.14412516725620339</v>
      </c>
      <c r="N85" s="52" t="s">
        <v>834</v>
      </c>
      <c r="O85" s="52" t="s">
        <v>1002</v>
      </c>
      <c r="P85" s="52" t="s">
        <v>837</v>
      </c>
      <c r="Q85" s="27" t="s">
        <v>834</v>
      </c>
      <c r="R85" s="27" t="s">
        <v>1185</v>
      </c>
      <c r="S85" s="27" t="s">
        <v>837</v>
      </c>
      <c r="T85" s="27" t="s">
        <v>834</v>
      </c>
      <c r="U85" s="27" t="s">
        <v>1765</v>
      </c>
      <c r="V85" s="27" t="s">
        <v>837</v>
      </c>
      <c r="W85" s="27" t="s">
        <v>1725</v>
      </c>
      <c r="X85" s="27" t="s">
        <v>909</v>
      </c>
      <c r="Y85" s="27">
        <v>35011</v>
      </c>
      <c r="Z85" s="27" t="s">
        <v>1726</v>
      </c>
      <c r="AA85" s="27" t="s">
        <v>1194</v>
      </c>
      <c r="AB85" s="27">
        <v>28844</v>
      </c>
      <c r="AC85" s="27" t="s">
        <v>6248</v>
      </c>
      <c r="AD85" s="27" t="s">
        <v>1003</v>
      </c>
      <c r="AE85" s="27">
        <v>10879</v>
      </c>
      <c r="AF85" s="27" t="s">
        <v>834</v>
      </c>
      <c r="AG85" s="27" t="s">
        <v>7003</v>
      </c>
      <c r="AH85" s="27" t="s">
        <v>837</v>
      </c>
      <c r="AI85" s="27" t="s">
        <v>834</v>
      </c>
      <c r="AJ85" s="27" t="s">
        <v>1406</v>
      </c>
      <c r="AK85" s="27" t="s">
        <v>837</v>
      </c>
      <c r="AL85" s="27" t="s">
        <v>834</v>
      </c>
      <c r="AM85" s="27" t="s">
        <v>3202</v>
      </c>
      <c r="AN85" s="27" t="s">
        <v>837</v>
      </c>
      <c r="AO85" s="27" t="s">
        <v>834</v>
      </c>
      <c r="AP85" s="27" t="s">
        <v>7510</v>
      </c>
      <c r="AQ85" s="27" t="s">
        <v>837</v>
      </c>
      <c r="AR85" s="27" t="s">
        <v>834</v>
      </c>
      <c r="AS85" s="27" t="s">
        <v>3764</v>
      </c>
      <c r="AT85" s="27" t="s">
        <v>837</v>
      </c>
      <c r="AU85" s="27" t="s">
        <v>834</v>
      </c>
      <c r="AV85" s="27" t="s">
        <v>1866</v>
      </c>
      <c r="AW85" s="27" t="s">
        <v>837</v>
      </c>
      <c r="AX85" s="27" t="s">
        <v>834</v>
      </c>
      <c r="AY85" s="27" t="s">
        <v>393</v>
      </c>
      <c r="AZ85" s="27" t="s">
        <v>837</v>
      </c>
      <c r="BA85" s="27" t="s">
        <v>834</v>
      </c>
      <c r="BB85" s="27" t="s">
        <v>6640</v>
      </c>
      <c r="BC85" s="27" t="s">
        <v>837</v>
      </c>
      <c r="BD85" s="27" t="s">
        <v>834</v>
      </c>
      <c r="BE85" s="27" t="s">
        <v>6802</v>
      </c>
      <c r="BF85" s="27" t="s">
        <v>837</v>
      </c>
      <c r="BG85" s="27" t="s">
        <v>834</v>
      </c>
      <c r="BH85" s="27" t="s">
        <v>834</v>
      </c>
      <c r="BI85" s="27" t="s">
        <v>1777</v>
      </c>
      <c r="BJ85" s="27" t="s">
        <v>837</v>
      </c>
      <c r="BK85" s="27" t="s">
        <v>3403</v>
      </c>
      <c r="BL85" s="27" t="s">
        <v>837</v>
      </c>
      <c r="BM85" s="27" t="s">
        <v>834</v>
      </c>
      <c r="BN85" s="27" t="s">
        <v>5990</v>
      </c>
      <c r="BO85" s="27" t="s">
        <v>837</v>
      </c>
      <c r="BP85" s="27" t="s">
        <v>834</v>
      </c>
      <c r="BQ85" s="27" t="s">
        <v>1020</v>
      </c>
      <c r="BR85" s="27" t="s">
        <v>837</v>
      </c>
      <c r="BS85" s="27" t="s">
        <v>834</v>
      </c>
      <c r="BT85" s="27" t="s">
        <v>4014</v>
      </c>
      <c r="BU85" s="27" t="s">
        <v>837</v>
      </c>
      <c r="BV85" s="27" t="s">
        <v>834</v>
      </c>
      <c r="BW85" s="27" t="s">
        <v>1424</v>
      </c>
      <c r="BX85" s="27" t="s">
        <v>837</v>
      </c>
      <c r="BY85" s="27" t="s">
        <v>834</v>
      </c>
      <c r="BZ85" s="27" t="s">
        <v>602</v>
      </c>
      <c r="CA85" s="27" t="s">
        <v>837</v>
      </c>
      <c r="CB85" s="27" t="s">
        <v>834</v>
      </c>
      <c r="CC85" s="27" t="s">
        <v>3539</v>
      </c>
      <c r="CD85" s="27" t="s">
        <v>837</v>
      </c>
      <c r="CE85" s="27" t="s">
        <v>834</v>
      </c>
      <c r="CF85" s="27" t="s">
        <v>3118</v>
      </c>
      <c r="CG85" s="27" t="s">
        <v>837</v>
      </c>
      <c r="CH85" s="27" t="s">
        <v>834</v>
      </c>
      <c r="CI85" s="27" t="s">
        <v>3608</v>
      </c>
      <c r="CJ85" s="27" t="s">
        <v>837</v>
      </c>
      <c r="CK85" s="27" t="s">
        <v>834</v>
      </c>
      <c r="CL85" s="27" t="s">
        <v>399</v>
      </c>
      <c r="CM85" s="27" t="s">
        <v>837</v>
      </c>
      <c r="CN85" s="27" t="s">
        <v>834</v>
      </c>
      <c r="CO85" s="27" t="s">
        <v>3983</v>
      </c>
      <c r="CP85" s="27" t="s">
        <v>837</v>
      </c>
      <c r="CQ85" s="27" t="s">
        <v>834</v>
      </c>
      <c r="CR85" s="27" t="s">
        <v>3395</v>
      </c>
      <c r="CS85" s="27" t="s">
        <v>837</v>
      </c>
      <c r="CT85" s="27" t="s">
        <v>834</v>
      </c>
      <c r="CU85" s="27" t="s">
        <v>5035</v>
      </c>
      <c r="CV85" s="27" t="s">
        <v>837</v>
      </c>
      <c r="CW85" s="27" t="s">
        <v>6249</v>
      </c>
      <c r="CX85" s="27" t="s">
        <v>1401</v>
      </c>
      <c r="CY85" s="27">
        <v>690</v>
      </c>
      <c r="CZ85" s="27" t="s">
        <v>6250</v>
      </c>
      <c r="DA85" s="27" t="s">
        <v>1401</v>
      </c>
      <c r="DB85" s="27">
        <v>59</v>
      </c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</row>
    <row r="86" spans="1:188">
      <c r="A86" s="1">
        <v>85</v>
      </c>
      <c r="B86" s="69">
        <v>39496</v>
      </c>
      <c r="C86" s="27" t="s">
        <v>781</v>
      </c>
      <c r="D86" s="1">
        <v>134216</v>
      </c>
      <c r="E86" s="1">
        <v>74246</v>
      </c>
      <c r="F86" s="35">
        <f t="shared" si="22"/>
        <v>0.55318292900995414</v>
      </c>
      <c r="G86" s="35">
        <f t="shared" si="15"/>
        <v>6.3841823128518702E-2</v>
      </c>
      <c r="H86" s="1" t="str">
        <f t="shared" si="16"/>
        <v>PPPP</v>
      </c>
      <c r="I86" s="35">
        <f t="shared" si="17"/>
        <v>0.34459768876437785</v>
      </c>
      <c r="J86" s="1" t="str">
        <f t="shared" si="18"/>
        <v>PML</v>
      </c>
      <c r="K86" s="35">
        <f t="shared" si="19"/>
        <v>0.28075586563585919</v>
      </c>
      <c r="L86" s="1" t="str">
        <f t="shared" si="23"/>
        <v>PML-N</v>
      </c>
      <c r="M86" s="35">
        <f t="shared" si="24"/>
        <v>0.21866497858470491</v>
      </c>
      <c r="N86" s="52" t="s">
        <v>834</v>
      </c>
      <c r="O86" s="52" t="s">
        <v>1002</v>
      </c>
      <c r="P86" s="52" t="s">
        <v>837</v>
      </c>
      <c r="Q86" s="27" t="s">
        <v>834</v>
      </c>
      <c r="R86" s="27" t="s">
        <v>1185</v>
      </c>
      <c r="S86" s="27" t="s">
        <v>837</v>
      </c>
      <c r="T86" s="27" t="s">
        <v>834</v>
      </c>
      <c r="U86" s="27" t="s">
        <v>1765</v>
      </c>
      <c r="V86" s="27" t="s">
        <v>837</v>
      </c>
      <c r="W86" s="27" t="s">
        <v>1728</v>
      </c>
      <c r="X86" s="27" t="s">
        <v>909</v>
      </c>
      <c r="Y86" s="27">
        <v>20845</v>
      </c>
      <c r="Z86" s="27" t="s">
        <v>6251</v>
      </c>
      <c r="AA86" s="27" t="s">
        <v>1194</v>
      </c>
      <c r="AB86" s="27">
        <v>16235</v>
      </c>
      <c r="AC86" s="27" t="s">
        <v>1727</v>
      </c>
      <c r="AD86" s="27" t="s">
        <v>1003</v>
      </c>
      <c r="AE86" s="27">
        <v>25585</v>
      </c>
      <c r="AF86" s="27" t="s">
        <v>834</v>
      </c>
      <c r="AG86" s="27" t="s">
        <v>7003</v>
      </c>
      <c r="AH86" s="27" t="s">
        <v>837</v>
      </c>
      <c r="AI86" s="27" t="s">
        <v>834</v>
      </c>
      <c r="AJ86" s="27" t="s">
        <v>1406</v>
      </c>
      <c r="AK86" s="27" t="s">
        <v>837</v>
      </c>
      <c r="AL86" s="27" t="s">
        <v>834</v>
      </c>
      <c r="AM86" s="27" t="s">
        <v>3202</v>
      </c>
      <c r="AN86" s="27" t="s">
        <v>837</v>
      </c>
      <c r="AO86" s="27" t="s">
        <v>834</v>
      </c>
      <c r="AP86" s="27" t="s">
        <v>7510</v>
      </c>
      <c r="AQ86" s="27" t="s">
        <v>837</v>
      </c>
      <c r="AR86" s="27" t="s">
        <v>834</v>
      </c>
      <c r="AS86" s="27" t="s">
        <v>3764</v>
      </c>
      <c r="AT86" s="27" t="s">
        <v>837</v>
      </c>
      <c r="AU86" s="27" t="s">
        <v>834</v>
      </c>
      <c r="AV86" s="27" t="s">
        <v>1866</v>
      </c>
      <c r="AW86" s="27" t="s">
        <v>837</v>
      </c>
      <c r="AX86" s="27" t="s">
        <v>834</v>
      </c>
      <c r="AY86" s="27" t="s">
        <v>393</v>
      </c>
      <c r="AZ86" s="27" t="s">
        <v>837</v>
      </c>
      <c r="BA86" s="27" t="s">
        <v>834</v>
      </c>
      <c r="BB86" s="27" t="s">
        <v>6640</v>
      </c>
      <c r="BC86" s="27" t="s">
        <v>837</v>
      </c>
      <c r="BD86" s="27" t="s">
        <v>834</v>
      </c>
      <c r="BE86" s="27" t="s">
        <v>6802</v>
      </c>
      <c r="BF86" s="27" t="s">
        <v>837</v>
      </c>
      <c r="BG86" s="27" t="s">
        <v>834</v>
      </c>
      <c r="BH86" s="27" t="s">
        <v>834</v>
      </c>
      <c r="BI86" s="27" t="s">
        <v>1777</v>
      </c>
      <c r="BJ86" s="27" t="s">
        <v>837</v>
      </c>
      <c r="BK86" s="27" t="s">
        <v>3403</v>
      </c>
      <c r="BL86" s="27" t="s">
        <v>837</v>
      </c>
      <c r="BM86" s="27" t="s">
        <v>834</v>
      </c>
      <c r="BN86" s="27" t="s">
        <v>5990</v>
      </c>
      <c r="BO86" s="27" t="s">
        <v>837</v>
      </c>
      <c r="BP86" s="27" t="s">
        <v>834</v>
      </c>
      <c r="BQ86" s="27" t="s">
        <v>1020</v>
      </c>
      <c r="BR86" s="27" t="s">
        <v>837</v>
      </c>
      <c r="BS86" s="27" t="s">
        <v>834</v>
      </c>
      <c r="BT86" s="27" t="s">
        <v>4014</v>
      </c>
      <c r="BU86" s="27" t="s">
        <v>837</v>
      </c>
      <c r="BV86" s="27" t="s">
        <v>834</v>
      </c>
      <c r="BW86" s="27" t="s">
        <v>1424</v>
      </c>
      <c r="BX86" s="27" t="s">
        <v>837</v>
      </c>
      <c r="BY86" s="27" t="s">
        <v>834</v>
      </c>
      <c r="BZ86" s="27" t="s">
        <v>602</v>
      </c>
      <c r="CA86" s="27" t="s">
        <v>837</v>
      </c>
      <c r="CB86" s="27" t="s">
        <v>834</v>
      </c>
      <c r="CC86" s="27" t="s">
        <v>3539</v>
      </c>
      <c r="CD86" s="27" t="s">
        <v>837</v>
      </c>
      <c r="CE86" s="27" t="s">
        <v>834</v>
      </c>
      <c r="CF86" s="27" t="s">
        <v>3118</v>
      </c>
      <c r="CG86" s="27" t="s">
        <v>837</v>
      </c>
      <c r="CH86" s="27" t="s">
        <v>834</v>
      </c>
      <c r="CI86" s="27" t="s">
        <v>3608</v>
      </c>
      <c r="CJ86" s="27" t="s">
        <v>837</v>
      </c>
      <c r="CK86" s="27" t="s">
        <v>834</v>
      </c>
      <c r="CL86" s="27" t="s">
        <v>399</v>
      </c>
      <c r="CM86" s="27" t="s">
        <v>837</v>
      </c>
      <c r="CN86" s="27" t="s">
        <v>834</v>
      </c>
      <c r="CO86" s="27" t="s">
        <v>3983</v>
      </c>
      <c r="CP86" s="27" t="s">
        <v>837</v>
      </c>
      <c r="CQ86" s="27" t="s">
        <v>834</v>
      </c>
      <c r="CR86" s="27" t="s">
        <v>3395</v>
      </c>
      <c r="CS86" s="27" t="s">
        <v>837</v>
      </c>
      <c r="CT86" s="27" t="s">
        <v>834</v>
      </c>
      <c r="CU86" s="27" t="s">
        <v>5035</v>
      </c>
      <c r="CV86" s="27" t="s">
        <v>837</v>
      </c>
      <c r="CW86" s="27" t="s">
        <v>6252</v>
      </c>
      <c r="CX86" s="27" t="s">
        <v>1401</v>
      </c>
      <c r="CY86" s="27">
        <v>11454</v>
      </c>
      <c r="CZ86" s="27" t="s">
        <v>6253</v>
      </c>
      <c r="DA86" s="27" t="s">
        <v>1401</v>
      </c>
      <c r="DB86" s="27">
        <v>127</v>
      </c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</row>
    <row r="87" spans="1:188">
      <c r="A87" s="1">
        <v>86</v>
      </c>
      <c r="B87" s="69">
        <v>39496</v>
      </c>
      <c r="C87" s="27" t="s">
        <v>1729</v>
      </c>
      <c r="D87" s="1">
        <v>127233</v>
      </c>
      <c r="E87" s="1">
        <v>71644</v>
      </c>
      <c r="F87" s="35">
        <f t="shared" si="22"/>
        <v>0.56309290828637226</v>
      </c>
      <c r="G87" s="35">
        <f t="shared" si="15"/>
        <v>9.7216794148847083E-2</v>
      </c>
      <c r="H87" s="1" t="str">
        <f t="shared" si="16"/>
        <v>PPPP</v>
      </c>
      <c r="I87" s="35">
        <f t="shared" si="17"/>
        <v>0.31934286192842387</v>
      </c>
      <c r="J87" s="1" t="str">
        <f t="shared" si="18"/>
        <v>PML-N</v>
      </c>
      <c r="K87" s="35">
        <f t="shared" si="19"/>
        <v>0.2221260677795768</v>
      </c>
      <c r="L87" s="1" t="str">
        <f t="shared" si="23"/>
        <v>PML</v>
      </c>
      <c r="M87" s="35">
        <f t="shared" si="24"/>
        <v>0.1643543074088549</v>
      </c>
      <c r="N87" s="52" t="s">
        <v>834</v>
      </c>
      <c r="O87" s="52" t="s">
        <v>1002</v>
      </c>
      <c r="P87" s="52" t="s">
        <v>837</v>
      </c>
      <c r="Q87" s="27" t="s">
        <v>834</v>
      </c>
      <c r="R87" s="27" t="s">
        <v>1185</v>
      </c>
      <c r="S87" s="27" t="s">
        <v>837</v>
      </c>
      <c r="T87" s="27" t="s">
        <v>834</v>
      </c>
      <c r="U87" s="27" t="s">
        <v>1765</v>
      </c>
      <c r="V87" s="27" t="s">
        <v>837</v>
      </c>
      <c r="W87" s="27" t="s">
        <v>6254</v>
      </c>
      <c r="X87" s="27" t="s">
        <v>909</v>
      </c>
      <c r="Y87" s="27">
        <v>11775</v>
      </c>
      <c r="Z87" s="27" t="s">
        <v>1731</v>
      </c>
      <c r="AA87" s="27" t="s">
        <v>1194</v>
      </c>
      <c r="AB87" s="27">
        <v>15914</v>
      </c>
      <c r="AC87" s="27" t="s">
        <v>1730</v>
      </c>
      <c r="AD87" s="27" t="s">
        <v>1003</v>
      </c>
      <c r="AE87" s="27">
        <v>22879</v>
      </c>
      <c r="AF87" s="27" t="s">
        <v>834</v>
      </c>
      <c r="AG87" s="27" t="s">
        <v>7003</v>
      </c>
      <c r="AH87" s="27" t="s">
        <v>837</v>
      </c>
      <c r="AI87" s="27" t="s">
        <v>834</v>
      </c>
      <c r="AJ87" s="27" t="s">
        <v>1406</v>
      </c>
      <c r="AK87" s="27" t="s">
        <v>837</v>
      </c>
      <c r="AL87" s="27" t="s">
        <v>834</v>
      </c>
      <c r="AM87" s="27" t="s">
        <v>3202</v>
      </c>
      <c r="AN87" s="27" t="s">
        <v>837</v>
      </c>
      <c r="AO87" s="27" t="s">
        <v>834</v>
      </c>
      <c r="AP87" s="27" t="s">
        <v>7510</v>
      </c>
      <c r="AQ87" s="27" t="s">
        <v>837</v>
      </c>
      <c r="AR87" s="27" t="s">
        <v>834</v>
      </c>
      <c r="AS87" s="27" t="s">
        <v>3764</v>
      </c>
      <c r="AT87" s="27" t="s">
        <v>837</v>
      </c>
      <c r="AU87" s="27" t="s">
        <v>834</v>
      </c>
      <c r="AV87" s="27" t="s">
        <v>1866</v>
      </c>
      <c r="AW87" s="27" t="s">
        <v>837</v>
      </c>
      <c r="AX87" s="27" t="s">
        <v>834</v>
      </c>
      <c r="AY87" s="27" t="s">
        <v>393</v>
      </c>
      <c r="AZ87" s="27" t="s">
        <v>837</v>
      </c>
      <c r="BA87" s="27" t="s">
        <v>834</v>
      </c>
      <c r="BB87" s="27" t="s">
        <v>6640</v>
      </c>
      <c r="BC87" s="27" t="s">
        <v>837</v>
      </c>
      <c r="BD87" s="27" t="s">
        <v>834</v>
      </c>
      <c r="BE87" s="27" t="s">
        <v>6802</v>
      </c>
      <c r="BF87" s="27" t="s">
        <v>837</v>
      </c>
      <c r="BG87" s="27" t="s">
        <v>834</v>
      </c>
      <c r="BH87" s="27" t="s">
        <v>834</v>
      </c>
      <c r="BI87" s="27" t="s">
        <v>1777</v>
      </c>
      <c r="BJ87" s="27" t="s">
        <v>837</v>
      </c>
      <c r="BK87" s="27" t="s">
        <v>3403</v>
      </c>
      <c r="BL87" s="27" t="s">
        <v>837</v>
      </c>
      <c r="BM87" s="27" t="s">
        <v>834</v>
      </c>
      <c r="BN87" s="27" t="s">
        <v>5990</v>
      </c>
      <c r="BO87" s="27" t="s">
        <v>837</v>
      </c>
      <c r="BP87" s="27" t="s">
        <v>834</v>
      </c>
      <c r="BQ87" s="27" t="s">
        <v>1020</v>
      </c>
      <c r="BR87" s="27" t="s">
        <v>837</v>
      </c>
      <c r="BS87" s="27" t="s">
        <v>834</v>
      </c>
      <c r="BT87" s="27" t="s">
        <v>4014</v>
      </c>
      <c r="BU87" s="27" t="s">
        <v>837</v>
      </c>
      <c r="BV87" s="27" t="s">
        <v>834</v>
      </c>
      <c r="BW87" s="27" t="s">
        <v>1424</v>
      </c>
      <c r="BX87" s="27" t="s">
        <v>837</v>
      </c>
      <c r="BY87" s="27" t="s">
        <v>834</v>
      </c>
      <c r="BZ87" s="27" t="s">
        <v>602</v>
      </c>
      <c r="CA87" s="27" t="s">
        <v>837</v>
      </c>
      <c r="CB87" s="27" t="s">
        <v>834</v>
      </c>
      <c r="CC87" s="27" t="s">
        <v>3539</v>
      </c>
      <c r="CD87" s="27" t="s">
        <v>837</v>
      </c>
      <c r="CE87" s="27" t="s">
        <v>834</v>
      </c>
      <c r="CF87" s="27" t="s">
        <v>3118</v>
      </c>
      <c r="CG87" s="27" t="s">
        <v>837</v>
      </c>
      <c r="CH87" s="27" t="s">
        <v>834</v>
      </c>
      <c r="CI87" s="27" t="s">
        <v>3608</v>
      </c>
      <c r="CJ87" s="27" t="s">
        <v>837</v>
      </c>
      <c r="CK87" s="27" t="s">
        <v>834</v>
      </c>
      <c r="CL87" s="27" t="s">
        <v>399</v>
      </c>
      <c r="CM87" s="27" t="s">
        <v>837</v>
      </c>
      <c r="CN87" s="27" t="s">
        <v>834</v>
      </c>
      <c r="CO87" s="27" t="s">
        <v>3983</v>
      </c>
      <c r="CP87" s="27" t="s">
        <v>837</v>
      </c>
      <c r="CQ87" s="27" t="s">
        <v>834</v>
      </c>
      <c r="CR87" s="27" t="s">
        <v>3395</v>
      </c>
      <c r="CS87" s="27" t="s">
        <v>837</v>
      </c>
      <c r="CT87" s="27" t="s">
        <v>834</v>
      </c>
      <c r="CU87" s="27" t="s">
        <v>5035</v>
      </c>
      <c r="CV87" s="27" t="s">
        <v>837</v>
      </c>
      <c r="CW87" s="27" t="s">
        <v>6255</v>
      </c>
      <c r="CX87" s="27" t="s">
        <v>1401</v>
      </c>
      <c r="CY87" s="27">
        <v>9826</v>
      </c>
      <c r="CZ87" s="27" t="s">
        <v>6256</v>
      </c>
      <c r="DA87" s="27" t="s">
        <v>1401</v>
      </c>
      <c r="DB87" s="27">
        <v>8934</v>
      </c>
      <c r="DC87" s="27" t="s">
        <v>6257</v>
      </c>
      <c r="DD87" s="27" t="s">
        <v>1401</v>
      </c>
      <c r="DE87" s="27">
        <v>2131</v>
      </c>
      <c r="DF87" s="27" t="s">
        <v>6423</v>
      </c>
      <c r="DG87" s="27" t="s">
        <v>1401</v>
      </c>
      <c r="DH87" s="27">
        <v>120</v>
      </c>
      <c r="DI87" s="27" t="s">
        <v>3746</v>
      </c>
      <c r="DJ87" s="27" t="s">
        <v>1401</v>
      </c>
      <c r="DK87" s="27">
        <v>52</v>
      </c>
      <c r="DL87" s="27" t="s">
        <v>6424</v>
      </c>
      <c r="DM87" s="27" t="s">
        <v>1401</v>
      </c>
      <c r="DN87" s="27">
        <v>13</v>
      </c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</row>
    <row r="88" spans="1:188">
      <c r="A88" s="1">
        <v>87</v>
      </c>
      <c r="B88" s="69">
        <v>39496</v>
      </c>
      <c r="C88" s="27" t="s">
        <v>1732</v>
      </c>
      <c r="D88" s="1">
        <v>130854</v>
      </c>
      <c r="E88" s="1">
        <v>77146</v>
      </c>
      <c r="F88" s="35">
        <f t="shared" si="22"/>
        <v>0.58955782780809141</v>
      </c>
      <c r="G88" s="35">
        <f t="shared" si="15"/>
        <v>0.25640992404013169</v>
      </c>
      <c r="H88" s="1" t="str">
        <f t="shared" si="16"/>
        <v>PML-N</v>
      </c>
      <c r="I88" s="35">
        <f t="shared" si="17"/>
        <v>0.60779560832706814</v>
      </c>
      <c r="J88" s="1" t="str">
        <f t="shared" si="18"/>
        <v>PML</v>
      </c>
      <c r="K88" s="35">
        <f t="shared" si="19"/>
        <v>0.35138568428693645</v>
      </c>
      <c r="L88" s="1" t="str">
        <f t="shared" si="23"/>
        <v>IND</v>
      </c>
      <c r="M88" s="35">
        <f t="shared" si="24"/>
        <v>4.0818707385995384E-2</v>
      </c>
      <c r="N88" s="52" t="s">
        <v>834</v>
      </c>
      <c r="O88" s="52" t="s">
        <v>1002</v>
      </c>
      <c r="P88" s="52" t="s">
        <v>837</v>
      </c>
      <c r="Q88" s="27" t="s">
        <v>834</v>
      </c>
      <c r="R88" s="27" t="s">
        <v>1185</v>
      </c>
      <c r="S88" s="27" t="s">
        <v>837</v>
      </c>
      <c r="T88" s="27" t="s">
        <v>834</v>
      </c>
      <c r="U88" s="27" t="s">
        <v>1765</v>
      </c>
      <c r="V88" s="27" t="s">
        <v>837</v>
      </c>
      <c r="W88" s="27" t="s">
        <v>1930</v>
      </c>
      <c r="X88" s="27" t="s">
        <v>909</v>
      </c>
      <c r="Y88" s="27">
        <v>27108</v>
      </c>
      <c r="Z88" s="27" t="s">
        <v>1929</v>
      </c>
      <c r="AA88" s="27" t="s">
        <v>1194</v>
      </c>
      <c r="AB88" s="27">
        <v>46889</v>
      </c>
      <c r="AC88" s="27" t="s">
        <v>834</v>
      </c>
      <c r="AD88" s="27" t="s">
        <v>1003</v>
      </c>
      <c r="AE88" s="27" t="s">
        <v>837</v>
      </c>
      <c r="AF88" s="27" t="s">
        <v>834</v>
      </c>
      <c r="AG88" s="27" t="s">
        <v>7003</v>
      </c>
      <c r="AH88" s="27" t="s">
        <v>837</v>
      </c>
      <c r="AI88" s="27" t="s">
        <v>834</v>
      </c>
      <c r="AJ88" s="27" t="s">
        <v>1406</v>
      </c>
      <c r="AK88" s="27" t="s">
        <v>837</v>
      </c>
      <c r="AL88" s="27" t="s">
        <v>834</v>
      </c>
      <c r="AM88" s="27" t="s">
        <v>3202</v>
      </c>
      <c r="AN88" s="27" t="s">
        <v>837</v>
      </c>
      <c r="AO88" s="27" t="s">
        <v>834</v>
      </c>
      <c r="AP88" s="27" t="s">
        <v>7510</v>
      </c>
      <c r="AQ88" s="27" t="s">
        <v>837</v>
      </c>
      <c r="AR88" s="27" t="s">
        <v>834</v>
      </c>
      <c r="AS88" s="27" t="s">
        <v>3764</v>
      </c>
      <c r="AT88" s="27" t="s">
        <v>837</v>
      </c>
      <c r="AU88" s="27" t="s">
        <v>834</v>
      </c>
      <c r="AV88" s="27" t="s">
        <v>1866</v>
      </c>
      <c r="AW88" s="27" t="s">
        <v>837</v>
      </c>
      <c r="AX88" s="27" t="s">
        <v>834</v>
      </c>
      <c r="AY88" s="27" t="s">
        <v>393</v>
      </c>
      <c r="AZ88" s="27" t="s">
        <v>837</v>
      </c>
      <c r="BA88" s="27" t="s">
        <v>834</v>
      </c>
      <c r="BB88" s="27" t="s">
        <v>6640</v>
      </c>
      <c r="BC88" s="27" t="s">
        <v>837</v>
      </c>
      <c r="BD88" s="27" t="s">
        <v>834</v>
      </c>
      <c r="BE88" s="27" t="s">
        <v>6802</v>
      </c>
      <c r="BF88" s="27" t="s">
        <v>837</v>
      </c>
      <c r="BG88" s="27" t="s">
        <v>834</v>
      </c>
      <c r="BH88" s="27" t="s">
        <v>834</v>
      </c>
      <c r="BI88" s="27" t="s">
        <v>1777</v>
      </c>
      <c r="BJ88" s="27" t="s">
        <v>837</v>
      </c>
      <c r="BK88" s="27" t="s">
        <v>3403</v>
      </c>
      <c r="BL88" s="27" t="s">
        <v>837</v>
      </c>
      <c r="BM88" s="27" t="s">
        <v>834</v>
      </c>
      <c r="BN88" s="27" t="s">
        <v>5990</v>
      </c>
      <c r="BO88" s="27" t="s">
        <v>837</v>
      </c>
      <c r="BP88" s="27" t="s">
        <v>834</v>
      </c>
      <c r="BQ88" s="27" t="s">
        <v>1020</v>
      </c>
      <c r="BR88" s="27" t="s">
        <v>837</v>
      </c>
      <c r="BS88" s="27" t="s">
        <v>834</v>
      </c>
      <c r="BT88" s="27" t="s">
        <v>4014</v>
      </c>
      <c r="BU88" s="27" t="s">
        <v>837</v>
      </c>
      <c r="BV88" s="27" t="s">
        <v>834</v>
      </c>
      <c r="BW88" s="27" t="s">
        <v>1424</v>
      </c>
      <c r="BX88" s="27" t="s">
        <v>837</v>
      </c>
      <c r="BY88" s="27" t="s">
        <v>834</v>
      </c>
      <c r="BZ88" s="27" t="s">
        <v>602</v>
      </c>
      <c r="CA88" s="27" t="s">
        <v>837</v>
      </c>
      <c r="CB88" s="27" t="s">
        <v>834</v>
      </c>
      <c r="CC88" s="27" t="s">
        <v>3539</v>
      </c>
      <c r="CD88" s="27" t="s">
        <v>837</v>
      </c>
      <c r="CE88" s="27" t="s">
        <v>834</v>
      </c>
      <c r="CF88" s="27" t="s">
        <v>3118</v>
      </c>
      <c r="CG88" s="27" t="s">
        <v>837</v>
      </c>
      <c r="CH88" s="27" t="s">
        <v>834</v>
      </c>
      <c r="CI88" s="27" t="s">
        <v>3608</v>
      </c>
      <c r="CJ88" s="27" t="s">
        <v>837</v>
      </c>
      <c r="CK88" s="27" t="s">
        <v>834</v>
      </c>
      <c r="CL88" s="27" t="s">
        <v>399</v>
      </c>
      <c r="CM88" s="27" t="s">
        <v>837</v>
      </c>
      <c r="CN88" s="27" t="s">
        <v>834</v>
      </c>
      <c r="CO88" s="27" t="s">
        <v>3983</v>
      </c>
      <c r="CP88" s="27" t="s">
        <v>837</v>
      </c>
      <c r="CQ88" s="27" t="s">
        <v>834</v>
      </c>
      <c r="CR88" s="27" t="s">
        <v>3395</v>
      </c>
      <c r="CS88" s="27" t="s">
        <v>837</v>
      </c>
      <c r="CT88" s="27" t="s">
        <v>834</v>
      </c>
      <c r="CU88" s="27" t="s">
        <v>5035</v>
      </c>
      <c r="CV88" s="27" t="s">
        <v>837</v>
      </c>
      <c r="CW88" s="27" t="s">
        <v>6425</v>
      </c>
      <c r="CX88" s="27" t="s">
        <v>1401</v>
      </c>
      <c r="CY88" s="27">
        <v>3149</v>
      </c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</row>
    <row r="89" spans="1:188">
      <c r="A89" s="1">
        <v>88</v>
      </c>
      <c r="B89" s="69">
        <v>39496</v>
      </c>
      <c r="C89" s="27" t="s">
        <v>1931</v>
      </c>
      <c r="D89" s="1">
        <v>130079</v>
      </c>
      <c r="E89" s="1">
        <v>71455</v>
      </c>
      <c r="F89" s="35">
        <f t="shared" si="22"/>
        <v>0.54932002859800577</v>
      </c>
      <c r="G89" s="35">
        <f t="shared" si="15"/>
        <v>6.8154782730389758E-3</v>
      </c>
      <c r="H89" s="1" t="str">
        <f t="shared" si="16"/>
        <v>PML-N</v>
      </c>
      <c r="I89" s="35">
        <f t="shared" si="17"/>
        <v>0.32957805611923591</v>
      </c>
      <c r="J89" s="1" t="str">
        <f t="shared" si="18"/>
        <v>PML</v>
      </c>
      <c r="K89" s="35">
        <f t="shared" si="19"/>
        <v>0.32276257784619689</v>
      </c>
      <c r="L89" s="1" t="str">
        <f t="shared" si="23"/>
        <v>PPPP</v>
      </c>
      <c r="M89" s="35">
        <f t="shared" si="24"/>
        <v>0.24047302498075712</v>
      </c>
      <c r="N89" s="52" t="s">
        <v>834</v>
      </c>
      <c r="O89" s="52" t="s">
        <v>1002</v>
      </c>
      <c r="P89" s="52" t="s">
        <v>837</v>
      </c>
      <c r="Q89" s="27" t="s">
        <v>834</v>
      </c>
      <c r="R89" s="27" t="s">
        <v>1185</v>
      </c>
      <c r="S89" s="27" t="s">
        <v>837</v>
      </c>
      <c r="T89" s="27" t="s">
        <v>834</v>
      </c>
      <c r="U89" s="27" t="s">
        <v>1765</v>
      </c>
      <c r="V89" s="27" t="s">
        <v>837</v>
      </c>
      <c r="W89" s="27" t="s">
        <v>1933</v>
      </c>
      <c r="X89" s="27" t="s">
        <v>909</v>
      </c>
      <c r="Y89" s="27">
        <v>23063</v>
      </c>
      <c r="Z89" s="27" t="s">
        <v>1932</v>
      </c>
      <c r="AA89" s="27" t="s">
        <v>1194</v>
      </c>
      <c r="AB89" s="27">
        <v>23550</v>
      </c>
      <c r="AC89" s="27" t="s">
        <v>6426</v>
      </c>
      <c r="AD89" s="27" t="s">
        <v>1003</v>
      </c>
      <c r="AE89" s="27">
        <v>17183</v>
      </c>
      <c r="AF89" s="27" t="s">
        <v>834</v>
      </c>
      <c r="AG89" s="27" t="s">
        <v>7003</v>
      </c>
      <c r="AH89" s="27" t="s">
        <v>837</v>
      </c>
      <c r="AI89" s="27" t="s">
        <v>834</v>
      </c>
      <c r="AJ89" s="27" t="s">
        <v>1406</v>
      </c>
      <c r="AK89" s="27" t="s">
        <v>837</v>
      </c>
      <c r="AL89" s="27" t="s">
        <v>834</v>
      </c>
      <c r="AM89" s="27" t="s">
        <v>3202</v>
      </c>
      <c r="AN89" s="27" t="s">
        <v>837</v>
      </c>
      <c r="AO89" s="27" t="s">
        <v>834</v>
      </c>
      <c r="AP89" s="27" t="s">
        <v>7510</v>
      </c>
      <c r="AQ89" s="27" t="s">
        <v>837</v>
      </c>
      <c r="AR89" s="27" t="s">
        <v>834</v>
      </c>
      <c r="AS89" s="27" t="s">
        <v>3764</v>
      </c>
      <c r="AT89" s="27" t="s">
        <v>837</v>
      </c>
      <c r="AU89" s="27" t="s">
        <v>834</v>
      </c>
      <c r="AV89" s="27" t="s">
        <v>1866</v>
      </c>
      <c r="AW89" s="27" t="s">
        <v>837</v>
      </c>
      <c r="AX89" s="27" t="s">
        <v>834</v>
      </c>
      <c r="AY89" s="27" t="s">
        <v>393</v>
      </c>
      <c r="AZ89" s="27" t="s">
        <v>837</v>
      </c>
      <c r="BA89" s="27" t="s">
        <v>834</v>
      </c>
      <c r="BB89" s="27" t="s">
        <v>6640</v>
      </c>
      <c r="BC89" s="27" t="s">
        <v>837</v>
      </c>
      <c r="BD89" s="27" t="s">
        <v>834</v>
      </c>
      <c r="BE89" s="27" t="s">
        <v>6802</v>
      </c>
      <c r="BF89" s="27" t="s">
        <v>837</v>
      </c>
      <c r="BG89" s="27" t="s">
        <v>834</v>
      </c>
      <c r="BH89" s="27" t="s">
        <v>834</v>
      </c>
      <c r="BI89" s="27" t="s">
        <v>1777</v>
      </c>
      <c r="BJ89" s="27" t="s">
        <v>837</v>
      </c>
      <c r="BK89" s="27" t="s">
        <v>3403</v>
      </c>
      <c r="BL89" s="27" t="s">
        <v>837</v>
      </c>
      <c r="BM89" s="27" t="s">
        <v>834</v>
      </c>
      <c r="BN89" s="27" t="s">
        <v>5990</v>
      </c>
      <c r="BO89" s="27" t="s">
        <v>837</v>
      </c>
      <c r="BP89" s="27" t="s">
        <v>834</v>
      </c>
      <c r="BQ89" s="27" t="s">
        <v>1020</v>
      </c>
      <c r="BR89" s="27" t="s">
        <v>837</v>
      </c>
      <c r="BS89" s="27" t="s">
        <v>834</v>
      </c>
      <c r="BT89" s="27" t="s">
        <v>4014</v>
      </c>
      <c r="BU89" s="27" t="s">
        <v>837</v>
      </c>
      <c r="BV89" s="27" t="s">
        <v>834</v>
      </c>
      <c r="BW89" s="27" t="s">
        <v>1424</v>
      </c>
      <c r="BX89" s="27" t="s">
        <v>837</v>
      </c>
      <c r="BY89" s="27" t="s">
        <v>834</v>
      </c>
      <c r="BZ89" s="27" t="s">
        <v>602</v>
      </c>
      <c r="CA89" s="27" t="s">
        <v>837</v>
      </c>
      <c r="CB89" s="27" t="s">
        <v>834</v>
      </c>
      <c r="CC89" s="27" t="s">
        <v>3539</v>
      </c>
      <c r="CD89" s="27" t="s">
        <v>837</v>
      </c>
      <c r="CE89" s="27" t="s">
        <v>834</v>
      </c>
      <c r="CF89" s="27" t="s">
        <v>3118</v>
      </c>
      <c r="CG89" s="27" t="s">
        <v>837</v>
      </c>
      <c r="CH89" s="27" t="s">
        <v>834</v>
      </c>
      <c r="CI89" s="27" t="s">
        <v>3608</v>
      </c>
      <c r="CJ89" s="27" t="s">
        <v>837</v>
      </c>
      <c r="CK89" s="27" t="s">
        <v>834</v>
      </c>
      <c r="CL89" s="27" t="s">
        <v>399</v>
      </c>
      <c r="CM89" s="27" t="s">
        <v>837</v>
      </c>
      <c r="CN89" s="27" t="s">
        <v>834</v>
      </c>
      <c r="CO89" s="27" t="s">
        <v>3983</v>
      </c>
      <c r="CP89" s="27" t="s">
        <v>837</v>
      </c>
      <c r="CQ89" s="27" t="s">
        <v>834</v>
      </c>
      <c r="CR89" s="27" t="s">
        <v>3395</v>
      </c>
      <c r="CS89" s="27" t="s">
        <v>837</v>
      </c>
      <c r="CT89" s="27" t="s">
        <v>834</v>
      </c>
      <c r="CU89" s="27" t="s">
        <v>5035</v>
      </c>
      <c r="CV89" s="27" t="s">
        <v>837</v>
      </c>
      <c r="CW89" s="27" t="s">
        <v>6427</v>
      </c>
      <c r="CX89" s="27" t="s">
        <v>1401</v>
      </c>
      <c r="CY89" s="27">
        <v>5743</v>
      </c>
      <c r="CZ89" s="27" t="s">
        <v>6446</v>
      </c>
      <c r="DA89" s="27" t="s">
        <v>1401</v>
      </c>
      <c r="DB89" s="27">
        <v>1479</v>
      </c>
      <c r="DC89" s="27" t="s">
        <v>3570</v>
      </c>
      <c r="DD89" s="27" t="s">
        <v>1401</v>
      </c>
      <c r="DE89" s="27">
        <v>151</v>
      </c>
      <c r="DF89" s="27" t="s">
        <v>6448</v>
      </c>
      <c r="DG89" s="27" t="s">
        <v>1401</v>
      </c>
      <c r="DH89" s="27">
        <v>109</v>
      </c>
      <c r="DI89" s="27" t="s">
        <v>6449</v>
      </c>
      <c r="DJ89" s="27" t="s">
        <v>1401</v>
      </c>
      <c r="DK89" s="27">
        <v>56</v>
      </c>
      <c r="DL89" s="27" t="s">
        <v>6450</v>
      </c>
      <c r="DM89" s="27" t="s">
        <v>1401</v>
      </c>
      <c r="DN89" s="27">
        <v>47</v>
      </c>
      <c r="DO89" s="27" t="s">
        <v>6451</v>
      </c>
      <c r="DP89" s="27" t="s">
        <v>1401</v>
      </c>
      <c r="DQ89" s="27">
        <v>39</v>
      </c>
      <c r="DR89" s="27" t="s">
        <v>6452</v>
      </c>
      <c r="DS89" s="27" t="s">
        <v>1401</v>
      </c>
      <c r="DT89" s="27">
        <v>22</v>
      </c>
      <c r="DU89" s="27" t="s">
        <v>6629</v>
      </c>
      <c r="DV89" s="27" t="s">
        <v>1401</v>
      </c>
      <c r="DW89" s="27">
        <v>13</v>
      </c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</row>
    <row r="90" spans="1:188">
      <c r="A90" s="1">
        <v>89</v>
      </c>
      <c r="B90" s="69">
        <v>39496</v>
      </c>
      <c r="C90" s="27" t="s">
        <v>1934</v>
      </c>
      <c r="D90" s="1">
        <v>125740</v>
      </c>
      <c r="E90" s="1">
        <v>75062</v>
      </c>
      <c r="F90" s="35">
        <f t="shared" si="22"/>
        <v>0.59696198504851283</v>
      </c>
      <c r="G90" s="35">
        <f t="shared" si="15"/>
        <v>4.4443260238203088E-2</v>
      </c>
      <c r="H90" s="1" t="str">
        <f t="shared" si="16"/>
        <v>IND</v>
      </c>
      <c r="I90" s="35">
        <f t="shared" si="17"/>
        <v>0.32133436359276329</v>
      </c>
      <c r="J90" s="1" t="str">
        <f t="shared" si="18"/>
        <v>PML</v>
      </c>
      <c r="K90" s="35">
        <f t="shared" si="19"/>
        <v>0.27689110335456024</v>
      </c>
      <c r="L90" s="1" t="str">
        <f t="shared" si="23"/>
        <v>PPPP</v>
      </c>
      <c r="M90" s="35">
        <f t="shared" si="24"/>
        <v>0.18789800431643175</v>
      </c>
      <c r="N90" s="52" t="s">
        <v>834</v>
      </c>
      <c r="O90" s="52" t="s">
        <v>1002</v>
      </c>
      <c r="P90" s="52" t="s">
        <v>837</v>
      </c>
      <c r="Q90" s="27" t="s">
        <v>834</v>
      </c>
      <c r="R90" s="27" t="s">
        <v>1185</v>
      </c>
      <c r="S90" s="27" t="s">
        <v>837</v>
      </c>
      <c r="T90" s="27" t="s">
        <v>834</v>
      </c>
      <c r="U90" s="27" t="s">
        <v>1765</v>
      </c>
      <c r="V90" s="27" t="s">
        <v>837</v>
      </c>
      <c r="W90" s="27" t="s">
        <v>1936</v>
      </c>
      <c r="X90" s="27" t="s">
        <v>909</v>
      </c>
      <c r="Y90" s="27">
        <v>20784</v>
      </c>
      <c r="Z90" s="27" t="s">
        <v>834</v>
      </c>
      <c r="AA90" s="27" t="s">
        <v>1194</v>
      </c>
      <c r="AB90" s="27" t="s">
        <v>837</v>
      </c>
      <c r="AC90" s="27" t="s">
        <v>6630</v>
      </c>
      <c r="AD90" s="27" t="s">
        <v>1003</v>
      </c>
      <c r="AE90" s="27">
        <v>14104</v>
      </c>
      <c r="AF90" s="27" t="s">
        <v>834</v>
      </c>
      <c r="AG90" s="27" t="s">
        <v>7003</v>
      </c>
      <c r="AH90" s="27" t="s">
        <v>837</v>
      </c>
      <c r="AI90" s="27" t="s">
        <v>834</v>
      </c>
      <c r="AJ90" s="27" t="s">
        <v>1406</v>
      </c>
      <c r="AK90" s="27" t="s">
        <v>837</v>
      </c>
      <c r="AL90" s="27" t="s">
        <v>834</v>
      </c>
      <c r="AM90" s="27" t="s">
        <v>3202</v>
      </c>
      <c r="AN90" s="27" t="s">
        <v>837</v>
      </c>
      <c r="AO90" s="27" t="s">
        <v>834</v>
      </c>
      <c r="AP90" s="27" t="s">
        <v>7510</v>
      </c>
      <c r="AQ90" s="27" t="s">
        <v>837</v>
      </c>
      <c r="AR90" s="27" t="s">
        <v>834</v>
      </c>
      <c r="AS90" s="27" t="s">
        <v>3764</v>
      </c>
      <c r="AT90" s="27" t="s">
        <v>837</v>
      </c>
      <c r="AU90" s="27" t="s">
        <v>834</v>
      </c>
      <c r="AV90" s="27" t="s">
        <v>1866</v>
      </c>
      <c r="AW90" s="27" t="s">
        <v>837</v>
      </c>
      <c r="AX90" s="27" t="s">
        <v>834</v>
      </c>
      <c r="AY90" s="27" t="s">
        <v>393</v>
      </c>
      <c r="AZ90" s="27" t="s">
        <v>837</v>
      </c>
      <c r="BA90" s="27" t="s">
        <v>834</v>
      </c>
      <c r="BB90" s="27" t="s">
        <v>6640</v>
      </c>
      <c r="BC90" s="27" t="s">
        <v>837</v>
      </c>
      <c r="BD90" s="27" t="s">
        <v>834</v>
      </c>
      <c r="BE90" s="27" t="s">
        <v>6802</v>
      </c>
      <c r="BF90" s="27" t="s">
        <v>837</v>
      </c>
      <c r="BG90" s="27" t="s">
        <v>834</v>
      </c>
      <c r="BH90" s="27" t="s">
        <v>834</v>
      </c>
      <c r="BI90" s="27" t="s">
        <v>1777</v>
      </c>
      <c r="BJ90" s="27" t="s">
        <v>837</v>
      </c>
      <c r="BK90" s="27" t="s">
        <v>3403</v>
      </c>
      <c r="BL90" s="27" t="s">
        <v>837</v>
      </c>
      <c r="BM90" s="27" t="s">
        <v>834</v>
      </c>
      <c r="BN90" s="27" t="s">
        <v>5990</v>
      </c>
      <c r="BO90" s="27" t="s">
        <v>837</v>
      </c>
      <c r="BP90" s="27" t="s">
        <v>834</v>
      </c>
      <c r="BQ90" s="27" t="s">
        <v>1020</v>
      </c>
      <c r="BR90" s="27" t="s">
        <v>837</v>
      </c>
      <c r="BS90" s="27" t="s">
        <v>834</v>
      </c>
      <c r="BT90" s="27" t="s">
        <v>4014</v>
      </c>
      <c r="BU90" s="27" t="s">
        <v>837</v>
      </c>
      <c r="BV90" s="27" t="s">
        <v>834</v>
      </c>
      <c r="BW90" s="27" t="s">
        <v>1424</v>
      </c>
      <c r="BX90" s="27" t="s">
        <v>837</v>
      </c>
      <c r="BY90" s="27" t="s">
        <v>834</v>
      </c>
      <c r="BZ90" s="27" t="s">
        <v>602</v>
      </c>
      <c r="CA90" s="27" t="s">
        <v>837</v>
      </c>
      <c r="CB90" s="27" t="s">
        <v>834</v>
      </c>
      <c r="CC90" s="27" t="s">
        <v>3539</v>
      </c>
      <c r="CD90" s="27" t="s">
        <v>837</v>
      </c>
      <c r="CE90" s="27" t="s">
        <v>834</v>
      </c>
      <c r="CF90" s="27" t="s">
        <v>3118</v>
      </c>
      <c r="CG90" s="27" t="s">
        <v>837</v>
      </c>
      <c r="CH90" s="27" t="s">
        <v>834</v>
      </c>
      <c r="CI90" s="27" t="s">
        <v>3608</v>
      </c>
      <c r="CJ90" s="27" t="s">
        <v>837</v>
      </c>
      <c r="CK90" s="27" t="s">
        <v>834</v>
      </c>
      <c r="CL90" s="27" t="s">
        <v>399</v>
      </c>
      <c r="CM90" s="27" t="s">
        <v>837</v>
      </c>
      <c r="CN90" s="27" t="s">
        <v>834</v>
      </c>
      <c r="CO90" s="27" t="s">
        <v>3983</v>
      </c>
      <c r="CP90" s="27" t="s">
        <v>837</v>
      </c>
      <c r="CQ90" s="27" t="s">
        <v>834</v>
      </c>
      <c r="CR90" s="27" t="s">
        <v>3395</v>
      </c>
      <c r="CS90" s="27" t="s">
        <v>837</v>
      </c>
      <c r="CT90" s="27" t="s">
        <v>834</v>
      </c>
      <c r="CU90" s="27" t="s">
        <v>5035</v>
      </c>
      <c r="CV90" s="27" t="s">
        <v>837</v>
      </c>
      <c r="CW90" s="27" t="s">
        <v>1935</v>
      </c>
      <c r="CX90" s="27" t="s">
        <v>1401</v>
      </c>
      <c r="CY90" s="27">
        <v>24120</v>
      </c>
      <c r="CZ90" s="27" t="s">
        <v>6631</v>
      </c>
      <c r="DA90" s="27" t="s">
        <v>1401</v>
      </c>
      <c r="DB90" s="27">
        <v>12454</v>
      </c>
      <c r="DC90" s="27" t="s">
        <v>6632</v>
      </c>
      <c r="DD90" s="27" t="s">
        <v>1401</v>
      </c>
      <c r="DE90" s="27">
        <v>2881</v>
      </c>
      <c r="DF90" s="27" t="s">
        <v>6633</v>
      </c>
      <c r="DG90" s="27" t="s">
        <v>1401</v>
      </c>
      <c r="DH90" s="27">
        <v>296</v>
      </c>
      <c r="DI90" s="27" t="s">
        <v>6458</v>
      </c>
      <c r="DJ90" s="27" t="s">
        <v>1401</v>
      </c>
      <c r="DK90" s="27">
        <v>234</v>
      </c>
      <c r="DL90" s="27" t="s">
        <v>6459</v>
      </c>
      <c r="DM90" s="27" t="s">
        <v>1401</v>
      </c>
      <c r="DN90" s="27">
        <v>89</v>
      </c>
      <c r="DO90" s="27" t="s">
        <v>6460</v>
      </c>
      <c r="DP90" s="27" t="s">
        <v>1401</v>
      </c>
      <c r="DQ90" s="27">
        <v>65</v>
      </c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</row>
    <row r="91" spans="1:188">
      <c r="A91" s="1">
        <v>90</v>
      </c>
      <c r="B91" s="69">
        <v>39496</v>
      </c>
      <c r="C91" s="27" t="s">
        <v>1937</v>
      </c>
      <c r="D91" s="1">
        <v>119911</v>
      </c>
      <c r="E91" s="1">
        <v>76439</v>
      </c>
      <c r="F91" s="35">
        <f t="shared" si="22"/>
        <v>0.6374644528024952</v>
      </c>
      <c r="G91" s="35">
        <f t="shared" si="15"/>
        <v>7.2816232551446244E-2</v>
      </c>
      <c r="H91" s="1" t="str">
        <f t="shared" si="16"/>
        <v>PML-N</v>
      </c>
      <c r="I91" s="35">
        <f t="shared" si="17"/>
        <v>0.51726213058778892</v>
      </c>
      <c r="J91" s="1" t="str">
        <f t="shared" si="18"/>
        <v>PML</v>
      </c>
      <c r="K91" s="35">
        <f t="shared" si="19"/>
        <v>0.44444589803634271</v>
      </c>
      <c r="L91" s="1" t="str">
        <f t="shared" si="23"/>
        <v>IND</v>
      </c>
      <c r="M91" s="35">
        <f t="shared" si="24"/>
        <v>3.0586480723191041E-2</v>
      </c>
      <c r="N91" s="52" t="s">
        <v>834</v>
      </c>
      <c r="O91" s="52" t="s">
        <v>1002</v>
      </c>
      <c r="P91" s="52" t="s">
        <v>837</v>
      </c>
      <c r="Q91" s="27" t="s">
        <v>834</v>
      </c>
      <c r="R91" s="27" t="s">
        <v>1185</v>
      </c>
      <c r="S91" s="27" t="s">
        <v>837</v>
      </c>
      <c r="T91" s="27" t="s">
        <v>834</v>
      </c>
      <c r="U91" s="27" t="s">
        <v>1765</v>
      </c>
      <c r="V91" s="27" t="s">
        <v>837</v>
      </c>
      <c r="W91" s="27" t="s">
        <v>1939</v>
      </c>
      <c r="X91" s="27" t="s">
        <v>909</v>
      </c>
      <c r="Y91" s="27">
        <v>33973</v>
      </c>
      <c r="Z91" s="27" t="s">
        <v>1938</v>
      </c>
      <c r="AA91" s="27" t="s">
        <v>1194</v>
      </c>
      <c r="AB91" s="27">
        <v>39539</v>
      </c>
      <c r="AC91" s="27" t="s">
        <v>834</v>
      </c>
      <c r="AD91" s="27" t="s">
        <v>1003</v>
      </c>
      <c r="AE91" s="27" t="s">
        <v>837</v>
      </c>
      <c r="AF91" s="27" t="s">
        <v>834</v>
      </c>
      <c r="AG91" s="27" t="s">
        <v>7003</v>
      </c>
      <c r="AH91" s="27" t="s">
        <v>837</v>
      </c>
      <c r="AI91" s="27" t="s">
        <v>834</v>
      </c>
      <c r="AJ91" s="27" t="s">
        <v>1406</v>
      </c>
      <c r="AK91" s="27" t="s">
        <v>837</v>
      </c>
      <c r="AL91" s="27" t="s">
        <v>834</v>
      </c>
      <c r="AM91" s="27" t="s">
        <v>3202</v>
      </c>
      <c r="AN91" s="27" t="s">
        <v>837</v>
      </c>
      <c r="AO91" s="27" t="s">
        <v>834</v>
      </c>
      <c r="AP91" s="27" t="s">
        <v>7510</v>
      </c>
      <c r="AQ91" s="27" t="s">
        <v>837</v>
      </c>
      <c r="AR91" s="27" t="s">
        <v>834</v>
      </c>
      <c r="AS91" s="27" t="s">
        <v>3764</v>
      </c>
      <c r="AT91" s="27" t="s">
        <v>837</v>
      </c>
      <c r="AU91" s="27" t="s">
        <v>834</v>
      </c>
      <c r="AV91" s="27" t="s">
        <v>1866</v>
      </c>
      <c r="AW91" s="27" t="s">
        <v>837</v>
      </c>
      <c r="AX91" s="27" t="s">
        <v>834</v>
      </c>
      <c r="AY91" s="27" t="s">
        <v>393</v>
      </c>
      <c r="AZ91" s="27" t="s">
        <v>837</v>
      </c>
      <c r="BA91" s="27" t="s">
        <v>834</v>
      </c>
      <c r="BB91" s="27" t="s">
        <v>6640</v>
      </c>
      <c r="BC91" s="27" t="s">
        <v>837</v>
      </c>
      <c r="BD91" s="27" t="s">
        <v>834</v>
      </c>
      <c r="BE91" s="27" t="s">
        <v>6802</v>
      </c>
      <c r="BF91" s="27" t="s">
        <v>837</v>
      </c>
      <c r="BG91" s="27" t="s">
        <v>834</v>
      </c>
      <c r="BH91" s="27" t="s">
        <v>834</v>
      </c>
      <c r="BI91" s="27" t="s">
        <v>1777</v>
      </c>
      <c r="BJ91" s="27" t="s">
        <v>837</v>
      </c>
      <c r="BK91" s="27" t="s">
        <v>3403</v>
      </c>
      <c r="BL91" s="27" t="s">
        <v>837</v>
      </c>
      <c r="BM91" s="27" t="s">
        <v>834</v>
      </c>
      <c r="BN91" s="27" t="s">
        <v>5990</v>
      </c>
      <c r="BO91" s="27" t="s">
        <v>837</v>
      </c>
      <c r="BP91" s="27" t="s">
        <v>834</v>
      </c>
      <c r="BQ91" s="27" t="s">
        <v>1020</v>
      </c>
      <c r="BR91" s="27" t="s">
        <v>837</v>
      </c>
      <c r="BS91" s="27" t="s">
        <v>834</v>
      </c>
      <c r="BT91" s="27" t="s">
        <v>4014</v>
      </c>
      <c r="BU91" s="27" t="s">
        <v>837</v>
      </c>
      <c r="BV91" s="27" t="s">
        <v>834</v>
      </c>
      <c r="BW91" s="27" t="s">
        <v>1424</v>
      </c>
      <c r="BX91" s="27" t="s">
        <v>837</v>
      </c>
      <c r="BY91" s="27" t="s">
        <v>834</v>
      </c>
      <c r="BZ91" s="27" t="s">
        <v>602</v>
      </c>
      <c r="CA91" s="27" t="s">
        <v>837</v>
      </c>
      <c r="CB91" s="27" t="s">
        <v>834</v>
      </c>
      <c r="CC91" s="27" t="s">
        <v>3539</v>
      </c>
      <c r="CD91" s="27" t="s">
        <v>837</v>
      </c>
      <c r="CE91" s="27" t="s">
        <v>834</v>
      </c>
      <c r="CF91" s="27" t="s">
        <v>3118</v>
      </c>
      <c r="CG91" s="27" t="s">
        <v>837</v>
      </c>
      <c r="CH91" s="27" t="s">
        <v>834</v>
      </c>
      <c r="CI91" s="27" t="s">
        <v>3608</v>
      </c>
      <c r="CJ91" s="27" t="s">
        <v>837</v>
      </c>
      <c r="CK91" s="27" t="s">
        <v>834</v>
      </c>
      <c r="CL91" s="27" t="s">
        <v>399</v>
      </c>
      <c r="CM91" s="27" t="s">
        <v>837</v>
      </c>
      <c r="CN91" s="27" t="s">
        <v>834</v>
      </c>
      <c r="CO91" s="27" t="s">
        <v>3983</v>
      </c>
      <c r="CP91" s="27" t="s">
        <v>837</v>
      </c>
      <c r="CQ91" s="27" t="s">
        <v>834</v>
      </c>
      <c r="CR91" s="27" t="s">
        <v>3395</v>
      </c>
      <c r="CS91" s="27" t="s">
        <v>837</v>
      </c>
      <c r="CT91" s="27" t="s">
        <v>834</v>
      </c>
      <c r="CU91" s="27" t="s">
        <v>5035</v>
      </c>
      <c r="CV91" s="27" t="s">
        <v>837</v>
      </c>
      <c r="CW91" s="27" t="s">
        <v>3548</v>
      </c>
      <c r="CX91" s="27" t="s">
        <v>1401</v>
      </c>
      <c r="CY91" s="27">
        <v>2338</v>
      </c>
      <c r="CZ91" s="27" t="s">
        <v>6461</v>
      </c>
      <c r="DA91" s="27" t="s">
        <v>1401</v>
      </c>
      <c r="DB91" s="27">
        <v>276</v>
      </c>
      <c r="DC91" s="27" t="s">
        <v>6462</v>
      </c>
      <c r="DD91" s="27" t="s">
        <v>1401</v>
      </c>
      <c r="DE91" s="27">
        <v>239</v>
      </c>
      <c r="DF91" s="27" t="s">
        <v>3228</v>
      </c>
      <c r="DG91" s="27" t="s">
        <v>1401</v>
      </c>
      <c r="DH91" s="27">
        <v>74</v>
      </c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</row>
    <row r="92" spans="1:188">
      <c r="A92" s="1">
        <v>91</v>
      </c>
      <c r="B92" s="69">
        <v>39496</v>
      </c>
      <c r="C92" s="27" t="s">
        <v>1130</v>
      </c>
      <c r="D92" s="1">
        <v>157401</v>
      </c>
      <c r="E92" s="1">
        <v>52011</v>
      </c>
      <c r="F92" s="35">
        <f t="shared" si="22"/>
        <v>0.33043627422951571</v>
      </c>
      <c r="G92" s="35">
        <f t="shared" si="15"/>
        <v>7.0984983945703795E-2</v>
      </c>
      <c r="H92" s="1" t="str">
        <f t="shared" si="16"/>
        <v>PML-N</v>
      </c>
      <c r="I92" s="35">
        <f t="shared" si="17"/>
        <v>0.4410413181826921</v>
      </c>
      <c r="J92" s="1" t="str">
        <f t="shared" si="18"/>
        <v>PPPP</v>
      </c>
      <c r="K92" s="35">
        <f t="shared" si="19"/>
        <v>0.3700563342369883</v>
      </c>
      <c r="L92" s="1" t="str">
        <f t="shared" si="23"/>
        <v>IND</v>
      </c>
      <c r="M92" s="35">
        <f t="shared" si="24"/>
        <v>0.11063044356001615</v>
      </c>
      <c r="N92" s="52" t="s">
        <v>834</v>
      </c>
      <c r="O92" s="52" t="s">
        <v>1002</v>
      </c>
      <c r="P92" s="52" t="s">
        <v>837</v>
      </c>
      <c r="Q92" s="27" t="s">
        <v>6464</v>
      </c>
      <c r="R92" s="27" t="s">
        <v>1185</v>
      </c>
      <c r="S92" s="27">
        <v>198</v>
      </c>
      <c r="T92" s="27" t="s">
        <v>834</v>
      </c>
      <c r="U92" s="27" t="s">
        <v>1765</v>
      </c>
      <c r="V92" s="27" t="s">
        <v>837</v>
      </c>
      <c r="W92" s="27" t="s">
        <v>6463</v>
      </c>
      <c r="X92" s="27" t="s">
        <v>909</v>
      </c>
      <c r="Y92" s="27">
        <v>3617</v>
      </c>
      <c r="Z92" s="27" t="s">
        <v>1940</v>
      </c>
      <c r="AA92" s="27" t="s">
        <v>1194</v>
      </c>
      <c r="AB92" s="27">
        <v>22939</v>
      </c>
      <c r="AC92" s="27" t="s">
        <v>1941</v>
      </c>
      <c r="AD92" s="27" t="s">
        <v>1003</v>
      </c>
      <c r="AE92" s="27">
        <v>19247</v>
      </c>
      <c r="AF92" s="27" t="s">
        <v>834</v>
      </c>
      <c r="AG92" s="27" t="s">
        <v>7003</v>
      </c>
      <c r="AH92" s="27" t="s">
        <v>837</v>
      </c>
      <c r="AI92" s="27" t="s">
        <v>834</v>
      </c>
      <c r="AJ92" s="27" t="s">
        <v>1406</v>
      </c>
      <c r="AK92" s="27" t="s">
        <v>837</v>
      </c>
      <c r="AL92" s="27" t="s">
        <v>834</v>
      </c>
      <c r="AM92" s="27" t="s">
        <v>3202</v>
      </c>
      <c r="AN92" s="27" t="s">
        <v>837</v>
      </c>
      <c r="AO92" s="27" t="s">
        <v>834</v>
      </c>
      <c r="AP92" s="27" t="s">
        <v>7510</v>
      </c>
      <c r="AQ92" s="27" t="s">
        <v>837</v>
      </c>
      <c r="AR92" s="27" t="s">
        <v>834</v>
      </c>
      <c r="AS92" s="27" t="s">
        <v>3764</v>
      </c>
      <c r="AT92" s="27" t="s">
        <v>837</v>
      </c>
      <c r="AU92" s="27" t="s">
        <v>834</v>
      </c>
      <c r="AV92" s="27" t="s">
        <v>1866</v>
      </c>
      <c r="AW92" s="27" t="s">
        <v>837</v>
      </c>
      <c r="AX92" s="27" t="s">
        <v>834</v>
      </c>
      <c r="AY92" s="27" t="s">
        <v>393</v>
      </c>
      <c r="AZ92" s="27" t="s">
        <v>837</v>
      </c>
      <c r="BA92" s="27" t="s">
        <v>834</v>
      </c>
      <c r="BB92" s="27" t="s">
        <v>6640</v>
      </c>
      <c r="BC92" s="27" t="s">
        <v>837</v>
      </c>
      <c r="BD92" s="27" t="s">
        <v>834</v>
      </c>
      <c r="BE92" s="27" t="s">
        <v>6802</v>
      </c>
      <c r="BF92" s="27" t="s">
        <v>837</v>
      </c>
      <c r="BG92" s="27" t="s">
        <v>834</v>
      </c>
      <c r="BH92" s="27" t="s">
        <v>834</v>
      </c>
      <c r="BI92" s="27" t="s">
        <v>1777</v>
      </c>
      <c r="BJ92" s="27" t="s">
        <v>837</v>
      </c>
      <c r="BK92" s="27" t="s">
        <v>3403</v>
      </c>
      <c r="BL92" s="27" t="s">
        <v>837</v>
      </c>
      <c r="BM92" s="27" t="s">
        <v>834</v>
      </c>
      <c r="BN92" s="27" t="s">
        <v>5990</v>
      </c>
      <c r="BO92" s="27" t="s">
        <v>837</v>
      </c>
      <c r="BP92" s="27" t="s">
        <v>834</v>
      </c>
      <c r="BQ92" s="27" t="s">
        <v>1020</v>
      </c>
      <c r="BR92" s="27" t="s">
        <v>837</v>
      </c>
      <c r="BS92" s="27" t="s">
        <v>834</v>
      </c>
      <c r="BT92" s="27" t="s">
        <v>4014</v>
      </c>
      <c r="BU92" s="27" t="s">
        <v>837</v>
      </c>
      <c r="BV92" s="27" t="s">
        <v>834</v>
      </c>
      <c r="BW92" s="27" t="s">
        <v>1424</v>
      </c>
      <c r="BX92" s="27" t="s">
        <v>837</v>
      </c>
      <c r="BY92" s="27" t="s">
        <v>834</v>
      </c>
      <c r="BZ92" s="27" t="s">
        <v>602</v>
      </c>
      <c r="CA92" s="27" t="s">
        <v>837</v>
      </c>
      <c r="CB92" s="27" t="s">
        <v>834</v>
      </c>
      <c r="CC92" s="27" t="s">
        <v>3539</v>
      </c>
      <c r="CD92" s="27" t="s">
        <v>837</v>
      </c>
      <c r="CE92" s="27" t="s">
        <v>834</v>
      </c>
      <c r="CF92" s="27" t="s">
        <v>3118</v>
      </c>
      <c r="CG92" s="27" t="s">
        <v>837</v>
      </c>
      <c r="CH92" s="27" t="s">
        <v>834</v>
      </c>
      <c r="CI92" s="27" t="s">
        <v>3608</v>
      </c>
      <c r="CJ92" s="27" t="s">
        <v>837</v>
      </c>
      <c r="CK92" s="27" t="s">
        <v>834</v>
      </c>
      <c r="CL92" s="27" t="s">
        <v>399</v>
      </c>
      <c r="CM92" s="27" t="s">
        <v>837</v>
      </c>
      <c r="CN92" s="27" t="s">
        <v>834</v>
      </c>
      <c r="CO92" s="27" t="s">
        <v>3983</v>
      </c>
      <c r="CP92" s="27" t="s">
        <v>837</v>
      </c>
      <c r="CQ92" s="27" t="s">
        <v>834</v>
      </c>
      <c r="CR92" s="27" t="s">
        <v>3395</v>
      </c>
      <c r="CS92" s="27" t="s">
        <v>837</v>
      </c>
      <c r="CT92" s="27" t="s">
        <v>834</v>
      </c>
      <c r="CU92" s="27" t="s">
        <v>5035</v>
      </c>
      <c r="CV92" s="27" t="s">
        <v>837</v>
      </c>
      <c r="CW92" s="27" t="s">
        <v>3577</v>
      </c>
      <c r="CX92" s="27" t="s">
        <v>1401</v>
      </c>
      <c r="CY92" s="27">
        <v>5754</v>
      </c>
      <c r="CZ92" s="27" t="s">
        <v>6636</v>
      </c>
      <c r="DA92" s="27" t="s">
        <v>1401</v>
      </c>
      <c r="DB92" s="27">
        <v>72</v>
      </c>
      <c r="DC92" s="27" t="s">
        <v>6634</v>
      </c>
      <c r="DD92" s="27" t="s">
        <v>1401</v>
      </c>
      <c r="DE92" s="27">
        <v>63</v>
      </c>
      <c r="DF92" s="27" t="s">
        <v>6635</v>
      </c>
      <c r="DG92" s="27" t="s">
        <v>1401</v>
      </c>
      <c r="DH92" s="27">
        <v>34</v>
      </c>
      <c r="DI92" s="27" t="s">
        <v>6667</v>
      </c>
      <c r="DJ92" s="27" t="s">
        <v>1401</v>
      </c>
      <c r="DK92" s="27">
        <v>33</v>
      </c>
      <c r="DL92" s="27" t="s">
        <v>6668</v>
      </c>
      <c r="DM92" s="27" t="s">
        <v>1401</v>
      </c>
      <c r="DN92" s="27">
        <v>30</v>
      </c>
      <c r="DO92" s="27" t="s">
        <v>6669</v>
      </c>
      <c r="DP92" s="27" t="s">
        <v>1401</v>
      </c>
      <c r="DQ92" s="27">
        <v>15</v>
      </c>
      <c r="DR92" s="27" t="s">
        <v>6670</v>
      </c>
      <c r="DS92" s="27" t="s">
        <v>1401</v>
      </c>
      <c r="DT92" s="27">
        <v>9</v>
      </c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</row>
    <row r="93" spans="1:188">
      <c r="A93" s="1">
        <v>92</v>
      </c>
      <c r="B93" s="69">
        <v>39496</v>
      </c>
      <c r="C93" s="27" t="s">
        <v>1163</v>
      </c>
      <c r="D93" s="1">
        <v>171310</v>
      </c>
      <c r="E93" s="1">
        <v>55914</v>
      </c>
      <c r="F93" s="35">
        <f t="shared" si="22"/>
        <v>0.32639075360457648</v>
      </c>
      <c r="G93" s="35">
        <f t="shared" si="15"/>
        <v>1.3234610294380656E-2</v>
      </c>
      <c r="H93" s="1" t="str">
        <f t="shared" si="16"/>
        <v>PML-N</v>
      </c>
      <c r="I93" s="35">
        <f t="shared" si="17"/>
        <v>0.44053367671781662</v>
      </c>
      <c r="J93" s="1" t="str">
        <f t="shared" si="18"/>
        <v>PPPP</v>
      </c>
      <c r="K93" s="35">
        <f t="shared" si="19"/>
        <v>0.42729906642343601</v>
      </c>
      <c r="L93" s="1" t="str">
        <f t="shared" si="23"/>
        <v>PML</v>
      </c>
      <c r="M93" s="35">
        <f t="shared" si="24"/>
        <v>0.1076474585971313</v>
      </c>
      <c r="N93" s="52" t="s">
        <v>834</v>
      </c>
      <c r="O93" s="52" t="s">
        <v>1002</v>
      </c>
      <c r="P93" s="52" t="s">
        <v>837</v>
      </c>
      <c r="Q93" s="27" t="s">
        <v>6675</v>
      </c>
      <c r="R93" s="27" t="s">
        <v>1185</v>
      </c>
      <c r="S93" s="27">
        <v>67</v>
      </c>
      <c r="T93" s="27" t="s">
        <v>6674</v>
      </c>
      <c r="U93" s="27" t="s">
        <v>1765</v>
      </c>
      <c r="V93" s="27">
        <v>84</v>
      </c>
      <c r="W93" s="27" t="s">
        <v>6671</v>
      </c>
      <c r="X93" s="27" t="s">
        <v>909</v>
      </c>
      <c r="Y93" s="27">
        <v>6019</v>
      </c>
      <c r="Z93" s="27" t="s">
        <v>1942</v>
      </c>
      <c r="AA93" s="27" t="s">
        <v>1194</v>
      </c>
      <c r="AB93" s="27">
        <v>24632</v>
      </c>
      <c r="AC93" s="27" t="s">
        <v>1971</v>
      </c>
      <c r="AD93" s="27" t="s">
        <v>1003</v>
      </c>
      <c r="AE93" s="27">
        <v>23892</v>
      </c>
      <c r="AF93" s="27" t="s">
        <v>834</v>
      </c>
      <c r="AG93" s="27" t="s">
        <v>7003</v>
      </c>
      <c r="AH93" s="27" t="s">
        <v>837</v>
      </c>
      <c r="AI93" s="27" t="s">
        <v>834</v>
      </c>
      <c r="AJ93" s="27" t="s">
        <v>1406</v>
      </c>
      <c r="AK93" s="27" t="s">
        <v>837</v>
      </c>
      <c r="AL93" s="27" t="s">
        <v>834</v>
      </c>
      <c r="AM93" s="27" t="s">
        <v>3202</v>
      </c>
      <c r="AN93" s="27" t="s">
        <v>837</v>
      </c>
      <c r="AO93" s="27" t="s">
        <v>6672</v>
      </c>
      <c r="AP93" s="27" t="s">
        <v>7510</v>
      </c>
      <c r="AQ93" s="27">
        <v>926</v>
      </c>
      <c r="AR93" s="27" t="s">
        <v>834</v>
      </c>
      <c r="AS93" s="27" t="s">
        <v>3764</v>
      </c>
      <c r="AT93" s="27" t="s">
        <v>837</v>
      </c>
      <c r="AU93" s="27" t="s">
        <v>834</v>
      </c>
      <c r="AV93" s="27" t="s">
        <v>1866</v>
      </c>
      <c r="AW93" s="27" t="s">
        <v>837</v>
      </c>
      <c r="AX93" s="27" t="s">
        <v>834</v>
      </c>
      <c r="AY93" s="27" t="s">
        <v>393</v>
      </c>
      <c r="AZ93" s="27" t="s">
        <v>837</v>
      </c>
      <c r="BA93" s="27" t="s">
        <v>834</v>
      </c>
      <c r="BB93" s="27" t="s">
        <v>6640</v>
      </c>
      <c r="BC93" s="27" t="s">
        <v>837</v>
      </c>
      <c r="BD93" s="27" t="s">
        <v>834</v>
      </c>
      <c r="BE93" s="27" t="s">
        <v>6802</v>
      </c>
      <c r="BF93" s="27" t="s">
        <v>837</v>
      </c>
      <c r="BG93" s="27" t="s">
        <v>834</v>
      </c>
      <c r="BH93" s="27" t="s">
        <v>834</v>
      </c>
      <c r="BI93" s="27" t="s">
        <v>1777</v>
      </c>
      <c r="BJ93" s="27" t="s">
        <v>837</v>
      </c>
      <c r="BK93" s="27" t="s">
        <v>3403</v>
      </c>
      <c r="BL93" s="27" t="s">
        <v>837</v>
      </c>
      <c r="BM93" s="27" t="s">
        <v>834</v>
      </c>
      <c r="BN93" s="27" t="s">
        <v>5990</v>
      </c>
      <c r="BO93" s="27" t="s">
        <v>837</v>
      </c>
      <c r="BP93" s="27" t="s">
        <v>834</v>
      </c>
      <c r="BQ93" s="27" t="s">
        <v>1020</v>
      </c>
      <c r="BR93" s="27" t="s">
        <v>837</v>
      </c>
      <c r="BS93" s="27" t="s">
        <v>834</v>
      </c>
      <c r="BT93" s="27" t="s">
        <v>4014</v>
      </c>
      <c r="BU93" s="27" t="s">
        <v>837</v>
      </c>
      <c r="BV93" s="27" t="s">
        <v>834</v>
      </c>
      <c r="BW93" s="27" t="s">
        <v>1424</v>
      </c>
      <c r="BX93" s="27" t="s">
        <v>837</v>
      </c>
      <c r="BY93" s="27" t="s">
        <v>834</v>
      </c>
      <c r="BZ93" s="27" t="s">
        <v>602</v>
      </c>
      <c r="CA93" s="27" t="s">
        <v>837</v>
      </c>
      <c r="CB93" s="27" t="s">
        <v>834</v>
      </c>
      <c r="CC93" s="27" t="s">
        <v>3539</v>
      </c>
      <c r="CD93" s="27" t="s">
        <v>837</v>
      </c>
      <c r="CE93" s="27" t="s">
        <v>834</v>
      </c>
      <c r="CF93" s="27" t="s">
        <v>3118</v>
      </c>
      <c r="CG93" s="27" t="s">
        <v>837</v>
      </c>
      <c r="CH93" s="27" t="s">
        <v>834</v>
      </c>
      <c r="CI93" s="27" t="s">
        <v>3608</v>
      </c>
      <c r="CJ93" s="27" t="s">
        <v>837</v>
      </c>
      <c r="CK93" s="27" t="s">
        <v>834</v>
      </c>
      <c r="CL93" s="27" t="s">
        <v>399</v>
      </c>
      <c r="CM93" s="27" t="s">
        <v>837</v>
      </c>
      <c r="CN93" s="27" t="s">
        <v>834</v>
      </c>
      <c r="CO93" s="27" t="s">
        <v>3983</v>
      </c>
      <c r="CP93" s="27" t="s">
        <v>837</v>
      </c>
      <c r="CQ93" s="27" t="s">
        <v>834</v>
      </c>
      <c r="CR93" s="27" t="s">
        <v>3395</v>
      </c>
      <c r="CS93" s="27" t="s">
        <v>837</v>
      </c>
      <c r="CT93" s="27" t="s">
        <v>834</v>
      </c>
      <c r="CU93" s="27" t="s">
        <v>5035</v>
      </c>
      <c r="CV93" s="27" t="s">
        <v>837</v>
      </c>
      <c r="CW93" s="27" t="s">
        <v>6673</v>
      </c>
      <c r="CX93" s="27" t="s">
        <v>1401</v>
      </c>
      <c r="CY93" s="27">
        <v>127</v>
      </c>
      <c r="CZ93" s="27" t="s">
        <v>2866</v>
      </c>
      <c r="DA93" s="27" t="s">
        <v>1401</v>
      </c>
      <c r="DB93" s="27">
        <v>106</v>
      </c>
      <c r="DC93" s="27" t="s">
        <v>6676</v>
      </c>
      <c r="DD93" s="27" t="s">
        <v>1401</v>
      </c>
      <c r="DE93" s="27">
        <v>19</v>
      </c>
      <c r="DF93" s="27" t="s">
        <v>6677</v>
      </c>
      <c r="DG93" s="27" t="s">
        <v>1401</v>
      </c>
      <c r="DH93" s="27">
        <v>17</v>
      </c>
      <c r="DI93" s="27" t="s">
        <v>6824</v>
      </c>
      <c r="DJ93" s="27" t="s">
        <v>1401</v>
      </c>
      <c r="DK93" s="27">
        <v>14</v>
      </c>
      <c r="DL93" s="27" t="s">
        <v>6825</v>
      </c>
      <c r="DM93" s="27" t="s">
        <v>1401</v>
      </c>
      <c r="DN93" s="27">
        <v>11</v>
      </c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</row>
    <row r="94" spans="1:188">
      <c r="A94" s="27">
        <v>93</v>
      </c>
      <c r="B94" s="69">
        <v>39496</v>
      </c>
      <c r="C94" s="27" t="s">
        <v>1165</v>
      </c>
      <c r="D94" s="1">
        <v>159698</v>
      </c>
      <c r="E94" s="1">
        <v>44661</v>
      </c>
      <c r="F94" s="35">
        <f t="shared" si="22"/>
        <v>0.27965910656363885</v>
      </c>
      <c r="G94" s="35">
        <f t="shared" si="15"/>
        <v>3.4705895524059023E-3</v>
      </c>
      <c r="H94" s="1" t="str">
        <f t="shared" si="16"/>
        <v>PPPP</v>
      </c>
      <c r="I94" s="35">
        <f t="shared" si="17"/>
        <v>0.43565974787846218</v>
      </c>
      <c r="J94" s="1" t="str">
        <f t="shared" si="18"/>
        <v>PML-N</v>
      </c>
      <c r="K94" s="35">
        <f t="shared" si="19"/>
        <v>0.43218915832605631</v>
      </c>
      <c r="L94" s="1" t="str">
        <f t="shared" si="23"/>
        <v>PML</v>
      </c>
      <c r="M94" s="35">
        <f t="shared" si="24"/>
        <v>0.10396095026981035</v>
      </c>
      <c r="N94" s="52" t="s">
        <v>834</v>
      </c>
      <c r="O94" s="52" t="s">
        <v>1002</v>
      </c>
      <c r="P94" s="52" t="s">
        <v>837</v>
      </c>
      <c r="Q94" s="27" t="s">
        <v>6317</v>
      </c>
      <c r="R94" s="27" t="s">
        <v>1185</v>
      </c>
      <c r="S94" s="27">
        <v>309</v>
      </c>
      <c r="T94" s="27" t="s">
        <v>834</v>
      </c>
      <c r="U94" s="27" t="s">
        <v>1765</v>
      </c>
      <c r="V94" s="27" t="s">
        <v>837</v>
      </c>
      <c r="W94" s="27" t="s">
        <v>6826</v>
      </c>
      <c r="X94" s="27" t="s">
        <v>909</v>
      </c>
      <c r="Y94" s="27">
        <v>4643</v>
      </c>
      <c r="Z94" s="27" t="s">
        <v>1973</v>
      </c>
      <c r="AA94" s="27" t="s">
        <v>1194</v>
      </c>
      <c r="AB94" s="27">
        <v>19302</v>
      </c>
      <c r="AC94" s="27" t="s">
        <v>1972</v>
      </c>
      <c r="AD94" s="27" t="s">
        <v>1003</v>
      </c>
      <c r="AE94" s="27">
        <v>19457</v>
      </c>
      <c r="AF94" s="27" t="s">
        <v>834</v>
      </c>
      <c r="AG94" s="27" t="s">
        <v>7003</v>
      </c>
      <c r="AH94" s="27" t="s">
        <v>837</v>
      </c>
      <c r="AI94" s="27" t="s">
        <v>834</v>
      </c>
      <c r="AJ94" s="27" t="s">
        <v>1406</v>
      </c>
      <c r="AK94" s="27" t="s">
        <v>837</v>
      </c>
      <c r="AL94" s="27" t="s">
        <v>834</v>
      </c>
      <c r="AM94" s="27" t="s">
        <v>3202</v>
      </c>
      <c r="AN94" s="27" t="s">
        <v>837</v>
      </c>
      <c r="AO94" s="27" t="s">
        <v>6648</v>
      </c>
      <c r="AP94" s="27" t="s">
        <v>7510</v>
      </c>
      <c r="AQ94" s="27">
        <v>458</v>
      </c>
      <c r="AR94" s="27" t="s">
        <v>834</v>
      </c>
      <c r="AS94" s="27" t="s">
        <v>3764</v>
      </c>
      <c r="AT94" s="27" t="s">
        <v>837</v>
      </c>
      <c r="AU94" s="27" t="s">
        <v>834</v>
      </c>
      <c r="AV94" s="27" t="s">
        <v>1866</v>
      </c>
      <c r="AW94" s="27" t="s">
        <v>837</v>
      </c>
      <c r="AX94" s="27" t="s">
        <v>834</v>
      </c>
      <c r="AY94" s="27" t="s">
        <v>393</v>
      </c>
      <c r="AZ94" s="27" t="s">
        <v>837</v>
      </c>
      <c r="BA94" s="27" t="s">
        <v>834</v>
      </c>
      <c r="BB94" s="27" t="s">
        <v>6640</v>
      </c>
      <c r="BC94" s="27" t="s">
        <v>837</v>
      </c>
      <c r="BD94" s="27" t="s">
        <v>834</v>
      </c>
      <c r="BE94" s="27" t="s">
        <v>6802</v>
      </c>
      <c r="BF94" s="27" t="s">
        <v>837</v>
      </c>
      <c r="BG94" s="27" t="s">
        <v>834</v>
      </c>
      <c r="BH94" s="27" t="s">
        <v>834</v>
      </c>
      <c r="BI94" s="27" t="s">
        <v>1777</v>
      </c>
      <c r="BJ94" s="27" t="s">
        <v>837</v>
      </c>
      <c r="BK94" s="27" t="s">
        <v>3403</v>
      </c>
      <c r="BL94" s="27" t="s">
        <v>837</v>
      </c>
      <c r="BM94" s="27" t="s">
        <v>834</v>
      </c>
      <c r="BN94" s="27" t="s">
        <v>5990</v>
      </c>
      <c r="BO94" s="27" t="s">
        <v>837</v>
      </c>
      <c r="BP94" s="27" t="s">
        <v>834</v>
      </c>
      <c r="BQ94" s="27" t="s">
        <v>1020</v>
      </c>
      <c r="BR94" s="27" t="s">
        <v>837</v>
      </c>
      <c r="BS94" s="27" t="s">
        <v>834</v>
      </c>
      <c r="BT94" s="27" t="s">
        <v>4014</v>
      </c>
      <c r="BU94" s="27" t="s">
        <v>837</v>
      </c>
      <c r="BV94" s="27" t="s">
        <v>834</v>
      </c>
      <c r="BW94" s="27" t="s">
        <v>1424</v>
      </c>
      <c r="BX94" s="27" t="s">
        <v>837</v>
      </c>
      <c r="BY94" s="27" t="s">
        <v>834</v>
      </c>
      <c r="BZ94" s="27" t="s">
        <v>602</v>
      </c>
      <c r="CA94" s="27" t="s">
        <v>837</v>
      </c>
      <c r="CB94" s="27" t="s">
        <v>834</v>
      </c>
      <c r="CC94" s="27" t="s">
        <v>3539</v>
      </c>
      <c r="CD94" s="27" t="s">
        <v>837</v>
      </c>
      <c r="CE94" s="27" t="s">
        <v>834</v>
      </c>
      <c r="CF94" s="27" t="s">
        <v>3118</v>
      </c>
      <c r="CG94" s="27" t="s">
        <v>837</v>
      </c>
      <c r="CH94" s="27" t="s">
        <v>834</v>
      </c>
      <c r="CI94" s="27" t="s">
        <v>3608</v>
      </c>
      <c r="CJ94" s="27" t="s">
        <v>837</v>
      </c>
      <c r="CK94" s="27" t="s">
        <v>834</v>
      </c>
      <c r="CL94" s="27" t="s">
        <v>399</v>
      </c>
      <c r="CM94" s="27" t="s">
        <v>837</v>
      </c>
      <c r="CN94" s="27" t="s">
        <v>834</v>
      </c>
      <c r="CO94" s="27" t="s">
        <v>3983</v>
      </c>
      <c r="CP94" s="27" t="s">
        <v>837</v>
      </c>
      <c r="CQ94" s="27" t="s">
        <v>834</v>
      </c>
      <c r="CR94" s="27" t="s">
        <v>3395</v>
      </c>
      <c r="CS94" s="27" t="s">
        <v>837</v>
      </c>
      <c r="CT94" s="27" t="s">
        <v>834</v>
      </c>
      <c r="CU94" s="27" t="s">
        <v>5035</v>
      </c>
      <c r="CV94" s="27" t="s">
        <v>837</v>
      </c>
      <c r="CW94" s="27" t="s">
        <v>6679</v>
      </c>
      <c r="CX94" s="27" t="s">
        <v>1401</v>
      </c>
      <c r="CY94" s="27">
        <v>457</v>
      </c>
      <c r="CZ94" s="27" t="s">
        <v>6318</v>
      </c>
      <c r="DA94" s="27" t="s">
        <v>1401</v>
      </c>
      <c r="DB94" s="27">
        <v>35</v>
      </c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</row>
    <row r="95" spans="1:188">
      <c r="A95" s="1">
        <v>94</v>
      </c>
      <c r="B95" s="69">
        <v>39496</v>
      </c>
      <c r="C95" s="27" t="s">
        <v>1169</v>
      </c>
      <c r="D95" s="1">
        <v>185392</v>
      </c>
      <c r="E95" s="1">
        <v>54459</v>
      </c>
      <c r="F95" s="35">
        <f t="shared" si="22"/>
        <v>0.29375053939760076</v>
      </c>
      <c r="G95" s="35">
        <f t="shared" si="15"/>
        <v>0.22664756973135752</v>
      </c>
      <c r="H95" s="1" t="str">
        <f t="shared" si="16"/>
        <v>PML-N</v>
      </c>
      <c r="I95" s="35">
        <f t="shared" si="17"/>
        <v>0.54499715382214142</v>
      </c>
      <c r="J95" s="1" t="str">
        <f t="shared" si="18"/>
        <v>PPPP</v>
      </c>
      <c r="K95" s="35">
        <f t="shared" si="19"/>
        <v>0.3183495840907839</v>
      </c>
      <c r="L95" s="1" t="str">
        <f t="shared" si="23"/>
        <v>PML</v>
      </c>
      <c r="M95" s="35">
        <f t="shared" si="24"/>
        <v>0.12321195761949356</v>
      </c>
      <c r="N95" s="52" t="s">
        <v>834</v>
      </c>
      <c r="O95" s="52" t="s">
        <v>1002</v>
      </c>
      <c r="P95" s="52" t="s">
        <v>837</v>
      </c>
      <c r="Q95" s="27" t="s">
        <v>6320</v>
      </c>
      <c r="R95" s="27" t="s">
        <v>1185</v>
      </c>
      <c r="S95" s="27">
        <v>481</v>
      </c>
      <c r="T95" s="27" t="s">
        <v>834</v>
      </c>
      <c r="U95" s="27" t="s">
        <v>1765</v>
      </c>
      <c r="V95" s="27" t="s">
        <v>837</v>
      </c>
      <c r="W95" s="27" t="s">
        <v>6319</v>
      </c>
      <c r="X95" s="27" t="s">
        <v>909</v>
      </c>
      <c r="Y95" s="27">
        <v>6710</v>
      </c>
      <c r="Z95" s="27" t="s">
        <v>1974</v>
      </c>
      <c r="AA95" s="27" t="s">
        <v>1194</v>
      </c>
      <c r="AB95" s="27">
        <v>29680</v>
      </c>
      <c r="AC95" s="27" t="s">
        <v>1975</v>
      </c>
      <c r="AD95" s="27" t="s">
        <v>1003</v>
      </c>
      <c r="AE95" s="27">
        <v>17337</v>
      </c>
      <c r="AF95" s="27" t="s">
        <v>834</v>
      </c>
      <c r="AG95" s="27" t="s">
        <v>7003</v>
      </c>
      <c r="AH95" s="27" t="s">
        <v>837</v>
      </c>
      <c r="AI95" s="27" t="s">
        <v>834</v>
      </c>
      <c r="AJ95" s="27" t="s">
        <v>1406</v>
      </c>
      <c r="AK95" s="27" t="s">
        <v>837</v>
      </c>
      <c r="AL95" s="27" t="s">
        <v>834</v>
      </c>
      <c r="AM95" s="27" t="s">
        <v>3202</v>
      </c>
      <c r="AN95" s="27" t="s">
        <v>837</v>
      </c>
      <c r="AO95" s="27" t="s">
        <v>834</v>
      </c>
      <c r="AP95" s="27" t="s">
        <v>7510</v>
      </c>
      <c r="AQ95" s="27" t="s">
        <v>837</v>
      </c>
      <c r="AR95" s="27" t="s">
        <v>834</v>
      </c>
      <c r="AS95" s="27" t="s">
        <v>3764</v>
      </c>
      <c r="AT95" s="27" t="s">
        <v>837</v>
      </c>
      <c r="AU95" s="27" t="s">
        <v>834</v>
      </c>
      <c r="AV95" s="27" t="s">
        <v>1866</v>
      </c>
      <c r="AW95" s="27" t="s">
        <v>837</v>
      </c>
      <c r="AX95" s="27" t="s">
        <v>834</v>
      </c>
      <c r="AY95" s="27" t="s">
        <v>393</v>
      </c>
      <c r="AZ95" s="27" t="s">
        <v>837</v>
      </c>
      <c r="BA95" s="27" t="s">
        <v>834</v>
      </c>
      <c r="BB95" s="27" t="s">
        <v>6640</v>
      </c>
      <c r="BC95" s="27" t="s">
        <v>837</v>
      </c>
      <c r="BD95" s="27" t="s">
        <v>834</v>
      </c>
      <c r="BE95" s="27" t="s">
        <v>6802</v>
      </c>
      <c r="BF95" s="27" t="s">
        <v>837</v>
      </c>
      <c r="BG95" s="27" t="s">
        <v>834</v>
      </c>
      <c r="BH95" s="27" t="s">
        <v>834</v>
      </c>
      <c r="BI95" s="27" t="s">
        <v>1777</v>
      </c>
      <c r="BJ95" s="27" t="s">
        <v>837</v>
      </c>
      <c r="BK95" s="27" t="s">
        <v>3403</v>
      </c>
      <c r="BL95" s="27" t="s">
        <v>837</v>
      </c>
      <c r="BM95" s="27" t="s">
        <v>834</v>
      </c>
      <c r="BN95" s="27" t="s">
        <v>5990</v>
      </c>
      <c r="BO95" s="27" t="s">
        <v>837</v>
      </c>
      <c r="BP95" s="27" t="s">
        <v>834</v>
      </c>
      <c r="BQ95" s="27" t="s">
        <v>1020</v>
      </c>
      <c r="BR95" s="27" t="s">
        <v>837</v>
      </c>
      <c r="BS95" s="27" t="s">
        <v>834</v>
      </c>
      <c r="BT95" s="27" t="s">
        <v>4014</v>
      </c>
      <c r="BU95" s="27" t="s">
        <v>837</v>
      </c>
      <c r="BV95" s="27" t="s">
        <v>834</v>
      </c>
      <c r="BW95" s="27" t="s">
        <v>1424</v>
      </c>
      <c r="BX95" s="27" t="s">
        <v>837</v>
      </c>
      <c r="BY95" s="27" t="s">
        <v>834</v>
      </c>
      <c r="BZ95" s="27" t="s">
        <v>602</v>
      </c>
      <c r="CA95" s="27" t="s">
        <v>837</v>
      </c>
      <c r="CB95" s="27" t="s">
        <v>834</v>
      </c>
      <c r="CC95" s="27" t="s">
        <v>3539</v>
      </c>
      <c r="CD95" s="27" t="s">
        <v>837</v>
      </c>
      <c r="CE95" s="27" t="s">
        <v>834</v>
      </c>
      <c r="CF95" s="27" t="s">
        <v>3118</v>
      </c>
      <c r="CG95" s="27" t="s">
        <v>837</v>
      </c>
      <c r="CH95" s="27" t="s">
        <v>834</v>
      </c>
      <c r="CI95" s="27" t="s">
        <v>3608</v>
      </c>
      <c r="CJ95" s="27" t="s">
        <v>837</v>
      </c>
      <c r="CK95" s="27" t="s">
        <v>834</v>
      </c>
      <c r="CL95" s="27" t="s">
        <v>399</v>
      </c>
      <c r="CM95" s="27" t="s">
        <v>837</v>
      </c>
      <c r="CN95" s="27" t="s">
        <v>834</v>
      </c>
      <c r="CO95" s="27" t="s">
        <v>3983</v>
      </c>
      <c r="CP95" s="27" t="s">
        <v>837</v>
      </c>
      <c r="CQ95" s="27" t="s">
        <v>834</v>
      </c>
      <c r="CR95" s="27" t="s">
        <v>3395</v>
      </c>
      <c r="CS95" s="27" t="s">
        <v>837</v>
      </c>
      <c r="CT95" s="27" t="s">
        <v>834</v>
      </c>
      <c r="CU95" s="27" t="s">
        <v>5035</v>
      </c>
      <c r="CV95" s="27" t="s">
        <v>837</v>
      </c>
      <c r="CW95" s="27" t="s">
        <v>6321</v>
      </c>
      <c r="CX95" s="27" t="s">
        <v>1401</v>
      </c>
      <c r="CY95" s="27">
        <v>160</v>
      </c>
      <c r="CZ95" s="27" t="s">
        <v>6322</v>
      </c>
      <c r="DA95" s="27" t="s">
        <v>1401</v>
      </c>
      <c r="DB95" s="27">
        <v>27</v>
      </c>
      <c r="DC95" s="27" t="s">
        <v>6323</v>
      </c>
      <c r="DD95" s="27" t="s">
        <v>1401</v>
      </c>
      <c r="DE95" s="27">
        <v>25</v>
      </c>
      <c r="DF95" s="27" t="s">
        <v>6324</v>
      </c>
      <c r="DG95" s="27" t="s">
        <v>1401</v>
      </c>
      <c r="DH95" s="27">
        <v>23</v>
      </c>
      <c r="DI95" s="27" t="s">
        <v>6325</v>
      </c>
      <c r="DJ95" s="27" t="s">
        <v>1401</v>
      </c>
      <c r="DK95" s="27">
        <v>16</v>
      </c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</row>
    <row r="96" spans="1:188">
      <c r="A96" s="1">
        <v>95</v>
      </c>
      <c r="B96" s="69">
        <v>39496</v>
      </c>
      <c r="C96" s="27" t="s">
        <v>1976</v>
      </c>
      <c r="D96" s="1">
        <v>195867</v>
      </c>
      <c r="E96" s="1">
        <v>64893</v>
      </c>
      <c r="F96" s="35">
        <f t="shared" si="22"/>
        <v>0.33131155324786715</v>
      </c>
      <c r="G96" s="35">
        <f t="shared" si="15"/>
        <v>9.4940902716779935E-2</v>
      </c>
      <c r="H96" s="1" t="str">
        <f t="shared" si="16"/>
        <v>PML-N</v>
      </c>
      <c r="I96" s="35">
        <f t="shared" si="17"/>
        <v>0.43209591173161976</v>
      </c>
      <c r="J96" s="1" t="str">
        <f t="shared" si="18"/>
        <v>PPPP</v>
      </c>
      <c r="K96" s="35">
        <f t="shared" si="19"/>
        <v>0.3371550090148398</v>
      </c>
      <c r="L96" s="1" t="str">
        <f t="shared" si="23"/>
        <v>PML</v>
      </c>
      <c r="M96" s="35">
        <f t="shared" si="24"/>
        <v>0.19105296411015055</v>
      </c>
      <c r="N96" s="52" t="s">
        <v>834</v>
      </c>
      <c r="O96" s="52" t="s">
        <v>1002</v>
      </c>
      <c r="P96" s="52" t="s">
        <v>837</v>
      </c>
      <c r="Q96" s="27" t="s">
        <v>6160</v>
      </c>
      <c r="R96" s="27" t="s">
        <v>1185</v>
      </c>
      <c r="S96" s="27">
        <v>70</v>
      </c>
      <c r="T96" s="27" t="s">
        <v>834</v>
      </c>
      <c r="U96" s="27" t="s">
        <v>1765</v>
      </c>
      <c r="V96" s="27" t="s">
        <v>837</v>
      </c>
      <c r="W96" s="27" t="s">
        <v>6158</v>
      </c>
      <c r="X96" s="27" t="s">
        <v>909</v>
      </c>
      <c r="Y96" s="27">
        <v>12398</v>
      </c>
      <c r="Z96" s="27" t="s">
        <v>2166</v>
      </c>
      <c r="AA96" s="27" t="s">
        <v>1194</v>
      </c>
      <c r="AB96" s="27">
        <v>28040</v>
      </c>
      <c r="AC96" s="27" t="s">
        <v>2167</v>
      </c>
      <c r="AD96" s="27" t="s">
        <v>1003</v>
      </c>
      <c r="AE96" s="27">
        <v>21879</v>
      </c>
      <c r="AF96" s="27" t="s">
        <v>834</v>
      </c>
      <c r="AG96" s="27" t="s">
        <v>7003</v>
      </c>
      <c r="AH96" s="27" t="s">
        <v>837</v>
      </c>
      <c r="AI96" s="27" t="s">
        <v>834</v>
      </c>
      <c r="AJ96" s="27" t="s">
        <v>1406</v>
      </c>
      <c r="AK96" s="27" t="s">
        <v>837</v>
      </c>
      <c r="AL96" s="27" t="s">
        <v>834</v>
      </c>
      <c r="AM96" s="27" t="s">
        <v>3202</v>
      </c>
      <c r="AN96" s="27" t="s">
        <v>837</v>
      </c>
      <c r="AO96" s="27" t="s">
        <v>834</v>
      </c>
      <c r="AP96" s="27" t="s">
        <v>7510</v>
      </c>
      <c r="AQ96" s="27" t="s">
        <v>837</v>
      </c>
      <c r="AR96" s="27" t="s">
        <v>834</v>
      </c>
      <c r="AS96" s="27" t="s">
        <v>3764</v>
      </c>
      <c r="AT96" s="27" t="s">
        <v>837</v>
      </c>
      <c r="AU96" s="27" t="s">
        <v>834</v>
      </c>
      <c r="AV96" s="27" t="s">
        <v>1866</v>
      </c>
      <c r="AW96" s="27" t="s">
        <v>837</v>
      </c>
      <c r="AX96" s="27" t="s">
        <v>834</v>
      </c>
      <c r="AY96" s="27" t="s">
        <v>393</v>
      </c>
      <c r="AZ96" s="27" t="s">
        <v>837</v>
      </c>
      <c r="BA96" s="27" t="s">
        <v>834</v>
      </c>
      <c r="BB96" s="27" t="s">
        <v>6640</v>
      </c>
      <c r="BC96" s="27" t="s">
        <v>837</v>
      </c>
      <c r="BD96" s="27" t="s">
        <v>834</v>
      </c>
      <c r="BE96" s="27" t="s">
        <v>6802</v>
      </c>
      <c r="BF96" s="27" t="s">
        <v>837</v>
      </c>
      <c r="BG96" s="27" t="s">
        <v>834</v>
      </c>
      <c r="BH96" s="27" t="s">
        <v>834</v>
      </c>
      <c r="BI96" s="27" t="s">
        <v>1777</v>
      </c>
      <c r="BJ96" s="27" t="s">
        <v>837</v>
      </c>
      <c r="BK96" s="27" t="s">
        <v>3403</v>
      </c>
      <c r="BL96" s="27" t="s">
        <v>837</v>
      </c>
      <c r="BM96" s="27" t="s">
        <v>834</v>
      </c>
      <c r="BN96" s="27" t="s">
        <v>5990</v>
      </c>
      <c r="BO96" s="27" t="s">
        <v>837</v>
      </c>
      <c r="BP96" s="27" t="s">
        <v>834</v>
      </c>
      <c r="BQ96" s="27" t="s">
        <v>1020</v>
      </c>
      <c r="BR96" s="27" t="s">
        <v>837</v>
      </c>
      <c r="BS96" s="27" t="s">
        <v>834</v>
      </c>
      <c r="BT96" s="27" t="s">
        <v>4014</v>
      </c>
      <c r="BU96" s="27" t="s">
        <v>837</v>
      </c>
      <c r="BV96" s="27" t="s">
        <v>834</v>
      </c>
      <c r="BW96" s="27" t="s">
        <v>1424</v>
      </c>
      <c r="BX96" s="27" t="s">
        <v>837</v>
      </c>
      <c r="BY96" s="27" t="s">
        <v>834</v>
      </c>
      <c r="BZ96" s="27" t="s">
        <v>602</v>
      </c>
      <c r="CA96" s="27" t="s">
        <v>837</v>
      </c>
      <c r="CB96" s="27" t="s">
        <v>834</v>
      </c>
      <c r="CC96" s="27" t="s">
        <v>3539</v>
      </c>
      <c r="CD96" s="27" t="s">
        <v>837</v>
      </c>
      <c r="CE96" s="27" t="s">
        <v>834</v>
      </c>
      <c r="CF96" s="27" t="s">
        <v>3118</v>
      </c>
      <c r="CG96" s="27" t="s">
        <v>837</v>
      </c>
      <c r="CH96" s="27" t="s">
        <v>834</v>
      </c>
      <c r="CI96" s="27" t="s">
        <v>3608</v>
      </c>
      <c r="CJ96" s="27" t="s">
        <v>837</v>
      </c>
      <c r="CK96" s="27" t="s">
        <v>834</v>
      </c>
      <c r="CL96" s="27" t="s">
        <v>399</v>
      </c>
      <c r="CM96" s="27" t="s">
        <v>837</v>
      </c>
      <c r="CN96" s="27" t="s">
        <v>834</v>
      </c>
      <c r="CO96" s="27" t="s">
        <v>3983</v>
      </c>
      <c r="CP96" s="27" t="s">
        <v>837</v>
      </c>
      <c r="CQ96" s="27" t="s">
        <v>834</v>
      </c>
      <c r="CR96" s="27" t="s">
        <v>3395</v>
      </c>
      <c r="CS96" s="27" t="s">
        <v>837</v>
      </c>
      <c r="CT96" s="27" t="s">
        <v>834</v>
      </c>
      <c r="CU96" s="27" t="s">
        <v>5035</v>
      </c>
      <c r="CV96" s="27" t="s">
        <v>837</v>
      </c>
      <c r="CW96" s="27" t="s">
        <v>6159</v>
      </c>
      <c r="CX96" s="27" t="s">
        <v>1401</v>
      </c>
      <c r="CY96" s="27">
        <v>2235</v>
      </c>
      <c r="CZ96" s="27" t="s">
        <v>3432</v>
      </c>
      <c r="DA96" s="27" t="s">
        <v>1401</v>
      </c>
      <c r="DB96" s="27">
        <v>127</v>
      </c>
      <c r="DC96" s="27" t="s">
        <v>6161</v>
      </c>
      <c r="DD96" s="27" t="s">
        <v>1401</v>
      </c>
      <c r="DE96" s="27">
        <v>59</v>
      </c>
      <c r="DF96" s="27" t="s">
        <v>3275</v>
      </c>
      <c r="DG96" s="27" t="s">
        <v>1401</v>
      </c>
      <c r="DH96" s="27">
        <v>43</v>
      </c>
      <c r="DI96" s="27" t="s">
        <v>6162</v>
      </c>
      <c r="DJ96" s="27" t="s">
        <v>1401</v>
      </c>
      <c r="DK96" s="27">
        <v>42</v>
      </c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</row>
    <row r="97" spans="1:188">
      <c r="A97" s="1">
        <v>96</v>
      </c>
      <c r="B97" s="69">
        <v>39496</v>
      </c>
      <c r="C97" s="27" t="s">
        <v>2168</v>
      </c>
      <c r="D97" s="1">
        <v>148502</v>
      </c>
      <c r="E97" s="1">
        <v>48505</v>
      </c>
      <c r="F97" s="35">
        <f t="shared" si="22"/>
        <v>0.32662859759464519</v>
      </c>
      <c r="G97" s="35">
        <f t="shared" si="15"/>
        <v>0.19550561797752808</v>
      </c>
      <c r="H97" s="1" t="str">
        <f t="shared" si="16"/>
        <v>PML-N</v>
      </c>
      <c r="I97" s="35">
        <f t="shared" si="17"/>
        <v>0.47304401608081642</v>
      </c>
      <c r="J97" s="1" t="str">
        <f t="shared" si="18"/>
        <v>PPPP</v>
      </c>
      <c r="K97" s="35">
        <f t="shared" si="19"/>
        <v>0.27753839810328834</v>
      </c>
      <c r="L97" s="1" t="str">
        <f t="shared" si="23"/>
        <v>PML</v>
      </c>
      <c r="M97" s="35">
        <f t="shared" si="24"/>
        <v>0.15101535924131532</v>
      </c>
      <c r="N97" s="52" t="s">
        <v>834</v>
      </c>
      <c r="O97" s="52" t="s">
        <v>1002</v>
      </c>
      <c r="P97" s="52" t="s">
        <v>837</v>
      </c>
      <c r="Q97" s="27" t="s">
        <v>834</v>
      </c>
      <c r="R97" s="27" t="s">
        <v>1185</v>
      </c>
      <c r="S97" s="27" t="s">
        <v>837</v>
      </c>
      <c r="T97" s="27" t="s">
        <v>834</v>
      </c>
      <c r="U97" s="27" t="s">
        <v>1765</v>
      </c>
      <c r="V97" s="27" t="s">
        <v>837</v>
      </c>
      <c r="W97" s="27" t="s">
        <v>6163</v>
      </c>
      <c r="X97" s="27" t="s">
        <v>909</v>
      </c>
      <c r="Y97" s="27">
        <v>7325</v>
      </c>
      <c r="Z97" s="27" t="s">
        <v>2169</v>
      </c>
      <c r="AA97" s="27" t="s">
        <v>1194</v>
      </c>
      <c r="AB97" s="27">
        <v>22945</v>
      </c>
      <c r="AC97" s="27" t="s">
        <v>2170</v>
      </c>
      <c r="AD97" s="27" t="s">
        <v>1003</v>
      </c>
      <c r="AE97" s="27">
        <v>13462</v>
      </c>
      <c r="AF97" s="27" t="s">
        <v>834</v>
      </c>
      <c r="AG97" s="27" t="s">
        <v>7003</v>
      </c>
      <c r="AH97" s="27" t="s">
        <v>837</v>
      </c>
      <c r="AI97" s="27" t="s">
        <v>834</v>
      </c>
      <c r="AJ97" s="27" t="s">
        <v>1406</v>
      </c>
      <c r="AK97" s="27" t="s">
        <v>837</v>
      </c>
      <c r="AL97" s="27" t="s">
        <v>834</v>
      </c>
      <c r="AM97" s="27" t="s">
        <v>3202</v>
      </c>
      <c r="AN97" s="27" t="s">
        <v>837</v>
      </c>
      <c r="AO97" s="27" t="s">
        <v>834</v>
      </c>
      <c r="AP97" s="27" t="s">
        <v>7510</v>
      </c>
      <c r="AQ97" s="27" t="s">
        <v>837</v>
      </c>
      <c r="AR97" s="27" t="s">
        <v>834</v>
      </c>
      <c r="AS97" s="27" t="s">
        <v>3764</v>
      </c>
      <c r="AT97" s="27" t="s">
        <v>837</v>
      </c>
      <c r="AU97" s="27" t="s">
        <v>834</v>
      </c>
      <c r="AV97" s="27" t="s">
        <v>1866</v>
      </c>
      <c r="AW97" s="27" t="s">
        <v>837</v>
      </c>
      <c r="AX97" s="27" t="s">
        <v>834</v>
      </c>
      <c r="AY97" s="27" t="s">
        <v>393</v>
      </c>
      <c r="AZ97" s="27" t="s">
        <v>837</v>
      </c>
      <c r="BA97" s="27" t="s">
        <v>834</v>
      </c>
      <c r="BB97" s="27" t="s">
        <v>6640</v>
      </c>
      <c r="BC97" s="27" t="s">
        <v>837</v>
      </c>
      <c r="BD97" s="27" t="s">
        <v>834</v>
      </c>
      <c r="BE97" s="27" t="s">
        <v>6802</v>
      </c>
      <c r="BF97" s="27" t="s">
        <v>837</v>
      </c>
      <c r="BG97" s="27" t="s">
        <v>834</v>
      </c>
      <c r="BH97" s="27" t="s">
        <v>834</v>
      </c>
      <c r="BI97" s="27" t="s">
        <v>1777</v>
      </c>
      <c r="BJ97" s="27" t="s">
        <v>837</v>
      </c>
      <c r="BK97" s="27" t="s">
        <v>3403</v>
      </c>
      <c r="BL97" s="27" t="s">
        <v>837</v>
      </c>
      <c r="BM97" s="27" t="s">
        <v>834</v>
      </c>
      <c r="BN97" s="27" t="s">
        <v>5990</v>
      </c>
      <c r="BO97" s="27" t="s">
        <v>837</v>
      </c>
      <c r="BP97" s="27" t="s">
        <v>834</v>
      </c>
      <c r="BQ97" s="27" t="s">
        <v>1020</v>
      </c>
      <c r="BR97" s="27" t="s">
        <v>837</v>
      </c>
      <c r="BS97" s="27" t="s">
        <v>834</v>
      </c>
      <c r="BT97" s="27" t="s">
        <v>4014</v>
      </c>
      <c r="BU97" s="27" t="s">
        <v>837</v>
      </c>
      <c r="BV97" s="27" t="s">
        <v>834</v>
      </c>
      <c r="BW97" s="27" t="s">
        <v>1424</v>
      </c>
      <c r="BX97" s="27" t="s">
        <v>837</v>
      </c>
      <c r="BY97" s="27" t="s">
        <v>834</v>
      </c>
      <c r="BZ97" s="27" t="s">
        <v>602</v>
      </c>
      <c r="CA97" s="27" t="s">
        <v>837</v>
      </c>
      <c r="CB97" s="27" t="s">
        <v>834</v>
      </c>
      <c r="CC97" s="27" t="s">
        <v>3539</v>
      </c>
      <c r="CD97" s="27" t="s">
        <v>837</v>
      </c>
      <c r="CE97" s="27" t="s">
        <v>834</v>
      </c>
      <c r="CF97" s="27" t="s">
        <v>3118</v>
      </c>
      <c r="CG97" s="27" t="s">
        <v>837</v>
      </c>
      <c r="CH97" s="27" t="s">
        <v>834</v>
      </c>
      <c r="CI97" s="27" t="s">
        <v>3608</v>
      </c>
      <c r="CJ97" s="27" t="s">
        <v>837</v>
      </c>
      <c r="CK97" s="27" t="s">
        <v>834</v>
      </c>
      <c r="CL97" s="27" t="s">
        <v>399</v>
      </c>
      <c r="CM97" s="27" t="s">
        <v>837</v>
      </c>
      <c r="CN97" s="27" t="s">
        <v>834</v>
      </c>
      <c r="CO97" s="27" t="s">
        <v>3983</v>
      </c>
      <c r="CP97" s="27" t="s">
        <v>837</v>
      </c>
      <c r="CQ97" s="27" t="s">
        <v>834</v>
      </c>
      <c r="CR97" s="27" t="s">
        <v>3395</v>
      </c>
      <c r="CS97" s="27" t="s">
        <v>837</v>
      </c>
      <c r="CT97" s="27" t="s">
        <v>834</v>
      </c>
      <c r="CU97" s="27" t="s">
        <v>5035</v>
      </c>
      <c r="CV97" s="27" t="s">
        <v>837</v>
      </c>
      <c r="CW97" s="27" t="s">
        <v>6164</v>
      </c>
      <c r="CX97" s="27" t="s">
        <v>1401</v>
      </c>
      <c r="CY97" s="27">
        <v>4179</v>
      </c>
      <c r="CZ97" s="27" t="s">
        <v>6165</v>
      </c>
      <c r="DA97" s="27" t="s">
        <v>1401</v>
      </c>
      <c r="DB97" s="27">
        <v>479</v>
      </c>
      <c r="DC97" s="27" t="s">
        <v>6166</v>
      </c>
      <c r="DD97" s="27" t="s">
        <v>1401</v>
      </c>
      <c r="DE97" s="27">
        <v>39</v>
      </c>
      <c r="DF97" s="27" t="s">
        <v>6167</v>
      </c>
      <c r="DG97" s="27" t="s">
        <v>1401</v>
      </c>
      <c r="DH97" s="27">
        <v>28</v>
      </c>
      <c r="DI97" s="27" t="s">
        <v>6329</v>
      </c>
      <c r="DJ97" s="27" t="s">
        <v>1401</v>
      </c>
      <c r="DK97" s="27">
        <v>27</v>
      </c>
      <c r="DL97" s="27" t="s">
        <v>6330</v>
      </c>
      <c r="DM97" s="27" t="s">
        <v>1401</v>
      </c>
      <c r="DN97" s="27">
        <v>12</v>
      </c>
      <c r="DO97" s="27" t="s">
        <v>6331</v>
      </c>
      <c r="DP97" s="27" t="s">
        <v>1401</v>
      </c>
      <c r="DQ97" s="27">
        <v>9</v>
      </c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</row>
    <row r="98" spans="1:188">
      <c r="A98" s="1">
        <v>97</v>
      </c>
      <c r="B98" s="69">
        <v>39496</v>
      </c>
      <c r="C98" s="27" t="s">
        <v>2171</v>
      </c>
      <c r="D98" s="1">
        <v>187186</v>
      </c>
      <c r="E98" s="1">
        <v>73768</v>
      </c>
      <c r="F98" s="35">
        <f t="shared" si="22"/>
        <v>0.39408930155032962</v>
      </c>
      <c r="G98" s="35">
        <f t="shared" si="15"/>
        <v>0.23465459277735604</v>
      </c>
      <c r="H98" s="1" t="str">
        <f t="shared" si="16"/>
        <v>PML-N</v>
      </c>
      <c r="I98" s="35">
        <f t="shared" si="17"/>
        <v>0.51275620865415894</v>
      </c>
      <c r="J98" s="1" t="str">
        <f t="shared" si="18"/>
        <v>PML</v>
      </c>
      <c r="K98" s="35">
        <f t="shared" si="19"/>
        <v>0.27810161587680293</v>
      </c>
      <c r="L98" s="1" t="str">
        <f t="shared" si="23"/>
        <v>PPPP</v>
      </c>
      <c r="M98" s="35">
        <f t="shared" si="24"/>
        <v>0.20517026352890141</v>
      </c>
      <c r="N98" s="52" t="s">
        <v>834</v>
      </c>
      <c r="O98" s="52" t="s">
        <v>1002</v>
      </c>
      <c r="P98" s="52" t="s">
        <v>837</v>
      </c>
      <c r="Q98" s="27" t="s">
        <v>834</v>
      </c>
      <c r="R98" s="27" t="s">
        <v>1185</v>
      </c>
      <c r="S98" s="27" t="s">
        <v>837</v>
      </c>
      <c r="T98" s="27" t="s">
        <v>834</v>
      </c>
      <c r="U98" s="27" t="s">
        <v>1765</v>
      </c>
      <c r="V98" s="27" t="s">
        <v>837</v>
      </c>
      <c r="W98" s="27" t="s">
        <v>1984</v>
      </c>
      <c r="X98" s="27" t="s">
        <v>909</v>
      </c>
      <c r="Y98" s="27">
        <v>20515</v>
      </c>
      <c r="Z98" s="27" t="s">
        <v>1983</v>
      </c>
      <c r="AA98" s="27" t="s">
        <v>1194</v>
      </c>
      <c r="AB98" s="27">
        <v>37825</v>
      </c>
      <c r="AC98" s="27" t="s">
        <v>6332</v>
      </c>
      <c r="AD98" s="27" t="s">
        <v>1003</v>
      </c>
      <c r="AE98" s="27">
        <v>15135</v>
      </c>
      <c r="AF98" s="27" t="s">
        <v>834</v>
      </c>
      <c r="AG98" s="27" t="s">
        <v>7003</v>
      </c>
      <c r="AH98" s="27" t="s">
        <v>837</v>
      </c>
      <c r="AI98" s="27" t="s">
        <v>834</v>
      </c>
      <c r="AJ98" s="27" t="s">
        <v>1406</v>
      </c>
      <c r="AK98" s="27" t="s">
        <v>837</v>
      </c>
      <c r="AL98" s="27" t="s">
        <v>834</v>
      </c>
      <c r="AM98" s="27" t="s">
        <v>3202</v>
      </c>
      <c r="AN98" s="27" t="s">
        <v>837</v>
      </c>
      <c r="AO98" s="27" t="s">
        <v>834</v>
      </c>
      <c r="AP98" s="27" t="s">
        <v>7510</v>
      </c>
      <c r="AQ98" s="27" t="s">
        <v>837</v>
      </c>
      <c r="AR98" s="27" t="s">
        <v>834</v>
      </c>
      <c r="AS98" s="27" t="s">
        <v>3764</v>
      </c>
      <c r="AT98" s="27" t="s">
        <v>837</v>
      </c>
      <c r="AU98" s="27" t="s">
        <v>834</v>
      </c>
      <c r="AV98" s="27" t="s">
        <v>1866</v>
      </c>
      <c r="AW98" s="27" t="s">
        <v>837</v>
      </c>
      <c r="AX98" s="27" t="s">
        <v>834</v>
      </c>
      <c r="AY98" s="27" t="s">
        <v>393</v>
      </c>
      <c r="AZ98" s="27" t="s">
        <v>837</v>
      </c>
      <c r="BA98" s="27" t="s">
        <v>834</v>
      </c>
      <c r="BB98" s="27" t="s">
        <v>6640</v>
      </c>
      <c r="BC98" s="27" t="s">
        <v>837</v>
      </c>
      <c r="BD98" s="27" t="s">
        <v>834</v>
      </c>
      <c r="BE98" s="27" t="s">
        <v>6802</v>
      </c>
      <c r="BF98" s="27" t="s">
        <v>837</v>
      </c>
      <c r="BG98" s="27" t="s">
        <v>834</v>
      </c>
      <c r="BH98" s="27" t="s">
        <v>834</v>
      </c>
      <c r="BI98" s="27" t="s">
        <v>1777</v>
      </c>
      <c r="BJ98" s="27" t="s">
        <v>837</v>
      </c>
      <c r="BK98" s="27" t="s">
        <v>3403</v>
      </c>
      <c r="BL98" s="27" t="s">
        <v>837</v>
      </c>
      <c r="BM98" s="27" t="s">
        <v>834</v>
      </c>
      <c r="BN98" s="27" t="s">
        <v>5990</v>
      </c>
      <c r="BO98" s="27" t="s">
        <v>837</v>
      </c>
      <c r="BP98" s="27" t="s">
        <v>834</v>
      </c>
      <c r="BQ98" s="27" t="s">
        <v>1020</v>
      </c>
      <c r="BR98" s="27" t="s">
        <v>837</v>
      </c>
      <c r="BS98" s="27" t="s">
        <v>834</v>
      </c>
      <c r="BT98" s="27" t="s">
        <v>4014</v>
      </c>
      <c r="BU98" s="27" t="s">
        <v>837</v>
      </c>
      <c r="BV98" s="27" t="s">
        <v>834</v>
      </c>
      <c r="BW98" s="27" t="s">
        <v>1424</v>
      </c>
      <c r="BX98" s="27" t="s">
        <v>837</v>
      </c>
      <c r="BY98" s="27" t="s">
        <v>834</v>
      </c>
      <c r="BZ98" s="27" t="s">
        <v>602</v>
      </c>
      <c r="CA98" s="27" t="s">
        <v>837</v>
      </c>
      <c r="CB98" s="27" t="s">
        <v>834</v>
      </c>
      <c r="CC98" s="27" t="s">
        <v>3539</v>
      </c>
      <c r="CD98" s="27" t="s">
        <v>837</v>
      </c>
      <c r="CE98" s="27" t="s">
        <v>834</v>
      </c>
      <c r="CF98" s="27" t="s">
        <v>3118</v>
      </c>
      <c r="CG98" s="27" t="s">
        <v>837</v>
      </c>
      <c r="CH98" s="27" t="s">
        <v>834</v>
      </c>
      <c r="CI98" s="27" t="s">
        <v>3608</v>
      </c>
      <c r="CJ98" s="27" t="s">
        <v>837</v>
      </c>
      <c r="CK98" s="27" t="s">
        <v>834</v>
      </c>
      <c r="CL98" s="27" t="s">
        <v>399</v>
      </c>
      <c r="CM98" s="27" t="s">
        <v>837</v>
      </c>
      <c r="CN98" s="27" t="s">
        <v>834</v>
      </c>
      <c r="CO98" s="27" t="s">
        <v>3983</v>
      </c>
      <c r="CP98" s="27" t="s">
        <v>837</v>
      </c>
      <c r="CQ98" s="27" t="s">
        <v>834</v>
      </c>
      <c r="CR98" s="27" t="s">
        <v>3395</v>
      </c>
      <c r="CS98" s="27" t="s">
        <v>837</v>
      </c>
      <c r="CT98" s="27" t="s">
        <v>834</v>
      </c>
      <c r="CU98" s="27" t="s">
        <v>5035</v>
      </c>
      <c r="CV98" s="27" t="s">
        <v>837</v>
      </c>
      <c r="CW98" s="27" t="s">
        <v>6333</v>
      </c>
      <c r="CX98" s="27" t="s">
        <v>1401</v>
      </c>
      <c r="CY98" s="27">
        <v>177</v>
      </c>
      <c r="CZ98" s="27" t="s">
        <v>974</v>
      </c>
      <c r="DA98" s="27" t="s">
        <v>1401</v>
      </c>
      <c r="DB98" s="27">
        <v>69</v>
      </c>
      <c r="DC98" s="27" t="s">
        <v>6334</v>
      </c>
      <c r="DD98" s="27" t="s">
        <v>1401</v>
      </c>
      <c r="DE98" s="27">
        <v>18</v>
      </c>
      <c r="DF98" s="27" t="s">
        <v>6335</v>
      </c>
      <c r="DG98" s="27" t="s">
        <v>1401</v>
      </c>
      <c r="DH98" s="27">
        <v>17</v>
      </c>
      <c r="DI98" s="27" t="s">
        <v>3252</v>
      </c>
      <c r="DJ98" s="27" t="s">
        <v>1401</v>
      </c>
      <c r="DK98" s="27">
        <v>12</v>
      </c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</row>
    <row r="99" spans="1:188">
      <c r="A99" s="1">
        <v>98</v>
      </c>
      <c r="B99" s="69">
        <v>39496</v>
      </c>
      <c r="C99" s="27" t="s">
        <v>1985</v>
      </c>
      <c r="D99" s="1">
        <v>181413</v>
      </c>
      <c r="E99" s="1">
        <v>72517</v>
      </c>
      <c r="F99" s="35">
        <f t="shared" si="22"/>
        <v>0.39973430790516667</v>
      </c>
      <c r="G99" s="35">
        <f t="shared" si="15"/>
        <v>0.18821793510487195</v>
      </c>
      <c r="H99" s="1" t="str">
        <f t="shared" si="16"/>
        <v>PPPP</v>
      </c>
      <c r="I99" s="35">
        <f t="shared" si="17"/>
        <v>0.50170304894024853</v>
      </c>
      <c r="J99" s="1" t="str">
        <f t="shared" si="18"/>
        <v>PML</v>
      </c>
      <c r="K99" s="35">
        <f t="shared" si="19"/>
        <v>0.31348511383537653</v>
      </c>
      <c r="L99" s="1" t="str">
        <f t="shared" si="23"/>
        <v>PML-N</v>
      </c>
      <c r="M99" s="35">
        <f t="shared" si="24"/>
        <v>0.17412468800419212</v>
      </c>
      <c r="N99" s="52" t="s">
        <v>834</v>
      </c>
      <c r="O99" s="52" t="s">
        <v>1002</v>
      </c>
      <c r="P99" s="52" t="s">
        <v>837</v>
      </c>
      <c r="Q99" s="27" t="s">
        <v>834</v>
      </c>
      <c r="R99" s="27" t="s">
        <v>1185</v>
      </c>
      <c r="S99" s="27" t="s">
        <v>837</v>
      </c>
      <c r="T99" s="27" t="s">
        <v>834</v>
      </c>
      <c r="U99" s="27" t="s">
        <v>1765</v>
      </c>
      <c r="V99" s="27" t="s">
        <v>837</v>
      </c>
      <c r="W99" s="27" t="s">
        <v>2177</v>
      </c>
      <c r="X99" s="27" t="s">
        <v>909</v>
      </c>
      <c r="Y99" s="27">
        <v>22733</v>
      </c>
      <c r="Z99" s="27" t="s">
        <v>6336</v>
      </c>
      <c r="AA99" s="27" t="s">
        <v>1194</v>
      </c>
      <c r="AB99" s="27">
        <v>12627</v>
      </c>
      <c r="AC99" s="27" t="s">
        <v>1986</v>
      </c>
      <c r="AD99" s="27" t="s">
        <v>1003</v>
      </c>
      <c r="AE99" s="27">
        <v>36382</v>
      </c>
      <c r="AF99" s="27" t="s">
        <v>834</v>
      </c>
      <c r="AG99" s="27" t="s">
        <v>7003</v>
      </c>
      <c r="AH99" s="27" t="s">
        <v>837</v>
      </c>
      <c r="AI99" s="27" t="s">
        <v>834</v>
      </c>
      <c r="AJ99" s="27" t="s">
        <v>1406</v>
      </c>
      <c r="AK99" s="27" t="s">
        <v>837</v>
      </c>
      <c r="AL99" s="27" t="s">
        <v>6340</v>
      </c>
      <c r="AM99" s="27" t="s">
        <v>3202</v>
      </c>
      <c r="AN99" s="27">
        <v>13</v>
      </c>
      <c r="AO99" s="27" t="s">
        <v>834</v>
      </c>
      <c r="AP99" s="27" t="s">
        <v>7510</v>
      </c>
      <c r="AQ99" s="27" t="s">
        <v>837</v>
      </c>
      <c r="AR99" s="27" t="s">
        <v>834</v>
      </c>
      <c r="AS99" s="27" t="s">
        <v>3764</v>
      </c>
      <c r="AT99" s="27" t="s">
        <v>837</v>
      </c>
      <c r="AU99" s="27" t="s">
        <v>834</v>
      </c>
      <c r="AV99" s="27" t="s">
        <v>1866</v>
      </c>
      <c r="AW99" s="27" t="s">
        <v>837</v>
      </c>
      <c r="AX99" s="27" t="s">
        <v>834</v>
      </c>
      <c r="AY99" s="27" t="s">
        <v>393</v>
      </c>
      <c r="AZ99" s="27" t="s">
        <v>837</v>
      </c>
      <c r="BA99" s="27" t="s">
        <v>834</v>
      </c>
      <c r="BB99" s="27" t="s">
        <v>6640</v>
      </c>
      <c r="BC99" s="27" t="s">
        <v>837</v>
      </c>
      <c r="BD99" s="27" t="s">
        <v>834</v>
      </c>
      <c r="BE99" s="27" t="s">
        <v>6802</v>
      </c>
      <c r="BF99" s="27" t="s">
        <v>837</v>
      </c>
      <c r="BG99" s="27" t="s">
        <v>834</v>
      </c>
      <c r="BH99" s="27" t="s">
        <v>834</v>
      </c>
      <c r="BI99" s="27" t="s">
        <v>1777</v>
      </c>
      <c r="BJ99" s="27" t="s">
        <v>837</v>
      </c>
      <c r="BK99" s="27" t="s">
        <v>3403</v>
      </c>
      <c r="BL99" s="27" t="s">
        <v>837</v>
      </c>
      <c r="BM99" s="27" t="s">
        <v>834</v>
      </c>
      <c r="BN99" s="27" t="s">
        <v>5990</v>
      </c>
      <c r="BO99" s="27" t="s">
        <v>837</v>
      </c>
      <c r="BP99" s="27" t="s">
        <v>834</v>
      </c>
      <c r="BQ99" s="27" t="s">
        <v>1020</v>
      </c>
      <c r="BR99" s="27" t="s">
        <v>837</v>
      </c>
      <c r="BS99" s="27" t="s">
        <v>834</v>
      </c>
      <c r="BT99" s="27" t="s">
        <v>4014</v>
      </c>
      <c r="BU99" s="27" t="s">
        <v>837</v>
      </c>
      <c r="BV99" s="27" t="s">
        <v>834</v>
      </c>
      <c r="BW99" s="27" t="s">
        <v>1424</v>
      </c>
      <c r="BX99" s="27" t="s">
        <v>837</v>
      </c>
      <c r="BY99" s="27" t="s">
        <v>834</v>
      </c>
      <c r="BZ99" s="27" t="s">
        <v>602</v>
      </c>
      <c r="CA99" s="27" t="s">
        <v>837</v>
      </c>
      <c r="CB99" s="27" t="s">
        <v>834</v>
      </c>
      <c r="CC99" s="27" t="s">
        <v>3539</v>
      </c>
      <c r="CD99" s="27" t="s">
        <v>837</v>
      </c>
      <c r="CE99" s="27" t="s">
        <v>834</v>
      </c>
      <c r="CF99" s="27" t="s">
        <v>3118</v>
      </c>
      <c r="CG99" s="27" t="s">
        <v>837</v>
      </c>
      <c r="CH99" s="27" t="s">
        <v>834</v>
      </c>
      <c r="CI99" s="27" t="s">
        <v>3608</v>
      </c>
      <c r="CJ99" s="27" t="s">
        <v>837</v>
      </c>
      <c r="CK99" s="27" t="s">
        <v>834</v>
      </c>
      <c r="CL99" s="27" t="s">
        <v>399</v>
      </c>
      <c r="CM99" s="27" t="s">
        <v>837</v>
      </c>
      <c r="CN99" s="27" t="s">
        <v>834</v>
      </c>
      <c r="CO99" s="27" t="s">
        <v>3983</v>
      </c>
      <c r="CP99" s="27" t="s">
        <v>837</v>
      </c>
      <c r="CQ99" s="27" t="s">
        <v>834</v>
      </c>
      <c r="CR99" s="27" t="s">
        <v>3395</v>
      </c>
      <c r="CS99" s="27" t="s">
        <v>837</v>
      </c>
      <c r="CT99" s="27" t="s">
        <v>834</v>
      </c>
      <c r="CU99" s="27" t="s">
        <v>5035</v>
      </c>
      <c r="CV99" s="27" t="s">
        <v>837</v>
      </c>
      <c r="CW99" s="27" t="s">
        <v>6337</v>
      </c>
      <c r="CX99" s="27" t="s">
        <v>1401</v>
      </c>
      <c r="CY99" s="27">
        <v>379</v>
      </c>
      <c r="CZ99" s="27" t="s">
        <v>6338</v>
      </c>
      <c r="DA99" s="27" t="s">
        <v>1401</v>
      </c>
      <c r="DB99" s="27">
        <v>271</v>
      </c>
      <c r="DC99" s="27" t="s">
        <v>3248</v>
      </c>
      <c r="DD99" s="27" t="s">
        <v>1401</v>
      </c>
      <c r="DE99" s="27">
        <v>71</v>
      </c>
      <c r="DF99" s="27" t="s">
        <v>6339</v>
      </c>
      <c r="DG99" s="27" t="s">
        <v>1401</v>
      </c>
      <c r="DH99" s="27">
        <v>28</v>
      </c>
      <c r="DI99" s="27" t="s">
        <v>6361</v>
      </c>
      <c r="DJ99" s="27" t="s">
        <v>1401</v>
      </c>
      <c r="DK99" s="27">
        <v>10</v>
      </c>
      <c r="DL99" s="27" t="s">
        <v>6331</v>
      </c>
      <c r="DM99" s="27" t="s">
        <v>1401</v>
      </c>
      <c r="DN99" s="27">
        <v>3</v>
      </c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</row>
    <row r="100" spans="1:188" s="27" customFormat="1">
      <c r="A100" s="27">
        <v>99</v>
      </c>
      <c r="B100" s="71" t="s">
        <v>14</v>
      </c>
      <c r="C100" s="27" t="s">
        <v>2178</v>
      </c>
      <c r="D100" s="79" t="s">
        <v>23</v>
      </c>
      <c r="E100" s="79"/>
      <c r="F100" s="79"/>
      <c r="G100" s="79"/>
      <c r="H100" s="79"/>
      <c r="I100" s="79"/>
      <c r="J100" s="79"/>
      <c r="K100" s="79"/>
      <c r="L100" s="79"/>
      <c r="M100" s="79"/>
      <c r="N100" s="52"/>
      <c r="O100" s="52"/>
      <c r="P100" s="52"/>
    </row>
    <row r="101" spans="1:188">
      <c r="A101" s="1">
        <v>100</v>
      </c>
      <c r="B101" s="69">
        <v>39496</v>
      </c>
      <c r="C101" s="27" t="s">
        <v>2205</v>
      </c>
      <c r="D101" s="1">
        <v>169907</v>
      </c>
      <c r="E101" s="1">
        <v>68058</v>
      </c>
      <c r="F101" s="35">
        <f t="shared" si="22"/>
        <v>0.40056030652062596</v>
      </c>
      <c r="G101" s="35">
        <f t="shared" ref="G101:G141" si="25">((LARGE(N101:GE101,1)-(LARGE(N101:GE101,2)))/E101)</f>
        <v>0.15485321343559905</v>
      </c>
      <c r="H101" s="1" t="str">
        <f t="shared" ref="H101:H141" si="26">INDEX(N101:GE101,MATCH(MAX(N101:GE101),N101:GE101,0)-1)</f>
        <v>PPPP</v>
      </c>
      <c r="I101" s="35">
        <f t="shared" ref="I101:I141" si="27">LARGE(N101:GE101,1)/(E101)</f>
        <v>0.4727879161891328</v>
      </c>
      <c r="J101" s="1" t="str">
        <f t="shared" ref="J101:J141" si="28">INDEX(N101:GE101,MATCH(LARGE(N101:GE101,2),N101:GE101,0)-1)</f>
        <v>PML</v>
      </c>
      <c r="K101" s="35">
        <f t="shared" ref="K101:K141" si="29">LARGE(N101:GE101,2)/(E101)</f>
        <v>0.31793470275353375</v>
      </c>
      <c r="L101" s="1" t="str">
        <f t="shared" ref="L101:L141" si="30">INDEX(N101:GE101,MATCH(LARGE(N101:GE101,3),N101:GE101,0)-1)</f>
        <v>PML-N</v>
      </c>
      <c r="M101" s="35">
        <f t="shared" ref="M101:M141" si="31">LARGE(N101:GE101,3)/(E101)</f>
        <v>0.20276822710041434</v>
      </c>
      <c r="N101" s="52" t="s">
        <v>834</v>
      </c>
      <c r="O101" s="52" t="s">
        <v>1002</v>
      </c>
      <c r="P101" s="52" t="s">
        <v>837</v>
      </c>
      <c r="Q101" s="27" t="s">
        <v>834</v>
      </c>
      <c r="R101" s="27" t="s">
        <v>1185</v>
      </c>
      <c r="S101" s="27" t="s">
        <v>837</v>
      </c>
      <c r="T101" s="27" t="s">
        <v>834</v>
      </c>
      <c r="U101" s="27" t="s">
        <v>1765</v>
      </c>
      <c r="V101" s="27" t="s">
        <v>837</v>
      </c>
      <c r="W101" s="27" t="s">
        <v>2207</v>
      </c>
      <c r="X101" s="27" t="s">
        <v>909</v>
      </c>
      <c r="Y101" s="27">
        <v>21638</v>
      </c>
      <c r="Z101" s="27" t="s">
        <v>6717</v>
      </c>
      <c r="AA101" s="27" t="s">
        <v>1194</v>
      </c>
      <c r="AB101" s="27">
        <v>13800</v>
      </c>
      <c r="AC101" s="27" t="s">
        <v>2206</v>
      </c>
      <c r="AD101" s="27" t="s">
        <v>1003</v>
      </c>
      <c r="AE101" s="27">
        <v>32177</v>
      </c>
      <c r="AF101" s="27" t="s">
        <v>834</v>
      </c>
      <c r="AG101" s="27" t="s">
        <v>7003</v>
      </c>
      <c r="AH101" s="27" t="s">
        <v>837</v>
      </c>
      <c r="AI101" s="27" t="s">
        <v>834</v>
      </c>
      <c r="AJ101" s="27" t="s">
        <v>1406</v>
      </c>
      <c r="AK101" s="27" t="s">
        <v>837</v>
      </c>
      <c r="AL101" s="27" t="s">
        <v>3277</v>
      </c>
      <c r="AM101" s="27" t="s">
        <v>3202</v>
      </c>
      <c r="AN101" s="27">
        <v>147</v>
      </c>
      <c r="AO101" s="27" t="s">
        <v>834</v>
      </c>
      <c r="AP101" s="27" t="s">
        <v>7510</v>
      </c>
      <c r="AQ101" s="27" t="s">
        <v>837</v>
      </c>
      <c r="AR101" s="27" t="s">
        <v>834</v>
      </c>
      <c r="AS101" s="27" t="s">
        <v>3764</v>
      </c>
      <c r="AT101" s="27" t="s">
        <v>837</v>
      </c>
      <c r="AU101" s="27" t="s">
        <v>834</v>
      </c>
      <c r="AV101" s="27" t="s">
        <v>1866</v>
      </c>
      <c r="AW101" s="27" t="s">
        <v>837</v>
      </c>
      <c r="AX101" s="27" t="s">
        <v>834</v>
      </c>
      <c r="AY101" s="27" t="s">
        <v>393</v>
      </c>
      <c r="AZ101" s="27" t="s">
        <v>837</v>
      </c>
      <c r="BA101" s="27" t="s">
        <v>834</v>
      </c>
      <c r="BB101" s="27" t="s">
        <v>6640</v>
      </c>
      <c r="BC101" s="27" t="s">
        <v>837</v>
      </c>
      <c r="BD101" s="27" t="s">
        <v>834</v>
      </c>
      <c r="BE101" s="27" t="s">
        <v>6802</v>
      </c>
      <c r="BF101" s="27" t="s">
        <v>837</v>
      </c>
      <c r="BG101" s="27" t="s">
        <v>834</v>
      </c>
      <c r="BH101" s="27" t="s">
        <v>834</v>
      </c>
      <c r="BI101" s="27" t="s">
        <v>1777</v>
      </c>
      <c r="BJ101" s="27" t="s">
        <v>837</v>
      </c>
      <c r="BK101" s="27" t="s">
        <v>3403</v>
      </c>
      <c r="BL101" s="27" t="s">
        <v>837</v>
      </c>
      <c r="BM101" s="27" t="s">
        <v>834</v>
      </c>
      <c r="BN101" s="27" t="s">
        <v>5990</v>
      </c>
      <c r="BO101" s="27" t="s">
        <v>837</v>
      </c>
      <c r="BP101" s="27" t="s">
        <v>834</v>
      </c>
      <c r="BQ101" s="27" t="s">
        <v>1020</v>
      </c>
      <c r="BR101" s="27" t="s">
        <v>837</v>
      </c>
      <c r="BS101" s="27" t="s">
        <v>834</v>
      </c>
      <c r="BT101" s="27" t="s">
        <v>4014</v>
      </c>
      <c r="BU101" s="27" t="s">
        <v>837</v>
      </c>
      <c r="BV101" s="27" t="s">
        <v>834</v>
      </c>
      <c r="BW101" s="27" t="s">
        <v>1424</v>
      </c>
      <c r="BX101" s="27" t="s">
        <v>837</v>
      </c>
      <c r="BY101" s="27" t="s">
        <v>834</v>
      </c>
      <c r="BZ101" s="27" t="s">
        <v>602</v>
      </c>
      <c r="CA101" s="27" t="s">
        <v>837</v>
      </c>
      <c r="CB101" s="27" t="s">
        <v>834</v>
      </c>
      <c r="CC101" s="27" t="s">
        <v>3539</v>
      </c>
      <c r="CD101" s="27" t="s">
        <v>837</v>
      </c>
      <c r="CE101" s="27" t="s">
        <v>834</v>
      </c>
      <c r="CF101" s="27" t="s">
        <v>3118</v>
      </c>
      <c r="CG101" s="27" t="s">
        <v>837</v>
      </c>
      <c r="CH101" s="27" t="s">
        <v>834</v>
      </c>
      <c r="CI101" s="27" t="s">
        <v>3608</v>
      </c>
      <c r="CJ101" s="27" t="s">
        <v>837</v>
      </c>
      <c r="CK101" s="27" t="s">
        <v>834</v>
      </c>
      <c r="CL101" s="27" t="s">
        <v>399</v>
      </c>
      <c r="CM101" s="27" t="s">
        <v>837</v>
      </c>
      <c r="CN101" s="27" t="s">
        <v>834</v>
      </c>
      <c r="CO101" s="27" t="s">
        <v>3983</v>
      </c>
      <c r="CP101" s="27" t="s">
        <v>837</v>
      </c>
      <c r="CQ101" s="27" t="s">
        <v>834</v>
      </c>
      <c r="CR101" s="27" t="s">
        <v>3395</v>
      </c>
      <c r="CS101" s="27" t="s">
        <v>837</v>
      </c>
      <c r="CT101" s="27" t="s">
        <v>834</v>
      </c>
      <c r="CU101" s="27" t="s">
        <v>5035</v>
      </c>
      <c r="CV101" s="27" t="s">
        <v>837</v>
      </c>
      <c r="CW101" s="27" t="s">
        <v>6718</v>
      </c>
      <c r="CX101" s="27" t="s">
        <v>1401</v>
      </c>
      <c r="CY101" s="27">
        <v>270</v>
      </c>
      <c r="CZ101" s="27" t="s">
        <v>6719</v>
      </c>
      <c r="DA101" s="27" t="s">
        <v>1401</v>
      </c>
      <c r="DB101" s="27">
        <v>26</v>
      </c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</row>
    <row r="102" spans="1:188">
      <c r="A102" s="1">
        <v>101</v>
      </c>
      <c r="B102" s="69">
        <v>39496</v>
      </c>
      <c r="C102" s="27" t="s">
        <v>2208</v>
      </c>
      <c r="D102" s="1">
        <v>166414</v>
      </c>
      <c r="E102" s="1">
        <v>71373</v>
      </c>
      <c r="F102" s="35">
        <f t="shared" si="22"/>
        <v>0.42888819450286636</v>
      </c>
      <c r="G102" s="35">
        <f t="shared" si="25"/>
        <v>8.2384094825774454E-2</v>
      </c>
      <c r="H102" s="1" t="str">
        <f t="shared" si="26"/>
        <v>PML</v>
      </c>
      <c r="I102" s="35">
        <f t="shared" si="27"/>
        <v>0.37668305942022895</v>
      </c>
      <c r="J102" s="1" t="str">
        <f t="shared" si="28"/>
        <v>IND</v>
      </c>
      <c r="K102" s="35">
        <f t="shared" si="29"/>
        <v>0.29429896459445448</v>
      </c>
      <c r="L102" s="1" t="str">
        <f t="shared" si="30"/>
        <v>IND</v>
      </c>
      <c r="M102" s="35">
        <f t="shared" si="31"/>
        <v>0.22528126882714752</v>
      </c>
      <c r="N102" s="52" t="s">
        <v>834</v>
      </c>
      <c r="O102" s="52" t="s">
        <v>1002</v>
      </c>
      <c r="P102" s="52" t="s">
        <v>837</v>
      </c>
      <c r="Q102" s="27" t="s">
        <v>834</v>
      </c>
      <c r="R102" s="27" t="s">
        <v>1185</v>
      </c>
      <c r="S102" s="27" t="s">
        <v>837</v>
      </c>
      <c r="T102" s="27" t="s">
        <v>834</v>
      </c>
      <c r="U102" s="27" t="s">
        <v>1765</v>
      </c>
      <c r="V102" s="27" t="s">
        <v>837</v>
      </c>
      <c r="W102" s="27" t="s">
        <v>2209</v>
      </c>
      <c r="X102" s="27" t="s">
        <v>909</v>
      </c>
      <c r="Y102" s="27">
        <v>26885</v>
      </c>
      <c r="Z102" s="27" t="s">
        <v>834</v>
      </c>
      <c r="AA102" s="27" t="s">
        <v>1194</v>
      </c>
      <c r="AB102" s="27" t="s">
        <v>837</v>
      </c>
      <c r="AC102" s="27" t="s">
        <v>6744</v>
      </c>
      <c r="AD102" s="27" t="s">
        <v>1003</v>
      </c>
      <c r="AE102" s="27">
        <v>7247</v>
      </c>
      <c r="AF102" s="27" t="s">
        <v>834</v>
      </c>
      <c r="AG102" s="27" t="s">
        <v>7003</v>
      </c>
      <c r="AH102" s="27" t="s">
        <v>837</v>
      </c>
      <c r="AI102" s="27" t="s">
        <v>834</v>
      </c>
      <c r="AJ102" s="27" t="s">
        <v>1406</v>
      </c>
      <c r="AK102" s="27" t="s">
        <v>837</v>
      </c>
      <c r="AL102" s="27" t="s">
        <v>834</v>
      </c>
      <c r="AM102" s="27" t="s">
        <v>3202</v>
      </c>
      <c r="AN102" s="27" t="s">
        <v>837</v>
      </c>
      <c r="AO102" s="27" t="s">
        <v>834</v>
      </c>
      <c r="AP102" s="27" t="s">
        <v>7510</v>
      </c>
      <c r="AQ102" s="27" t="s">
        <v>837</v>
      </c>
      <c r="AR102" s="27" t="s">
        <v>834</v>
      </c>
      <c r="AS102" s="27" t="s">
        <v>3764</v>
      </c>
      <c r="AT102" s="27" t="s">
        <v>837</v>
      </c>
      <c r="AU102" s="27" t="s">
        <v>834</v>
      </c>
      <c r="AV102" s="27" t="s">
        <v>1866</v>
      </c>
      <c r="AW102" s="27" t="s">
        <v>837</v>
      </c>
      <c r="AX102" s="27" t="s">
        <v>834</v>
      </c>
      <c r="AY102" s="27" t="s">
        <v>393</v>
      </c>
      <c r="AZ102" s="27" t="s">
        <v>837</v>
      </c>
      <c r="BA102" s="27" t="s">
        <v>834</v>
      </c>
      <c r="BB102" s="27" t="s">
        <v>6640</v>
      </c>
      <c r="BC102" s="27" t="s">
        <v>837</v>
      </c>
      <c r="BD102" s="27" t="s">
        <v>834</v>
      </c>
      <c r="BE102" s="27" t="s">
        <v>6802</v>
      </c>
      <c r="BF102" s="27" t="s">
        <v>837</v>
      </c>
      <c r="BG102" s="27" t="s">
        <v>834</v>
      </c>
      <c r="BH102" s="27" t="s">
        <v>834</v>
      </c>
      <c r="BI102" s="27" t="s">
        <v>1777</v>
      </c>
      <c r="BJ102" s="27" t="s">
        <v>837</v>
      </c>
      <c r="BK102" s="27" t="s">
        <v>3403</v>
      </c>
      <c r="BL102" s="27" t="s">
        <v>837</v>
      </c>
      <c r="BM102" s="27" t="s">
        <v>834</v>
      </c>
      <c r="BN102" s="27" t="s">
        <v>5990</v>
      </c>
      <c r="BO102" s="27" t="s">
        <v>837</v>
      </c>
      <c r="BP102" s="27" t="s">
        <v>834</v>
      </c>
      <c r="BQ102" s="27" t="s">
        <v>1020</v>
      </c>
      <c r="BR102" s="27" t="s">
        <v>837</v>
      </c>
      <c r="BS102" s="27" t="s">
        <v>834</v>
      </c>
      <c r="BT102" s="27" t="s">
        <v>4014</v>
      </c>
      <c r="BU102" s="27" t="s">
        <v>837</v>
      </c>
      <c r="BV102" s="27" t="s">
        <v>834</v>
      </c>
      <c r="BW102" s="27" t="s">
        <v>1424</v>
      </c>
      <c r="BX102" s="27" t="s">
        <v>837</v>
      </c>
      <c r="BY102" s="27" t="s">
        <v>834</v>
      </c>
      <c r="BZ102" s="27" t="s">
        <v>602</v>
      </c>
      <c r="CA102" s="27" t="s">
        <v>837</v>
      </c>
      <c r="CB102" s="27" t="s">
        <v>834</v>
      </c>
      <c r="CC102" s="27" t="s">
        <v>3539</v>
      </c>
      <c r="CD102" s="27" t="s">
        <v>837</v>
      </c>
      <c r="CE102" s="27" t="s">
        <v>834</v>
      </c>
      <c r="CF102" s="27" t="s">
        <v>3118</v>
      </c>
      <c r="CG102" s="27" t="s">
        <v>837</v>
      </c>
      <c r="CH102" s="27" t="s">
        <v>834</v>
      </c>
      <c r="CI102" s="27" t="s">
        <v>3608</v>
      </c>
      <c r="CJ102" s="27" t="s">
        <v>837</v>
      </c>
      <c r="CK102" s="27" t="s">
        <v>834</v>
      </c>
      <c r="CL102" s="27" t="s">
        <v>399</v>
      </c>
      <c r="CM102" s="27" t="s">
        <v>837</v>
      </c>
      <c r="CN102" s="27" t="s">
        <v>834</v>
      </c>
      <c r="CO102" s="27" t="s">
        <v>3983</v>
      </c>
      <c r="CP102" s="27" t="s">
        <v>837</v>
      </c>
      <c r="CQ102" s="27" t="s">
        <v>834</v>
      </c>
      <c r="CR102" s="27" t="s">
        <v>3395</v>
      </c>
      <c r="CS102" s="27" t="s">
        <v>837</v>
      </c>
      <c r="CT102" s="27" t="s">
        <v>834</v>
      </c>
      <c r="CU102" s="27" t="s">
        <v>5035</v>
      </c>
      <c r="CV102" s="27" t="s">
        <v>837</v>
      </c>
      <c r="CW102" s="27" t="s">
        <v>2210</v>
      </c>
      <c r="CX102" s="27" t="s">
        <v>1401</v>
      </c>
      <c r="CY102" s="27">
        <v>21005</v>
      </c>
      <c r="CZ102" s="27" t="s">
        <v>6743</v>
      </c>
      <c r="DA102" s="27" t="s">
        <v>1401</v>
      </c>
      <c r="DB102" s="27">
        <v>16079</v>
      </c>
      <c r="DC102" s="27" t="s">
        <v>6745</v>
      </c>
      <c r="DD102" s="27" t="s">
        <v>1401</v>
      </c>
      <c r="DE102" s="27">
        <v>157</v>
      </c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</row>
    <row r="103" spans="1:188">
      <c r="A103" s="1">
        <v>102</v>
      </c>
      <c r="B103" s="69">
        <v>39496</v>
      </c>
      <c r="C103" s="27" t="s">
        <v>2186</v>
      </c>
      <c r="D103" s="1">
        <v>162771</v>
      </c>
      <c r="E103" s="1">
        <v>77566</v>
      </c>
      <c r="F103" s="35">
        <f t="shared" si="22"/>
        <v>0.47653451781951328</v>
      </c>
      <c r="G103" s="35">
        <f t="shared" si="25"/>
        <v>3.1328159245030038E-3</v>
      </c>
      <c r="H103" s="1" t="str">
        <f t="shared" si="26"/>
        <v>PML</v>
      </c>
      <c r="I103" s="35">
        <f t="shared" si="27"/>
        <v>0.3479875203052884</v>
      </c>
      <c r="J103" s="1" t="str">
        <f t="shared" si="28"/>
        <v>IND</v>
      </c>
      <c r="K103" s="35">
        <f t="shared" si="29"/>
        <v>0.34485470438078542</v>
      </c>
      <c r="L103" s="1" t="str">
        <f t="shared" si="30"/>
        <v>PPPP</v>
      </c>
      <c r="M103" s="35">
        <f t="shared" si="31"/>
        <v>0.26193177423097747</v>
      </c>
      <c r="N103" s="52" t="s">
        <v>834</v>
      </c>
      <c r="O103" s="52" t="s">
        <v>1002</v>
      </c>
      <c r="P103" s="52" t="s">
        <v>837</v>
      </c>
      <c r="Q103" s="27" t="s">
        <v>6751</v>
      </c>
      <c r="R103" s="27" t="s">
        <v>1185</v>
      </c>
      <c r="S103" s="27">
        <v>39</v>
      </c>
      <c r="T103" s="27" t="s">
        <v>834</v>
      </c>
      <c r="U103" s="27" t="s">
        <v>1765</v>
      </c>
      <c r="V103" s="27" t="s">
        <v>837</v>
      </c>
      <c r="W103" s="27" t="s">
        <v>2211</v>
      </c>
      <c r="X103" s="27" t="s">
        <v>909</v>
      </c>
      <c r="Y103" s="27">
        <v>26992</v>
      </c>
      <c r="Z103" s="27" t="s">
        <v>834</v>
      </c>
      <c r="AA103" s="27" t="s">
        <v>1194</v>
      </c>
      <c r="AB103" s="27" t="s">
        <v>837</v>
      </c>
      <c r="AC103" s="27" t="s">
        <v>6746</v>
      </c>
      <c r="AD103" s="27" t="s">
        <v>1003</v>
      </c>
      <c r="AE103" s="27">
        <v>20317</v>
      </c>
      <c r="AF103" s="27" t="s">
        <v>834</v>
      </c>
      <c r="AG103" s="27" t="s">
        <v>7003</v>
      </c>
      <c r="AH103" s="27" t="s">
        <v>837</v>
      </c>
      <c r="AI103" s="27" t="s">
        <v>834</v>
      </c>
      <c r="AJ103" s="27" t="s">
        <v>1406</v>
      </c>
      <c r="AK103" s="27" t="s">
        <v>837</v>
      </c>
      <c r="AL103" s="27" t="s">
        <v>834</v>
      </c>
      <c r="AM103" s="27" t="s">
        <v>3202</v>
      </c>
      <c r="AN103" s="27" t="s">
        <v>837</v>
      </c>
      <c r="AO103" s="27" t="s">
        <v>834</v>
      </c>
      <c r="AP103" s="27" t="s">
        <v>7510</v>
      </c>
      <c r="AQ103" s="27" t="s">
        <v>837</v>
      </c>
      <c r="AR103" s="27" t="s">
        <v>834</v>
      </c>
      <c r="AS103" s="27" t="s">
        <v>3764</v>
      </c>
      <c r="AT103" s="27" t="s">
        <v>837</v>
      </c>
      <c r="AU103" s="27" t="s">
        <v>834</v>
      </c>
      <c r="AV103" s="27" t="s">
        <v>1866</v>
      </c>
      <c r="AW103" s="27" t="s">
        <v>837</v>
      </c>
      <c r="AX103" s="27" t="s">
        <v>834</v>
      </c>
      <c r="AY103" s="27" t="s">
        <v>393</v>
      </c>
      <c r="AZ103" s="27" t="s">
        <v>837</v>
      </c>
      <c r="BA103" s="27" t="s">
        <v>834</v>
      </c>
      <c r="BB103" s="27" t="s">
        <v>6640</v>
      </c>
      <c r="BC103" s="27" t="s">
        <v>837</v>
      </c>
      <c r="BD103" s="27" t="s">
        <v>834</v>
      </c>
      <c r="BE103" s="27" t="s">
        <v>6802</v>
      </c>
      <c r="BF103" s="27" t="s">
        <v>837</v>
      </c>
      <c r="BG103" s="27" t="s">
        <v>834</v>
      </c>
      <c r="BH103" s="27" t="s">
        <v>834</v>
      </c>
      <c r="BI103" s="27" t="s">
        <v>1777</v>
      </c>
      <c r="BJ103" s="27" t="s">
        <v>837</v>
      </c>
      <c r="BK103" s="27" t="s">
        <v>3403</v>
      </c>
      <c r="BL103" s="27" t="s">
        <v>837</v>
      </c>
      <c r="BM103" s="27" t="s">
        <v>834</v>
      </c>
      <c r="BN103" s="27" t="s">
        <v>5990</v>
      </c>
      <c r="BO103" s="27" t="s">
        <v>837</v>
      </c>
      <c r="BP103" s="27" t="s">
        <v>834</v>
      </c>
      <c r="BQ103" s="27" t="s">
        <v>1020</v>
      </c>
      <c r="BR103" s="27" t="s">
        <v>837</v>
      </c>
      <c r="BS103" s="27" t="s">
        <v>834</v>
      </c>
      <c r="BT103" s="27" t="s">
        <v>4014</v>
      </c>
      <c r="BU103" s="27" t="s">
        <v>837</v>
      </c>
      <c r="BV103" s="27" t="s">
        <v>834</v>
      </c>
      <c r="BW103" s="27" t="s">
        <v>1424</v>
      </c>
      <c r="BX103" s="27" t="s">
        <v>837</v>
      </c>
      <c r="BY103" s="27" t="s">
        <v>834</v>
      </c>
      <c r="BZ103" s="27" t="s">
        <v>602</v>
      </c>
      <c r="CA103" s="27" t="s">
        <v>837</v>
      </c>
      <c r="CB103" s="27" t="s">
        <v>834</v>
      </c>
      <c r="CC103" s="27" t="s">
        <v>3539</v>
      </c>
      <c r="CD103" s="27" t="s">
        <v>837</v>
      </c>
      <c r="CE103" s="27" t="s">
        <v>834</v>
      </c>
      <c r="CF103" s="27" t="s">
        <v>3118</v>
      </c>
      <c r="CG103" s="27" t="s">
        <v>837</v>
      </c>
      <c r="CH103" s="27" t="s">
        <v>834</v>
      </c>
      <c r="CI103" s="27" t="s">
        <v>3608</v>
      </c>
      <c r="CJ103" s="27" t="s">
        <v>837</v>
      </c>
      <c r="CK103" s="27" t="s">
        <v>834</v>
      </c>
      <c r="CL103" s="27" t="s">
        <v>399</v>
      </c>
      <c r="CM103" s="27" t="s">
        <v>837</v>
      </c>
      <c r="CN103" s="27" t="s">
        <v>834</v>
      </c>
      <c r="CO103" s="27" t="s">
        <v>3983</v>
      </c>
      <c r="CP103" s="27" t="s">
        <v>837</v>
      </c>
      <c r="CQ103" s="27" t="s">
        <v>834</v>
      </c>
      <c r="CR103" s="27" t="s">
        <v>3395</v>
      </c>
      <c r="CS103" s="27" t="s">
        <v>837</v>
      </c>
      <c r="CT103" s="27" t="s">
        <v>834</v>
      </c>
      <c r="CU103" s="27" t="s">
        <v>5035</v>
      </c>
      <c r="CV103" s="27" t="s">
        <v>837</v>
      </c>
      <c r="CW103" s="27" t="s">
        <v>2212</v>
      </c>
      <c r="CX103" s="27" t="s">
        <v>1401</v>
      </c>
      <c r="CY103" s="27">
        <v>26749</v>
      </c>
      <c r="CZ103" s="27" t="s">
        <v>6747</v>
      </c>
      <c r="DA103" s="27" t="s">
        <v>1401</v>
      </c>
      <c r="DB103" s="27">
        <v>2864</v>
      </c>
      <c r="DC103" s="27" t="s">
        <v>4511</v>
      </c>
      <c r="DD103" s="27" t="s">
        <v>1401</v>
      </c>
      <c r="DE103" s="27">
        <v>330</v>
      </c>
      <c r="DF103" s="27" t="s">
        <v>6748</v>
      </c>
      <c r="DG103" s="27" t="s">
        <v>1401</v>
      </c>
      <c r="DH103" s="27">
        <v>87</v>
      </c>
      <c r="DI103" s="27" t="s">
        <v>6749</v>
      </c>
      <c r="DJ103" s="27" t="s">
        <v>1401</v>
      </c>
      <c r="DK103" s="27">
        <v>80</v>
      </c>
      <c r="DL103" s="27" t="s">
        <v>6750</v>
      </c>
      <c r="DM103" s="27" t="s">
        <v>1401</v>
      </c>
      <c r="DN103" s="27">
        <v>68</v>
      </c>
      <c r="DO103" s="27" t="s">
        <v>6333</v>
      </c>
      <c r="DP103" s="27" t="s">
        <v>1401</v>
      </c>
      <c r="DQ103" s="27">
        <v>27</v>
      </c>
      <c r="DR103" s="27" t="s">
        <v>6752</v>
      </c>
      <c r="DS103" s="27" t="s">
        <v>1401</v>
      </c>
      <c r="DT103" s="27">
        <v>13</v>
      </c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</row>
    <row r="104" spans="1:188">
      <c r="A104" s="27">
        <v>103</v>
      </c>
      <c r="B104" s="69">
        <v>39496</v>
      </c>
      <c r="C104" s="27" t="s">
        <v>2187</v>
      </c>
      <c r="D104" s="1">
        <v>180126</v>
      </c>
      <c r="E104" s="1">
        <v>80764</v>
      </c>
      <c r="F104" s="35">
        <f t="shared" si="22"/>
        <v>0.44837502637042959</v>
      </c>
      <c r="G104" s="35">
        <f t="shared" si="25"/>
        <v>9.7692041008370072E-3</v>
      </c>
      <c r="H104" s="1" t="str">
        <f t="shared" si="26"/>
        <v>PML</v>
      </c>
      <c r="I104" s="35">
        <f t="shared" si="27"/>
        <v>0.39905155762468425</v>
      </c>
      <c r="J104" s="1" t="str">
        <f t="shared" si="28"/>
        <v>PML-N</v>
      </c>
      <c r="K104" s="35">
        <f t="shared" si="29"/>
        <v>0.38928235352384727</v>
      </c>
      <c r="L104" s="1" t="str">
        <f t="shared" si="30"/>
        <v>PPPP</v>
      </c>
      <c r="M104" s="35">
        <f t="shared" si="31"/>
        <v>0.19756327076420188</v>
      </c>
      <c r="N104" s="52" t="s">
        <v>834</v>
      </c>
      <c r="O104" s="52" t="s">
        <v>1002</v>
      </c>
      <c r="P104" s="52" t="s">
        <v>837</v>
      </c>
      <c r="Q104" s="27" t="s">
        <v>834</v>
      </c>
      <c r="R104" s="27" t="s">
        <v>1185</v>
      </c>
      <c r="S104" s="27" t="s">
        <v>837</v>
      </c>
      <c r="T104" s="27" t="s">
        <v>834</v>
      </c>
      <c r="U104" s="27" t="s">
        <v>1765</v>
      </c>
      <c r="V104" s="27" t="s">
        <v>837</v>
      </c>
      <c r="W104" s="27" t="s">
        <v>2188</v>
      </c>
      <c r="X104" s="27" t="s">
        <v>909</v>
      </c>
      <c r="Y104" s="27">
        <v>32229</v>
      </c>
      <c r="Z104" s="27" t="s">
        <v>2189</v>
      </c>
      <c r="AA104" s="27" t="s">
        <v>1194</v>
      </c>
      <c r="AB104" s="27">
        <v>31440</v>
      </c>
      <c r="AC104" s="27" t="s">
        <v>6753</v>
      </c>
      <c r="AD104" s="27" t="s">
        <v>1003</v>
      </c>
      <c r="AE104" s="27">
        <v>15956</v>
      </c>
      <c r="AF104" s="27" t="s">
        <v>834</v>
      </c>
      <c r="AG104" s="27" t="s">
        <v>7003</v>
      </c>
      <c r="AH104" s="27" t="s">
        <v>837</v>
      </c>
      <c r="AI104" s="27" t="s">
        <v>834</v>
      </c>
      <c r="AJ104" s="27" t="s">
        <v>1406</v>
      </c>
      <c r="AK104" s="27" t="s">
        <v>837</v>
      </c>
      <c r="AL104" s="27" t="s">
        <v>834</v>
      </c>
      <c r="AM104" s="27" t="s">
        <v>3202</v>
      </c>
      <c r="AN104" s="27" t="s">
        <v>837</v>
      </c>
      <c r="AO104" s="27" t="s">
        <v>834</v>
      </c>
      <c r="AP104" s="27" t="s">
        <v>7510</v>
      </c>
      <c r="AQ104" s="27" t="s">
        <v>837</v>
      </c>
      <c r="AR104" s="27" t="s">
        <v>834</v>
      </c>
      <c r="AS104" s="27" t="s">
        <v>3764</v>
      </c>
      <c r="AT104" s="27" t="s">
        <v>837</v>
      </c>
      <c r="AU104" s="27" t="s">
        <v>834</v>
      </c>
      <c r="AV104" s="27" t="s">
        <v>1866</v>
      </c>
      <c r="AW104" s="27" t="s">
        <v>837</v>
      </c>
      <c r="AX104" s="27" t="s">
        <v>834</v>
      </c>
      <c r="AY104" s="27" t="s">
        <v>393</v>
      </c>
      <c r="AZ104" s="27" t="s">
        <v>837</v>
      </c>
      <c r="BA104" s="27" t="s">
        <v>834</v>
      </c>
      <c r="BB104" s="27" t="s">
        <v>6640</v>
      </c>
      <c r="BC104" s="27" t="s">
        <v>837</v>
      </c>
      <c r="BD104" s="27" t="s">
        <v>834</v>
      </c>
      <c r="BE104" s="27" t="s">
        <v>6802</v>
      </c>
      <c r="BF104" s="27" t="s">
        <v>837</v>
      </c>
      <c r="BG104" s="27" t="s">
        <v>834</v>
      </c>
      <c r="BH104" s="27" t="s">
        <v>834</v>
      </c>
      <c r="BI104" s="27" t="s">
        <v>1777</v>
      </c>
      <c r="BJ104" s="27" t="s">
        <v>837</v>
      </c>
      <c r="BK104" s="27" t="s">
        <v>3403</v>
      </c>
      <c r="BL104" s="27" t="s">
        <v>837</v>
      </c>
      <c r="BM104" s="27" t="s">
        <v>834</v>
      </c>
      <c r="BN104" s="27" t="s">
        <v>5990</v>
      </c>
      <c r="BO104" s="27" t="s">
        <v>837</v>
      </c>
      <c r="BP104" s="27" t="s">
        <v>834</v>
      </c>
      <c r="BQ104" s="27" t="s">
        <v>1020</v>
      </c>
      <c r="BR104" s="27" t="s">
        <v>837</v>
      </c>
      <c r="BS104" s="27" t="s">
        <v>834</v>
      </c>
      <c r="BT104" s="27" t="s">
        <v>4014</v>
      </c>
      <c r="BU104" s="27" t="s">
        <v>837</v>
      </c>
      <c r="BV104" s="27" t="s">
        <v>834</v>
      </c>
      <c r="BW104" s="27" t="s">
        <v>1424</v>
      </c>
      <c r="BX104" s="27" t="s">
        <v>837</v>
      </c>
      <c r="BY104" s="27" t="s">
        <v>834</v>
      </c>
      <c r="BZ104" s="27" t="s">
        <v>602</v>
      </c>
      <c r="CA104" s="27" t="s">
        <v>837</v>
      </c>
      <c r="CB104" s="27" t="s">
        <v>834</v>
      </c>
      <c r="CC104" s="27" t="s">
        <v>3539</v>
      </c>
      <c r="CD104" s="27" t="s">
        <v>837</v>
      </c>
      <c r="CE104" s="27" t="s">
        <v>834</v>
      </c>
      <c r="CF104" s="27" t="s">
        <v>3118</v>
      </c>
      <c r="CG104" s="27" t="s">
        <v>837</v>
      </c>
      <c r="CH104" s="27" t="s">
        <v>834</v>
      </c>
      <c r="CI104" s="27" t="s">
        <v>3608</v>
      </c>
      <c r="CJ104" s="27" t="s">
        <v>837</v>
      </c>
      <c r="CK104" s="27" t="s">
        <v>834</v>
      </c>
      <c r="CL104" s="27" t="s">
        <v>399</v>
      </c>
      <c r="CM104" s="27" t="s">
        <v>837</v>
      </c>
      <c r="CN104" s="27" t="s">
        <v>834</v>
      </c>
      <c r="CO104" s="27" t="s">
        <v>3983</v>
      </c>
      <c r="CP104" s="27" t="s">
        <v>837</v>
      </c>
      <c r="CQ104" s="27" t="s">
        <v>834</v>
      </c>
      <c r="CR104" s="27" t="s">
        <v>3395</v>
      </c>
      <c r="CS104" s="27" t="s">
        <v>837</v>
      </c>
      <c r="CT104" s="27" t="s">
        <v>834</v>
      </c>
      <c r="CU104" s="27" t="s">
        <v>5035</v>
      </c>
      <c r="CV104" s="27" t="s">
        <v>837</v>
      </c>
      <c r="CW104" s="27" t="s">
        <v>6754</v>
      </c>
      <c r="CX104" s="27" t="s">
        <v>1401</v>
      </c>
      <c r="CY104" s="27">
        <v>905</v>
      </c>
      <c r="CZ104" s="27" t="s">
        <v>6755</v>
      </c>
      <c r="DA104" s="27" t="s">
        <v>1401</v>
      </c>
      <c r="DB104" s="27">
        <v>154</v>
      </c>
      <c r="DC104" s="27" t="s">
        <v>6909</v>
      </c>
      <c r="DD104" s="27" t="s">
        <v>1401</v>
      </c>
      <c r="DE104" s="27">
        <v>64</v>
      </c>
      <c r="DF104" s="27" t="s">
        <v>6760</v>
      </c>
      <c r="DG104" s="27" t="s">
        <v>1401</v>
      </c>
      <c r="DH104" s="27">
        <v>16</v>
      </c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</row>
    <row r="105" spans="1:188">
      <c r="A105" s="1">
        <v>104</v>
      </c>
      <c r="B105" s="69">
        <v>39496</v>
      </c>
      <c r="C105" s="27" t="s">
        <v>2190</v>
      </c>
      <c r="D105" s="1">
        <v>197514</v>
      </c>
      <c r="E105" s="1">
        <v>80228</v>
      </c>
      <c r="F105" s="35">
        <f t="shared" si="22"/>
        <v>0.40618892837976039</v>
      </c>
      <c r="G105" s="35">
        <f t="shared" si="25"/>
        <v>0.21988582539761678</v>
      </c>
      <c r="H105" s="1" t="str">
        <f t="shared" si="26"/>
        <v>PML-N</v>
      </c>
      <c r="I105" s="35">
        <f t="shared" si="27"/>
        <v>0.51374831729570725</v>
      </c>
      <c r="J105" s="1" t="str">
        <f t="shared" si="28"/>
        <v>PPPP</v>
      </c>
      <c r="K105" s="35">
        <f t="shared" si="29"/>
        <v>0.29386249189809044</v>
      </c>
      <c r="L105" s="1" t="str">
        <f t="shared" si="30"/>
        <v>PML</v>
      </c>
      <c r="M105" s="35">
        <f t="shared" si="31"/>
        <v>0.18781472802512839</v>
      </c>
      <c r="N105" s="52" t="s">
        <v>834</v>
      </c>
      <c r="O105" s="52" t="s">
        <v>1002</v>
      </c>
      <c r="P105" s="52" t="s">
        <v>837</v>
      </c>
      <c r="Q105" s="27" t="s">
        <v>834</v>
      </c>
      <c r="R105" s="27" t="s">
        <v>1185</v>
      </c>
      <c r="S105" s="27" t="s">
        <v>837</v>
      </c>
      <c r="T105" s="27" t="s">
        <v>834</v>
      </c>
      <c r="U105" s="27" t="s">
        <v>1765</v>
      </c>
      <c r="V105" s="27" t="s">
        <v>837</v>
      </c>
      <c r="W105" s="27" t="s">
        <v>6400</v>
      </c>
      <c r="X105" s="27" t="s">
        <v>909</v>
      </c>
      <c r="Y105" s="27">
        <v>15068</v>
      </c>
      <c r="Z105" s="27" t="s">
        <v>2191</v>
      </c>
      <c r="AA105" s="27" t="s">
        <v>1194</v>
      </c>
      <c r="AB105" s="27">
        <v>41217</v>
      </c>
      <c r="AC105" s="27" t="s">
        <v>1808</v>
      </c>
      <c r="AD105" s="27" t="s">
        <v>1003</v>
      </c>
      <c r="AE105" s="27">
        <v>23576</v>
      </c>
      <c r="AF105" s="27" t="s">
        <v>834</v>
      </c>
      <c r="AG105" s="27" t="s">
        <v>7003</v>
      </c>
      <c r="AH105" s="27" t="s">
        <v>837</v>
      </c>
      <c r="AI105" s="27" t="s">
        <v>834</v>
      </c>
      <c r="AJ105" s="27" t="s">
        <v>1406</v>
      </c>
      <c r="AK105" s="27" t="s">
        <v>837</v>
      </c>
      <c r="AL105" s="27" t="s">
        <v>834</v>
      </c>
      <c r="AM105" s="27" t="s">
        <v>3202</v>
      </c>
      <c r="AN105" s="27" t="s">
        <v>837</v>
      </c>
      <c r="AO105" s="27" t="s">
        <v>834</v>
      </c>
      <c r="AP105" s="27" t="s">
        <v>7510</v>
      </c>
      <c r="AQ105" s="27" t="s">
        <v>837</v>
      </c>
      <c r="AR105" s="27" t="s">
        <v>834</v>
      </c>
      <c r="AS105" s="27" t="s">
        <v>3764</v>
      </c>
      <c r="AT105" s="27" t="s">
        <v>837</v>
      </c>
      <c r="AU105" s="27" t="s">
        <v>834</v>
      </c>
      <c r="AV105" s="27" t="s">
        <v>1866</v>
      </c>
      <c r="AW105" s="27" t="s">
        <v>837</v>
      </c>
      <c r="AX105" s="27" t="s">
        <v>834</v>
      </c>
      <c r="AY105" s="27" t="s">
        <v>393</v>
      </c>
      <c r="AZ105" s="27" t="s">
        <v>837</v>
      </c>
      <c r="BA105" s="27" t="s">
        <v>834</v>
      </c>
      <c r="BB105" s="27" t="s">
        <v>6640</v>
      </c>
      <c r="BC105" s="27" t="s">
        <v>837</v>
      </c>
      <c r="BD105" s="27" t="s">
        <v>834</v>
      </c>
      <c r="BE105" s="27" t="s">
        <v>6802</v>
      </c>
      <c r="BF105" s="27" t="s">
        <v>837</v>
      </c>
      <c r="BG105" s="27" t="s">
        <v>834</v>
      </c>
      <c r="BH105" s="27" t="s">
        <v>834</v>
      </c>
      <c r="BI105" s="27" t="s">
        <v>1777</v>
      </c>
      <c r="BJ105" s="27" t="s">
        <v>837</v>
      </c>
      <c r="BK105" s="27" t="s">
        <v>3403</v>
      </c>
      <c r="BL105" s="27" t="s">
        <v>837</v>
      </c>
      <c r="BM105" s="27" t="s">
        <v>834</v>
      </c>
      <c r="BN105" s="27" t="s">
        <v>5990</v>
      </c>
      <c r="BO105" s="27" t="s">
        <v>837</v>
      </c>
      <c r="BP105" s="27" t="s">
        <v>834</v>
      </c>
      <c r="BQ105" s="27" t="s">
        <v>1020</v>
      </c>
      <c r="BR105" s="27" t="s">
        <v>837</v>
      </c>
      <c r="BS105" s="27" t="s">
        <v>834</v>
      </c>
      <c r="BT105" s="27" t="s">
        <v>4014</v>
      </c>
      <c r="BU105" s="27" t="s">
        <v>837</v>
      </c>
      <c r="BV105" s="27" t="s">
        <v>834</v>
      </c>
      <c r="BW105" s="27" t="s">
        <v>1424</v>
      </c>
      <c r="BX105" s="27" t="s">
        <v>837</v>
      </c>
      <c r="BY105" s="27" t="s">
        <v>834</v>
      </c>
      <c r="BZ105" s="27" t="s">
        <v>602</v>
      </c>
      <c r="CA105" s="27" t="s">
        <v>837</v>
      </c>
      <c r="CB105" s="27" t="s">
        <v>834</v>
      </c>
      <c r="CC105" s="27" t="s">
        <v>3539</v>
      </c>
      <c r="CD105" s="27" t="s">
        <v>837</v>
      </c>
      <c r="CE105" s="27" t="s">
        <v>834</v>
      </c>
      <c r="CF105" s="27" t="s">
        <v>3118</v>
      </c>
      <c r="CG105" s="27" t="s">
        <v>837</v>
      </c>
      <c r="CH105" s="27" t="s">
        <v>834</v>
      </c>
      <c r="CI105" s="27" t="s">
        <v>3608</v>
      </c>
      <c r="CJ105" s="27" t="s">
        <v>837</v>
      </c>
      <c r="CK105" s="27" t="s">
        <v>834</v>
      </c>
      <c r="CL105" s="27" t="s">
        <v>399</v>
      </c>
      <c r="CM105" s="27" t="s">
        <v>837</v>
      </c>
      <c r="CN105" s="27" t="s">
        <v>834</v>
      </c>
      <c r="CO105" s="27" t="s">
        <v>3983</v>
      </c>
      <c r="CP105" s="27" t="s">
        <v>837</v>
      </c>
      <c r="CQ105" s="27" t="s">
        <v>834</v>
      </c>
      <c r="CR105" s="27" t="s">
        <v>3395</v>
      </c>
      <c r="CS105" s="27" t="s">
        <v>837</v>
      </c>
      <c r="CT105" s="27" t="s">
        <v>834</v>
      </c>
      <c r="CU105" s="27" t="s">
        <v>5035</v>
      </c>
      <c r="CV105" s="27" t="s">
        <v>837</v>
      </c>
      <c r="CW105" s="27" t="s">
        <v>6401</v>
      </c>
      <c r="CX105" s="27" t="s">
        <v>1401</v>
      </c>
      <c r="CY105" s="27">
        <v>367</v>
      </c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</row>
    <row r="106" spans="1:188">
      <c r="A106" s="1">
        <v>105</v>
      </c>
      <c r="B106" s="69">
        <v>39496</v>
      </c>
      <c r="C106" s="27" t="s">
        <v>1171</v>
      </c>
      <c r="D106" s="1">
        <v>137307</v>
      </c>
      <c r="E106" s="1">
        <v>76020</v>
      </c>
      <c r="F106" s="35">
        <f t="shared" si="22"/>
        <v>0.55364985033537983</v>
      </c>
      <c r="G106" s="35">
        <f t="shared" si="25"/>
        <v>0.12663772691397002</v>
      </c>
      <c r="H106" s="1" t="str">
        <f t="shared" si="26"/>
        <v>PPPP</v>
      </c>
      <c r="I106" s="35">
        <f t="shared" si="27"/>
        <v>0.44901341752170482</v>
      </c>
      <c r="J106" s="1" t="str">
        <f t="shared" si="28"/>
        <v>PML</v>
      </c>
      <c r="K106" s="35">
        <f t="shared" si="29"/>
        <v>0.3223756906077348</v>
      </c>
      <c r="L106" s="1" t="str">
        <f t="shared" si="30"/>
        <v>PML-N</v>
      </c>
      <c r="M106" s="35">
        <f t="shared" si="31"/>
        <v>0.14264667192843988</v>
      </c>
      <c r="N106" s="52" t="s">
        <v>834</v>
      </c>
      <c r="O106" s="52" t="s">
        <v>1002</v>
      </c>
      <c r="P106" s="52" t="s">
        <v>837</v>
      </c>
      <c r="Q106" s="27" t="s">
        <v>834</v>
      </c>
      <c r="R106" s="27" t="s">
        <v>1185</v>
      </c>
      <c r="S106" s="27" t="s">
        <v>837</v>
      </c>
      <c r="T106" s="27" t="s">
        <v>834</v>
      </c>
      <c r="U106" s="27" t="s">
        <v>1765</v>
      </c>
      <c r="V106" s="27" t="s">
        <v>837</v>
      </c>
      <c r="W106" s="27" t="s">
        <v>1810</v>
      </c>
      <c r="X106" s="27" t="s">
        <v>909</v>
      </c>
      <c r="Y106" s="27">
        <v>24507</v>
      </c>
      <c r="Z106" s="27" t="s">
        <v>6402</v>
      </c>
      <c r="AA106" s="27" t="s">
        <v>1194</v>
      </c>
      <c r="AB106" s="27">
        <v>10844</v>
      </c>
      <c r="AC106" s="27" t="s">
        <v>1809</v>
      </c>
      <c r="AD106" s="27" t="s">
        <v>1003</v>
      </c>
      <c r="AE106" s="27">
        <v>34134</v>
      </c>
      <c r="AF106" s="27" t="s">
        <v>834</v>
      </c>
      <c r="AG106" s="27" t="s">
        <v>7003</v>
      </c>
      <c r="AH106" s="27" t="s">
        <v>837</v>
      </c>
      <c r="AI106" s="27" t="s">
        <v>834</v>
      </c>
      <c r="AJ106" s="27" t="s">
        <v>1406</v>
      </c>
      <c r="AK106" s="27" t="s">
        <v>837</v>
      </c>
      <c r="AL106" s="27" t="s">
        <v>834</v>
      </c>
      <c r="AM106" s="27" t="s">
        <v>3202</v>
      </c>
      <c r="AN106" s="27" t="s">
        <v>837</v>
      </c>
      <c r="AO106" s="27" t="s">
        <v>834</v>
      </c>
      <c r="AP106" s="27" t="s">
        <v>7510</v>
      </c>
      <c r="AQ106" s="27" t="s">
        <v>837</v>
      </c>
      <c r="AR106" s="27" t="s">
        <v>834</v>
      </c>
      <c r="AS106" s="27" t="s">
        <v>3764</v>
      </c>
      <c r="AT106" s="27" t="s">
        <v>837</v>
      </c>
      <c r="AU106" s="27" t="s">
        <v>834</v>
      </c>
      <c r="AV106" s="27" t="s">
        <v>1866</v>
      </c>
      <c r="AW106" s="27" t="s">
        <v>837</v>
      </c>
      <c r="AX106" s="27" t="s">
        <v>834</v>
      </c>
      <c r="AY106" s="27" t="s">
        <v>393</v>
      </c>
      <c r="AZ106" s="27" t="s">
        <v>837</v>
      </c>
      <c r="BA106" s="27" t="s">
        <v>834</v>
      </c>
      <c r="BB106" s="27" t="s">
        <v>6640</v>
      </c>
      <c r="BC106" s="27" t="s">
        <v>837</v>
      </c>
      <c r="BD106" s="27" t="s">
        <v>834</v>
      </c>
      <c r="BE106" s="27" t="s">
        <v>6802</v>
      </c>
      <c r="BF106" s="27" t="s">
        <v>837</v>
      </c>
      <c r="BG106" s="27" t="s">
        <v>834</v>
      </c>
      <c r="BH106" s="27" t="s">
        <v>834</v>
      </c>
      <c r="BI106" s="27" t="s">
        <v>1777</v>
      </c>
      <c r="BJ106" s="27" t="s">
        <v>837</v>
      </c>
      <c r="BK106" s="27" t="s">
        <v>3403</v>
      </c>
      <c r="BL106" s="27" t="s">
        <v>837</v>
      </c>
      <c r="BM106" s="27" t="s">
        <v>834</v>
      </c>
      <c r="BN106" s="27" t="s">
        <v>5990</v>
      </c>
      <c r="BO106" s="27" t="s">
        <v>837</v>
      </c>
      <c r="BP106" s="27" t="s">
        <v>834</v>
      </c>
      <c r="BQ106" s="27" t="s">
        <v>1020</v>
      </c>
      <c r="BR106" s="27" t="s">
        <v>837</v>
      </c>
      <c r="BS106" s="27" t="s">
        <v>834</v>
      </c>
      <c r="BT106" s="27" t="s">
        <v>4014</v>
      </c>
      <c r="BU106" s="27" t="s">
        <v>837</v>
      </c>
      <c r="BV106" s="27" t="s">
        <v>834</v>
      </c>
      <c r="BW106" s="27" t="s">
        <v>1424</v>
      </c>
      <c r="BX106" s="27" t="s">
        <v>837</v>
      </c>
      <c r="BY106" s="27" t="s">
        <v>834</v>
      </c>
      <c r="BZ106" s="27" t="s">
        <v>602</v>
      </c>
      <c r="CA106" s="27" t="s">
        <v>837</v>
      </c>
      <c r="CB106" s="27" t="s">
        <v>834</v>
      </c>
      <c r="CC106" s="27" t="s">
        <v>3539</v>
      </c>
      <c r="CD106" s="27" t="s">
        <v>837</v>
      </c>
      <c r="CE106" s="27" t="s">
        <v>834</v>
      </c>
      <c r="CF106" s="27" t="s">
        <v>3118</v>
      </c>
      <c r="CG106" s="27" t="s">
        <v>837</v>
      </c>
      <c r="CH106" s="27" t="s">
        <v>834</v>
      </c>
      <c r="CI106" s="27" t="s">
        <v>3608</v>
      </c>
      <c r="CJ106" s="27" t="s">
        <v>837</v>
      </c>
      <c r="CK106" s="27" t="s">
        <v>834</v>
      </c>
      <c r="CL106" s="27" t="s">
        <v>399</v>
      </c>
      <c r="CM106" s="27" t="s">
        <v>837</v>
      </c>
      <c r="CN106" s="27" t="s">
        <v>834</v>
      </c>
      <c r="CO106" s="27" t="s">
        <v>3983</v>
      </c>
      <c r="CP106" s="27" t="s">
        <v>837</v>
      </c>
      <c r="CQ106" s="27" t="s">
        <v>834</v>
      </c>
      <c r="CR106" s="27" t="s">
        <v>3395</v>
      </c>
      <c r="CS106" s="27" t="s">
        <v>837</v>
      </c>
      <c r="CT106" s="27" t="s">
        <v>834</v>
      </c>
      <c r="CU106" s="27" t="s">
        <v>5035</v>
      </c>
      <c r="CV106" s="27" t="s">
        <v>837</v>
      </c>
      <c r="CW106" s="27" t="s">
        <v>6403</v>
      </c>
      <c r="CX106" s="27" t="s">
        <v>1401</v>
      </c>
      <c r="CY106" s="27">
        <v>6119</v>
      </c>
      <c r="CZ106" s="27" t="s">
        <v>1175</v>
      </c>
      <c r="DA106" s="27" t="s">
        <v>1401</v>
      </c>
      <c r="DB106" s="27">
        <v>206</v>
      </c>
      <c r="DC106" s="27" t="s">
        <v>6404</v>
      </c>
      <c r="DD106" s="27" t="s">
        <v>1401</v>
      </c>
      <c r="DE106" s="27">
        <v>141</v>
      </c>
      <c r="DF106" s="27" t="s">
        <v>6405</v>
      </c>
      <c r="DG106" s="27" t="s">
        <v>1401</v>
      </c>
      <c r="DH106" s="27">
        <v>38</v>
      </c>
      <c r="DI106" s="27" t="s">
        <v>6406</v>
      </c>
      <c r="DJ106" s="27" t="s">
        <v>1401</v>
      </c>
      <c r="DK106" s="27">
        <v>18</v>
      </c>
      <c r="DL106" s="27" t="s">
        <v>6407</v>
      </c>
      <c r="DM106" s="27" t="s">
        <v>1401</v>
      </c>
      <c r="DN106" s="27">
        <v>13</v>
      </c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</row>
    <row r="107" spans="1:188">
      <c r="A107" s="1">
        <v>106</v>
      </c>
      <c r="B107" s="69">
        <v>39496</v>
      </c>
      <c r="C107" s="27" t="s">
        <v>1177</v>
      </c>
      <c r="D107" s="1">
        <v>136326</v>
      </c>
      <c r="E107" s="1">
        <v>87891</v>
      </c>
      <c r="F107" s="35">
        <f t="shared" si="22"/>
        <v>0.64471194049557679</v>
      </c>
      <c r="G107" s="35">
        <f t="shared" si="25"/>
        <v>6.7185491119682333E-2</v>
      </c>
      <c r="H107" s="1" t="str">
        <f t="shared" si="26"/>
        <v>PML-N</v>
      </c>
      <c r="I107" s="35">
        <f t="shared" si="27"/>
        <v>0.45592836581675028</v>
      </c>
      <c r="J107" s="1" t="str">
        <f t="shared" si="28"/>
        <v>PML</v>
      </c>
      <c r="K107" s="35">
        <f t="shared" si="29"/>
        <v>0.38874287469706797</v>
      </c>
      <c r="L107" s="1" t="str">
        <f t="shared" si="30"/>
        <v>PPPP</v>
      </c>
      <c r="M107" s="35">
        <f t="shared" si="31"/>
        <v>8.9508595874435382E-2</v>
      </c>
      <c r="N107" s="52" t="s">
        <v>834</v>
      </c>
      <c r="O107" s="52" t="s">
        <v>1002</v>
      </c>
      <c r="P107" s="52" t="s">
        <v>837</v>
      </c>
      <c r="Q107" s="27" t="s">
        <v>834</v>
      </c>
      <c r="R107" s="27" t="s">
        <v>1185</v>
      </c>
      <c r="S107" s="27" t="s">
        <v>837</v>
      </c>
      <c r="T107" s="27" t="s">
        <v>834</v>
      </c>
      <c r="U107" s="27" t="s">
        <v>1765</v>
      </c>
      <c r="V107" s="27" t="s">
        <v>837</v>
      </c>
      <c r="W107" s="27" t="s">
        <v>1812</v>
      </c>
      <c r="X107" s="27" t="s">
        <v>909</v>
      </c>
      <c r="Y107" s="27">
        <v>34167</v>
      </c>
      <c r="Z107" s="27" t="s">
        <v>1811</v>
      </c>
      <c r="AA107" s="27" t="s">
        <v>1194</v>
      </c>
      <c r="AB107" s="27">
        <v>40072</v>
      </c>
      <c r="AC107" s="27" t="s">
        <v>6243</v>
      </c>
      <c r="AD107" s="27" t="s">
        <v>1003</v>
      </c>
      <c r="AE107" s="27">
        <v>7867</v>
      </c>
      <c r="AF107" s="27" t="s">
        <v>834</v>
      </c>
      <c r="AG107" s="27" t="s">
        <v>7003</v>
      </c>
      <c r="AH107" s="27" t="s">
        <v>837</v>
      </c>
      <c r="AI107" s="27" t="s">
        <v>834</v>
      </c>
      <c r="AJ107" s="27" t="s">
        <v>1406</v>
      </c>
      <c r="AK107" s="27" t="s">
        <v>837</v>
      </c>
      <c r="AL107" s="27" t="s">
        <v>834</v>
      </c>
      <c r="AM107" s="27" t="s">
        <v>3202</v>
      </c>
      <c r="AN107" s="27" t="s">
        <v>837</v>
      </c>
      <c r="AO107" s="27" t="s">
        <v>834</v>
      </c>
      <c r="AP107" s="27" t="s">
        <v>7510</v>
      </c>
      <c r="AQ107" s="27" t="s">
        <v>837</v>
      </c>
      <c r="AR107" s="27" t="s">
        <v>834</v>
      </c>
      <c r="AS107" s="27" t="s">
        <v>3764</v>
      </c>
      <c r="AT107" s="27" t="s">
        <v>837</v>
      </c>
      <c r="AU107" s="27" t="s">
        <v>834</v>
      </c>
      <c r="AV107" s="27" t="s">
        <v>1866</v>
      </c>
      <c r="AW107" s="27" t="s">
        <v>837</v>
      </c>
      <c r="AX107" s="27" t="s">
        <v>834</v>
      </c>
      <c r="AY107" s="27" t="s">
        <v>393</v>
      </c>
      <c r="AZ107" s="27" t="s">
        <v>837</v>
      </c>
      <c r="BA107" s="27" t="s">
        <v>834</v>
      </c>
      <c r="BB107" s="27" t="s">
        <v>6640</v>
      </c>
      <c r="BC107" s="27" t="s">
        <v>837</v>
      </c>
      <c r="BD107" s="27" t="s">
        <v>834</v>
      </c>
      <c r="BE107" s="27" t="s">
        <v>6802</v>
      </c>
      <c r="BF107" s="27" t="s">
        <v>837</v>
      </c>
      <c r="BG107" s="27" t="s">
        <v>834</v>
      </c>
      <c r="BH107" s="27" t="s">
        <v>834</v>
      </c>
      <c r="BI107" s="27" t="s">
        <v>1777</v>
      </c>
      <c r="BJ107" s="27" t="s">
        <v>837</v>
      </c>
      <c r="BK107" s="27" t="s">
        <v>3403</v>
      </c>
      <c r="BL107" s="27" t="s">
        <v>837</v>
      </c>
      <c r="BM107" s="27" t="s">
        <v>834</v>
      </c>
      <c r="BN107" s="27" t="s">
        <v>5990</v>
      </c>
      <c r="BO107" s="27" t="s">
        <v>837</v>
      </c>
      <c r="BP107" s="27" t="s">
        <v>834</v>
      </c>
      <c r="BQ107" s="27" t="s">
        <v>1020</v>
      </c>
      <c r="BR107" s="27" t="s">
        <v>837</v>
      </c>
      <c r="BS107" s="27" t="s">
        <v>834</v>
      </c>
      <c r="BT107" s="27" t="s">
        <v>4014</v>
      </c>
      <c r="BU107" s="27" t="s">
        <v>837</v>
      </c>
      <c r="BV107" s="27" t="s">
        <v>834</v>
      </c>
      <c r="BW107" s="27" t="s">
        <v>1424</v>
      </c>
      <c r="BX107" s="27" t="s">
        <v>837</v>
      </c>
      <c r="BY107" s="27" t="s">
        <v>834</v>
      </c>
      <c r="BZ107" s="27" t="s">
        <v>602</v>
      </c>
      <c r="CA107" s="27" t="s">
        <v>837</v>
      </c>
      <c r="CB107" s="27" t="s">
        <v>834</v>
      </c>
      <c r="CC107" s="27" t="s">
        <v>3539</v>
      </c>
      <c r="CD107" s="27" t="s">
        <v>837</v>
      </c>
      <c r="CE107" s="27" t="s">
        <v>834</v>
      </c>
      <c r="CF107" s="27" t="s">
        <v>3118</v>
      </c>
      <c r="CG107" s="27" t="s">
        <v>837</v>
      </c>
      <c r="CH107" s="27" t="s">
        <v>834</v>
      </c>
      <c r="CI107" s="27" t="s">
        <v>3608</v>
      </c>
      <c r="CJ107" s="27" t="s">
        <v>837</v>
      </c>
      <c r="CK107" s="27" t="s">
        <v>834</v>
      </c>
      <c r="CL107" s="27" t="s">
        <v>399</v>
      </c>
      <c r="CM107" s="27" t="s">
        <v>837</v>
      </c>
      <c r="CN107" s="27" t="s">
        <v>834</v>
      </c>
      <c r="CO107" s="27" t="s">
        <v>3983</v>
      </c>
      <c r="CP107" s="27" t="s">
        <v>837</v>
      </c>
      <c r="CQ107" s="27" t="s">
        <v>834</v>
      </c>
      <c r="CR107" s="27" t="s">
        <v>3395</v>
      </c>
      <c r="CS107" s="27" t="s">
        <v>837</v>
      </c>
      <c r="CT107" s="27" t="s">
        <v>834</v>
      </c>
      <c r="CU107" s="27" t="s">
        <v>5035</v>
      </c>
      <c r="CV107" s="27" t="s">
        <v>837</v>
      </c>
      <c r="CW107" s="27" t="s">
        <v>6244</v>
      </c>
      <c r="CX107" s="27" t="s">
        <v>1401</v>
      </c>
      <c r="CY107" s="27">
        <v>4039</v>
      </c>
      <c r="CZ107" s="27" t="s">
        <v>1176</v>
      </c>
      <c r="DA107" s="27" t="s">
        <v>1401</v>
      </c>
      <c r="DB107" s="27">
        <v>1457</v>
      </c>
      <c r="DC107" s="27" t="s">
        <v>6245</v>
      </c>
      <c r="DD107" s="27" t="s">
        <v>1401</v>
      </c>
      <c r="DE107" s="27">
        <v>147</v>
      </c>
      <c r="DF107" s="27" t="s">
        <v>1810</v>
      </c>
      <c r="DG107" s="27" t="s">
        <v>1401</v>
      </c>
      <c r="DH107" s="27">
        <v>90</v>
      </c>
      <c r="DI107" s="27" t="s">
        <v>6246</v>
      </c>
      <c r="DJ107" s="27" t="s">
        <v>1401</v>
      </c>
      <c r="DK107" s="27">
        <v>52</v>
      </c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</row>
    <row r="108" spans="1:188" s="27" customFormat="1">
      <c r="A108" s="27">
        <v>107</v>
      </c>
      <c r="B108" s="69">
        <v>39496</v>
      </c>
      <c r="C108" s="27" t="s">
        <v>1813</v>
      </c>
      <c r="D108" s="27">
        <v>129005</v>
      </c>
      <c r="E108" s="27">
        <v>77238</v>
      </c>
      <c r="F108" s="35">
        <f t="shared" si="22"/>
        <v>0.59872097980698424</v>
      </c>
      <c r="G108" s="35">
        <f t="shared" si="25"/>
        <v>2.386131178953365E-2</v>
      </c>
      <c r="H108" s="1" t="str">
        <f t="shared" si="26"/>
        <v>PML</v>
      </c>
      <c r="I108" s="35">
        <f t="shared" si="27"/>
        <v>0.45829772909707656</v>
      </c>
      <c r="J108" s="1" t="str">
        <f t="shared" si="28"/>
        <v>IND</v>
      </c>
      <c r="K108" s="35">
        <f t="shared" si="29"/>
        <v>0.4344364173075429</v>
      </c>
      <c r="L108" s="1" t="str">
        <f t="shared" si="30"/>
        <v>PPPP</v>
      </c>
      <c r="M108" s="35">
        <f t="shared" si="31"/>
        <v>0.10067583313912841</v>
      </c>
      <c r="N108" s="52" t="s">
        <v>834</v>
      </c>
      <c r="O108" s="52" t="s">
        <v>1002</v>
      </c>
      <c r="P108" s="52" t="s">
        <v>837</v>
      </c>
      <c r="Q108" s="27" t="s">
        <v>834</v>
      </c>
      <c r="R108" s="27" t="s">
        <v>1185</v>
      </c>
      <c r="S108" s="27" t="s">
        <v>837</v>
      </c>
      <c r="T108" s="27" t="s">
        <v>834</v>
      </c>
      <c r="U108" s="27" t="s">
        <v>1765</v>
      </c>
      <c r="V108" s="27" t="s">
        <v>837</v>
      </c>
      <c r="W108" s="27" t="s">
        <v>1176</v>
      </c>
      <c r="X108" s="27" t="s">
        <v>909</v>
      </c>
      <c r="Y108" s="27">
        <v>35398</v>
      </c>
      <c r="Z108" s="27" t="s">
        <v>834</v>
      </c>
      <c r="AA108" s="27" t="s">
        <v>1194</v>
      </c>
      <c r="AB108" s="27" t="s">
        <v>837</v>
      </c>
      <c r="AC108" s="27" t="s">
        <v>612</v>
      </c>
      <c r="AD108" s="27" t="s">
        <v>1003</v>
      </c>
      <c r="AE108" s="27">
        <v>7776</v>
      </c>
      <c r="AF108" s="27" t="s">
        <v>834</v>
      </c>
      <c r="AG108" s="27" t="s">
        <v>7003</v>
      </c>
      <c r="AH108" s="27" t="s">
        <v>837</v>
      </c>
      <c r="AI108" s="27" t="s">
        <v>834</v>
      </c>
      <c r="AJ108" s="27" t="s">
        <v>1406</v>
      </c>
      <c r="AK108" s="27" t="s">
        <v>837</v>
      </c>
      <c r="AL108" s="27" t="s">
        <v>834</v>
      </c>
      <c r="AM108" s="27" t="s">
        <v>3202</v>
      </c>
      <c r="AN108" s="27" t="s">
        <v>837</v>
      </c>
      <c r="AO108" s="27" t="s">
        <v>834</v>
      </c>
      <c r="AP108" s="27" t="s">
        <v>7510</v>
      </c>
      <c r="AQ108" s="27" t="s">
        <v>837</v>
      </c>
      <c r="AR108" s="27" t="s">
        <v>834</v>
      </c>
      <c r="AS108" s="27" t="s">
        <v>3764</v>
      </c>
      <c r="AT108" s="27" t="s">
        <v>837</v>
      </c>
      <c r="AU108" s="27" t="s">
        <v>834</v>
      </c>
      <c r="AV108" s="27" t="s">
        <v>1866</v>
      </c>
      <c r="AW108" s="27" t="s">
        <v>837</v>
      </c>
      <c r="AX108" s="27" t="s">
        <v>834</v>
      </c>
      <c r="AY108" s="27" t="s">
        <v>393</v>
      </c>
      <c r="AZ108" s="27" t="s">
        <v>837</v>
      </c>
      <c r="BA108" s="27" t="s">
        <v>834</v>
      </c>
      <c r="BB108" s="27" t="s">
        <v>6640</v>
      </c>
      <c r="BC108" s="27" t="s">
        <v>837</v>
      </c>
      <c r="BD108" s="27" t="s">
        <v>834</v>
      </c>
      <c r="BE108" s="27" t="s">
        <v>6802</v>
      </c>
      <c r="BF108" s="27" t="s">
        <v>837</v>
      </c>
      <c r="BG108" s="27" t="s">
        <v>834</v>
      </c>
      <c r="BH108" s="27" t="s">
        <v>834</v>
      </c>
      <c r="BI108" s="27" t="s">
        <v>1777</v>
      </c>
      <c r="BJ108" s="27" t="s">
        <v>837</v>
      </c>
      <c r="BK108" s="27" t="s">
        <v>3403</v>
      </c>
      <c r="BL108" s="27" t="s">
        <v>837</v>
      </c>
      <c r="BM108" s="27" t="s">
        <v>834</v>
      </c>
      <c r="BN108" s="27" t="s">
        <v>5990</v>
      </c>
      <c r="BO108" s="27" t="s">
        <v>837</v>
      </c>
      <c r="BP108" s="27" t="s">
        <v>834</v>
      </c>
      <c r="BQ108" s="27" t="s">
        <v>1020</v>
      </c>
      <c r="BR108" s="27" t="s">
        <v>837</v>
      </c>
      <c r="BS108" s="27" t="s">
        <v>834</v>
      </c>
      <c r="BT108" s="27" t="s">
        <v>4014</v>
      </c>
      <c r="BU108" s="27" t="s">
        <v>837</v>
      </c>
      <c r="BV108" s="27" t="s">
        <v>834</v>
      </c>
      <c r="BW108" s="27" t="s">
        <v>1424</v>
      </c>
      <c r="BX108" s="27" t="s">
        <v>837</v>
      </c>
      <c r="BY108" s="27" t="s">
        <v>834</v>
      </c>
      <c r="BZ108" s="27" t="s">
        <v>602</v>
      </c>
      <c r="CA108" s="27" t="s">
        <v>837</v>
      </c>
      <c r="CB108" s="27" t="s">
        <v>834</v>
      </c>
      <c r="CC108" s="27" t="s">
        <v>3539</v>
      </c>
      <c r="CD108" s="27" t="s">
        <v>837</v>
      </c>
      <c r="CE108" s="27" t="s">
        <v>834</v>
      </c>
      <c r="CF108" s="27" t="s">
        <v>3118</v>
      </c>
      <c r="CG108" s="27" t="s">
        <v>837</v>
      </c>
      <c r="CH108" s="27" t="s">
        <v>834</v>
      </c>
      <c r="CI108" s="27" t="s">
        <v>3608</v>
      </c>
      <c r="CJ108" s="27" t="s">
        <v>837</v>
      </c>
      <c r="CK108" s="27" t="s">
        <v>834</v>
      </c>
      <c r="CL108" s="27" t="s">
        <v>399</v>
      </c>
      <c r="CM108" s="27" t="s">
        <v>837</v>
      </c>
      <c r="CN108" s="27" t="s">
        <v>834</v>
      </c>
      <c r="CO108" s="27" t="s">
        <v>3983</v>
      </c>
      <c r="CP108" s="27" t="s">
        <v>837</v>
      </c>
      <c r="CQ108" s="27" t="s">
        <v>834</v>
      </c>
      <c r="CR108" s="27" t="s">
        <v>3395</v>
      </c>
      <c r="CS108" s="27" t="s">
        <v>837</v>
      </c>
      <c r="CT108" s="27" t="s">
        <v>834</v>
      </c>
      <c r="CU108" s="27" t="s">
        <v>5035</v>
      </c>
      <c r="CV108" s="27" t="s">
        <v>837</v>
      </c>
      <c r="CW108" s="27" t="s">
        <v>613</v>
      </c>
      <c r="CX108" s="27" t="s">
        <v>1401</v>
      </c>
      <c r="CY108" s="27">
        <v>33555</v>
      </c>
      <c r="CZ108" s="27" t="s">
        <v>614</v>
      </c>
      <c r="DA108" s="27" t="s">
        <v>1401</v>
      </c>
      <c r="DB108" s="27">
        <v>158</v>
      </c>
      <c r="DC108" s="27" t="s">
        <v>615</v>
      </c>
      <c r="DD108" s="27" t="s">
        <v>1401</v>
      </c>
      <c r="DE108" s="27">
        <v>108</v>
      </c>
      <c r="DF108" s="27" t="s">
        <v>616</v>
      </c>
      <c r="DG108" s="27" t="s">
        <v>1401</v>
      </c>
      <c r="DH108" s="27">
        <v>78</v>
      </c>
      <c r="DI108" s="27" t="s">
        <v>617</v>
      </c>
      <c r="DJ108" s="27" t="s">
        <v>1401</v>
      </c>
      <c r="DK108" s="27">
        <v>66</v>
      </c>
      <c r="DL108" s="27" t="s">
        <v>618</v>
      </c>
      <c r="DM108" s="27" t="s">
        <v>1401</v>
      </c>
      <c r="DN108" s="27">
        <v>64</v>
      </c>
      <c r="DO108" s="27" t="s">
        <v>6247</v>
      </c>
      <c r="DP108" s="27" t="s">
        <v>1401</v>
      </c>
      <c r="DQ108" s="27">
        <v>35</v>
      </c>
    </row>
    <row r="109" spans="1:188">
      <c r="A109" s="1">
        <v>108</v>
      </c>
      <c r="B109" s="69">
        <v>39496</v>
      </c>
      <c r="C109" s="27" t="s">
        <v>1174</v>
      </c>
      <c r="D109" s="1">
        <v>150656</v>
      </c>
      <c r="E109" s="1">
        <v>86453</v>
      </c>
      <c r="F109" s="35">
        <f t="shared" si="22"/>
        <v>0.57384372344944778</v>
      </c>
      <c r="G109" s="35">
        <f t="shared" si="25"/>
        <v>0.27097960741674665</v>
      </c>
      <c r="H109" s="1" t="str">
        <f t="shared" si="26"/>
        <v>PML</v>
      </c>
      <c r="I109" s="35">
        <f t="shared" si="27"/>
        <v>0.54092975373902585</v>
      </c>
      <c r="J109" s="1" t="str">
        <f t="shared" si="28"/>
        <v>PPPP</v>
      </c>
      <c r="K109" s="35">
        <f t="shared" si="29"/>
        <v>0.26995014632227915</v>
      </c>
      <c r="L109" s="1" t="str">
        <f t="shared" si="30"/>
        <v>IND</v>
      </c>
      <c r="M109" s="35">
        <f t="shared" si="31"/>
        <v>9.7197321087758665E-2</v>
      </c>
      <c r="N109" s="52" t="s">
        <v>834</v>
      </c>
      <c r="O109" s="52" t="s">
        <v>1002</v>
      </c>
      <c r="P109" s="52" t="s">
        <v>837</v>
      </c>
      <c r="Q109" s="27" t="s">
        <v>834</v>
      </c>
      <c r="R109" s="27" t="s">
        <v>1185</v>
      </c>
      <c r="S109" s="27" t="s">
        <v>837</v>
      </c>
      <c r="T109" s="27" t="s">
        <v>834</v>
      </c>
      <c r="U109" s="27" t="s">
        <v>1765</v>
      </c>
      <c r="V109" s="27" t="s">
        <v>837</v>
      </c>
      <c r="W109" s="27" t="s">
        <v>1814</v>
      </c>
      <c r="X109" s="27" t="s">
        <v>909</v>
      </c>
      <c r="Y109" s="27">
        <v>46765</v>
      </c>
      <c r="Z109" s="27" t="s">
        <v>3452</v>
      </c>
      <c r="AA109" s="27" t="s">
        <v>1194</v>
      </c>
      <c r="AB109" s="27">
        <v>7290</v>
      </c>
      <c r="AC109" s="27" t="s">
        <v>1815</v>
      </c>
      <c r="AD109" s="27" t="s">
        <v>1003</v>
      </c>
      <c r="AE109" s="27">
        <v>23338</v>
      </c>
      <c r="AF109" s="27" t="s">
        <v>834</v>
      </c>
      <c r="AG109" s="27" t="s">
        <v>7003</v>
      </c>
      <c r="AH109" s="27" t="s">
        <v>837</v>
      </c>
      <c r="AI109" s="27" t="s">
        <v>834</v>
      </c>
      <c r="AJ109" s="27" t="s">
        <v>1406</v>
      </c>
      <c r="AK109" s="27" t="s">
        <v>837</v>
      </c>
      <c r="AL109" s="27" t="s">
        <v>834</v>
      </c>
      <c r="AM109" s="27" t="s">
        <v>3202</v>
      </c>
      <c r="AN109" s="27" t="s">
        <v>837</v>
      </c>
      <c r="AO109" s="27" t="s">
        <v>834</v>
      </c>
      <c r="AP109" s="27" t="s">
        <v>7510</v>
      </c>
      <c r="AQ109" s="27" t="s">
        <v>837</v>
      </c>
      <c r="AR109" s="27" t="s">
        <v>834</v>
      </c>
      <c r="AS109" s="27" t="s">
        <v>3764</v>
      </c>
      <c r="AT109" s="27" t="s">
        <v>837</v>
      </c>
      <c r="AU109" s="27" t="s">
        <v>834</v>
      </c>
      <c r="AV109" s="27" t="s">
        <v>1866</v>
      </c>
      <c r="AW109" s="27" t="s">
        <v>837</v>
      </c>
      <c r="AX109" s="27" t="s">
        <v>834</v>
      </c>
      <c r="AY109" s="27" t="s">
        <v>393</v>
      </c>
      <c r="AZ109" s="27" t="s">
        <v>837</v>
      </c>
      <c r="BA109" s="27" t="s">
        <v>834</v>
      </c>
      <c r="BB109" s="27" t="s">
        <v>6640</v>
      </c>
      <c r="BC109" s="27" t="s">
        <v>837</v>
      </c>
      <c r="BD109" s="27" t="s">
        <v>834</v>
      </c>
      <c r="BE109" s="27" t="s">
        <v>6802</v>
      </c>
      <c r="BF109" s="27" t="s">
        <v>837</v>
      </c>
      <c r="BG109" s="27" t="s">
        <v>834</v>
      </c>
      <c r="BH109" s="27" t="s">
        <v>834</v>
      </c>
      <c r="BI109" s="27" t="s">
        <v>1777</v>
      </c>
      <c r="BJ109" s="27" t="s">
        <v>837</v>
      </c>
      <c r="BK109" s="27" t="s">
        <v>3403</v>
      </c>
      <c r="BL109" s="27" t="s">
        <v>837</v>
      </c>
      <c r="BM109" s="27" t="s">
        <v>834</v>
      </c>
      <c r="BN109" s="27" t="s">
        <v>5990</v>
      </c>
      <c r="BO109" s="27" t="s">
        <v>837</v>
      </c>
      <c r="BP109" s="27" t="s">
        <v>834</v>
      </c>
      <c r="BQ109" s="27" t="s">
        <v>1020</v>
      </c>
      <c r="BR109" s="27" t="s">
        <v>837</v>
      </c>
      <c r="BS109" s="27" t="s">
        <v>834</v>
      </c>
      <c r="BT109" s="27" t="s">
        <v>4014</v>
      </c>
      <c r="BU109" s="27" t="s">
        <v>837</v>
      </c>
      <c r="BV109" s="27" t="s">
        <v>834</v>
      </c>
      <c r="BW109" s="27" t="s">
        <v>1424</v>
      </c>
      <c r="BX109" s="27" t="s">
        <v>837</v>
      </c>
      <c r="BY109" s="27" t="s">
        <v>834</v>
      </c>
      <c r="BZ109" s="27" t="s">
        <v>602</v>
      </c>
      <c r="CA109" s="27" t="s">
        <v>837</v>
      </c>
      <c r="CB109" s="27" t="s">
        <v>834</v>
      </c>
      <c r="CC109" s="27" t="s">
        <v>3539</v>
      </c>
      <c r="CD109" s="27" t="s">
        <v>837</v>
      </c>
      <c r="CE109" s="27" t="s">
        <v>834</v>
      </c>
      <c r="CF109" s="27" t="s">
        <v>3118</v>
      </c>
      <c r="CG109" s="27" t="s">
        <v>837</v>
      </c>
      <c r="CH109" s="27" t="s">
        <v>834</v>
      </c>
      <c r="CI109" s="27" t="s">
        <v>3608</v>
      </c>
      <c r="CJ109" s="27" t="s">
        <v>837</v>
      </c>
      <c r="CK109" s="27" t="s">
        <v>834</v>
      </c>
      <c r="CL109" s="27" t="s">
        <v>399</v>
      </c>
      <c r="CM109" s="27" t="s">
        <v>837</v>
      </c>
      <c r="CN109" s="27" t="s">
        <v>834</v>
      </c>
      <c r="CO109" s="27" t="s">
        <v>3983</v>
      </c>
      <c r="CP109" s="27" t="s">
        <v>837</v>
      </c>
      <c r="CQ109" s="27" t="s">
        <v>834</v>
      </c>
      <c r="CR109" s="27" t="s">
        <v>3395</v>
      </c>
      <c r="CS109" s="27" t="s">
        <v>837</v>
      </c>
      <c r="CT109" s="27" t="s">
        <v>834</v>
      </c>
      <c r="CU109" s="27" t="s">
        <v>5035</v>
      </c>
      <c r="CV109" s="27" t="s">
        <v>837</v>
      </c>
      <c r="CW109" s="27" t="s">
        <v>4838</v>
      </c>
      <c r="CX109" s="27" t="s">
        <v>1401</v>
      </c>
      <c r="CY109" s="27">
        <v>8403</v>
      </c>
      <c r="CZ109" s="27" t="s">
        <v>6418</v>
      </c>
      <c r="DA109" s="27" t="s">
        <v>1401</v>
      </c>
      <c r="DB109" s="27">
        <v>382</v>
      </c>
      <c r="DC109" s="27" t="s">
        <v>6419</v>
      </c>
      <c r="DD109" s="27" t="s">
        <v>1401</v>
      </c>
      <c r="DE109" s="27">
        <v>261</v>
      </c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</row>
    <row r="110" spans="1:188">
      <c r="A110" s="1">
        <v>109</v>
      </c>
      <c r="B110" s="69">
        <v>39496</v>
      </c>
      <c r="C110" s="27" t="s">
        <v>1220</v>
      </c>
      <c r="D110" s="1">
        <v>160687</v>
      </c>
      <c r="E110" s="1">
        <v>82990</v>
      </c>
      <c r="F110" s="35">
        <f t="shared" si="22"/>
        <v>0.51646990733537868</v>
      </c>
      <c r="G110" s="35">
        <f t="shared" si="25"/>
        <v>0.10647065911555609</v>
      </c>
      <c r="H110" s="1" t="str">
        <f t="shared" si="26"/>
        <v>PML</v>
      </c>
      <c r="I110" s="35">
        <f t="shared" si="27"/>
        <v>0.5053500421737559</v>
      </c>
      <c r="J110" s="1" t="str">
        <f t="shared" si="28"/>
        <v>PPPP</v>
      </c>
      <c r="K110" s="35">
        <f t="shared" si="29"/>
        <v>0.39887938305819981</v>
      </c>
      <c r="L110" s="1" t="str">
        <f t="shared" si="30"/>
        <v>PML-N</v>
      </c>
      <c r="M110" s="35">
        <f t="shared" si="31"/>
        <v>6.7911796602000238E-2</v>
      </c>
      <c r="N110" s="52" t="s">
        <v>834</v>
      </c>
      <c r="O110" s="52" t="s">
        <v>1002</v>
      </c>
      <c r="P110" s="52" t="s">
        <v>837</v>
      </c>
      <c r="Q110" s="27" t="s">
        <v>834</v>
      </c>
      <c r="R110" s="27" t="s">
        <v>1185</v>
      </c>
      <c r="S110" s="27" t="s">
        <v>837</v>
      </c>
      <c r="T110" s="27" t="s">
        <v>834</v>
      </c>
      <c r="U110" s="27" t="s">
        <v>1765</v>
      </c>
      <c r="V110" s="27" t="s">
        <v>837</v>
      </c>
      <c r="W110" s="27" t="s">
        <v>2018</v>
      </c>
      <c r="X110" s="27" t="s">
        <v>909</v>
      </c>
      <c r="Y110" s="27">
        <v>41939</v>
      </c>
      <c r="Z110" s="27" t="s">
        <v>3452</v>
      </c>
      <c r="AA110" s="27" t="s">
        <v>1194</v>
      </c>
      <c r="AB110" s="27">
        <v>5636</v>
      </c>
      <c r="AC110" s="27" t="s">
        <v>2019</v>
      </c>
      <c r="AD110" s="27" t="s">
        <v>1003</v>
      </c>
      <c r="AE110" s="27">
        <v>33103</v>
      </c>
      <c r="AF110" s="27" t="s">
        <v>834</v>
      </c>
      <c r="AG110" s="27" t="s">
        <v>7003</v>
      </c>
      <c r="AH110" s="27" t="s">
        <v>837</v>
      </c>
      <c r="AI110" s="27" t="s">
        <v>834</v>
      </c>
      <c r="AJ110" s="27" t="s">
        <v>1406</v>
      </c>
      <c r="AK110" s="27" t="s">
        <v>837</v>
      </c>
      <c r="AL110" s="27" t="s">
        <v>834</v>
      </c>
      <c r="AM110" s="27" t="s">
        <v>3202</v>
      </c>
      <c r="AN110" s="27" t="s">
        <v>837</v>
      </c>
      <c r="AO110" s="27" t="s">
        <v>834</v>
      </c>
      <c r="AP110" s="27" t="s">
        <v>7510</v>
      </c>
      <c r="AQ110" s="27" t="s">
        <v>837</v>
      </c>
      <c r="AR110" s="27" t="s">
        <v>834</v>
      </c>
      <c r="AS110" s="27" t="s">
        <v>3764</v>
      </c>
      <c r="AT110" s="27" t="s">
        <v>837</v>
      </c>
      <c r="AU110" s="27" t="s">
        <v>834</v>
      </c>
      <c r="AV110" s="27" t="s">
        <v>1866</v>
      </c>
      <c r="AW110" s="27" t="s">
        <v>837</v>
      </c>
      <c r="AX110" s="27" t="s">
        <v>834</v>
      </c>
      <c r="AY110" s="27" t="s">
        <v>393</v>
      </c>
      <c r="AZ110" s="27" t="s">
        <v>837</v>
      </c>
      <c r="BA110" s="27" t="s">
        <v>834</v>
      </c>
      <c r="BB110" s="27" t="s">
        <v>6640</v>
      </c>
      <c r="BC110" s="27" t="s">
        <v>837</v>
      </c>
      <c r="BD110" s="27" t="s">
        <v>834</v>
      </c>
      <c r="BE110" s="27" t="s">
        <v>6802</v>
      </c>
      <c r="BF110" s="27" t="s">
        <v>837</v>
      </c>
      <c r="BG110" s="27" t="s">
        <v>834</v>
      </c>
      <c r="BH110" s="27" t="s">
        <v>834</v>
      </c>
      <c r="BI110" s="27" t="s">
        <v>1777</v>
      </c>
      <c r="BJ110" s="27" t="s">
        <v>837</v>
      </c>
      <c r="BK110" s="27" t="s">
        <v>3403</v>
      </c>
      <c r="BL110" s="27" t="s">
        <v>837</v>
      </c>
      <c r="BM110" s="27" t="s">
        <v>834</v>
      </c>
      <c r="BN110" s="27" t="s">
        <v>5990</v>
      </c>
      <c r="BO110" s="27" t="s">
        <v>837</v>
      </c>
      <c r="BP110" s="27" t="s">
        <v>834</v>
      </c>
      <c r="BQ110" s="27" t="s">
        <v>1020</v>
      </c>
      <c r="BR110" s="27" t="s">
        <v>837</v>
      </c>
      <c r="BS110" s="27" t="s">
        <v>834</v>
      </c>
      <c r="BT110" s="27" t="s">
        <v>4014</v>
      </c>
      <c r="BU110" s="27" t="s">
        <v>837</v>
      </c>
      <c r="BV110" s="27" t="s">
        <v>834</v>
      </c>
      <c r="BW110" s="27" t="s">
        <v>1424</v>
      </c>
      <c r="BX110" s="27" t="s">
        <v>837</v>
      </c>
      <c r="BY110" s="27" t="s">
        <v>834</v>
      </c>
      <c r="BZ110" s="27" t="s">
        <v>602</v>
      </c>
      <c r="CA110" s="27" t="s">
        <v>837</v>
      </c>
      <c r="CB110" s="27" t="s">
        <v>834</v>
      </c>
      <c r="CC110" s="27" t="s">
        <v>3539</v>
      </c>
      <c r="CD110" s="27" t="s">
        <v>837</v>
      </c>
      <c r="CE110" s="27" t="s">
        <v>834</v>
      </c>
      <c r="CF110" s="27" t="s">
        <v>3118</v>
      </c>
      <c r="CG110" s="27" t="s">
        <v>837</v>
      </c>
      <c r="CH110" s="27" t="s">
        <v>6420</v>
      </c>
      <c r="CI110" s="27" t="s">
        <v>3608</v>
      </c>
      <c r="CJ110" s="27">
        <v>2105</v>
      </c>
      <c r="CK110" s="27" t="s">
        <v>834</v>
      </c>
      <c r="CL110" s="27" t="s">
        <v>399</v>
      </c>
      <c r="CM110" s="27" t="s">
        <v>837</v>
      </c>
      <c r="CN110" s="27" t="s">
        <v>834</v>
      </c>
      <c r="CO110" s="27" t="s">
        <v>3983</v>
      </c>
      <c r="CP110" s="27" t="s">
        <v>837</v>
      </c>
      <c r="CQ110" s="27" t="s">
        <v>834</v>
      </c>
      <c r="CR110" s="27" t="s">
        <v>3395</v>
      </c>
      <c r="CS110" s="27" t="s">
        <v>837</v>
      </c>
      <c r="CT110" s="27" t="s">
        <v>834</v>
      </c>
      <c r="CU110" s="27" t="s">
        <v>5035</v>
      </c>
      <c r="CV110" s="27" t="s">
        <v>837</v>
      </c>
      <c r="CW110" s="27" t="s">
        <v>6421</v>
      </c>
      <c r="CX110" s="27" t="s">
        <v>1401</v>
      </c>
      <c r="CY110" s="27">
        <v>207</v>
      </c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</row>
    <row r="111" spans="1:188">
      <c r="A111" s="1">
        <v>110</v>
      </c>
      <c r="B111" s="69">
        <v>39496</v>
      </c>
      <c r="C111" s="27" t="s">
        <v>1427</v>
      </c>
      <c r="D111" s="1">
        <v>170938</v>
      </c>
      <c r="E111" s="1">
        <v>88338</v>
      </c>
      <c r="F111" s="35">
        <f t="shared" si="22"/>
        <v>0.51678386315506208</v>
      </c>
      <c r="G111" s="35">
        <f t="shared" si="25"/>
        <v>0.11763906812470284</v>
      </c>
      <c r="H111" s="1" t="str">
        <f t="shared" si="26"/>
        <v>PML</v>
      </c>
      <c r="I111" s="35">
        <f t="shared" si="27"/>
        <v>0.53803572641445363</v>
      </c>
      <c r="J111" s="1" t="str">
        <f t="shared" si="28"/>
        <v>PPPP</v>
      </c>
      <c r="K111" s="35">
        <f t="shared" si="29"/>
        <v>0.42039665828975076</v>
      </c>
      <c r="L111" s="1" t="str">
        <f t="shared" si="30"/>
        <v>PML-N</v>
      </c>
      <c r="M111" s="35">
        <f t="shared" si="31"/>
        <v>4.1567615295795696E-2</v>
      </c>
      <c r="N111" s="52" t="s">
        <v>834</v>
      </c>
      <c r="O111" s="52" t="s">
        <v>1002</v>
      </c>
      <c r="P111" s="52" t="s">
        <v>837</v>
      </c>
      <c r="Q111" s="27" t="s">
        <v>834</v>
      </c>
      <c r="R111" s="27" t="s">
        <v>1185</v>
      </c>
      <c r="S111" s="27" t="s">
        <v>837</v>
      </c>
      <c r="T111" s="27" t="s">
        <v>834</v>
      </c>
      <c r="U111" s="27" t="s">
        <v>1765</v>
      </c>
      <c r="V111" s="27" t="s">
        <v>837</v>
      </c>
      <c r="W111" s="27" t="s">
        <v>2020</v>
      </c>
      <c r="X111" s="27" t="s">
        <v>909</v>
      </c>
      <c r="Y111" s="27">
        <v>47529</v>
      </c>
      <c r="Z111" s="27" t="s">
        <v>6422</v>
      </c>
      <c r="AA111" s="27" t="s">
        <v>1194</v>
      </c>
      <c r="AB111" s="27">
        <v>3672</v>
      </c>
      <c r="AC111" s="27" t="s">
        <v>2021</v>
      </c>
      <c r="AD111" s="27" t="s">
        <v>1003</v>
      </c>
      <c r="AE111" s="27">
        <v>37137</v>
      </c>
      <c r="AF111" s="27" t="s">
        <v>834</v>
      </c>
      <c r="AG111" s="27" t="s">
        <v>7003</v>
      </c>
      <c r="AH111" s="27" t="s">
        <v>837</v>
      </c>
      <c r="AI111" s="27" t="s">
        <v>834</v>
      </c>
      <c r="AJ111" s="27" t="s">
        <v>1406</v>
      </c>
      <c r="AK111" s="27" t="s">
        <v>837</v>
      </c>
      <c r="AL111" s="27" t="s">
        <v>834</v>
      </c>
      <c r="AM111" s="27" t="s">
        <v>3202</v>
      </c>
      <c r="AN111" s="27" t="s">
        <v>837</v>
      </c>
      <c r="AO111" s="27" t="s">
        <v>834</v>
      </c>
      <c r="AP111" s="27" t="s">
        <v>7510</v>
      </c>
      <c r="AQ111" s="27" t="s">
        <v>837</v>
      </c>
      <c r="AR111" s="27" t="s">
        <v>834</v>
      </c>
      <c r="AS111" s="27" t="s">
        <v>3764</v>
      </c>
      <c r="AT111" s="27" t="s">
        <v>837</v>
      </c>
      <c r="AU111" s="27" t="s">
        <v>834</v>
      </c>
      <c r="AV111" s="27" t="s">
        <v>1866</v>
      </c>
      <c r="AW111" s="27" t="s">
        <v>837</v>
      </c>
      <c r="AX111" s="27" t="s">
        <v>834</v>
      </c>
      <c r="AY111" s="27" t="s">
        <v>393</v>
      </c>
      <c r="AZ111" s="27" t="s">
        <v>837</v>
      </c>
      <c r="BA111" s="27" t="s">
        <v>834</v>
      </c>
      <c r="BB111" s="27" t="s">
        <v>6640</v>
      </c>
      <c r="BC111" s="27" t="s">
        <v>837</v>
      </c>
      <c r="BD111" s="27" t="s">
        <v>834</v>
      </c>
      <c r="BE111" s="27" t="s">
        <v>6802</v>
      </c>
      <c r="BF111" s="27" t="s">
        <v>837</v>
      </c>
      <c r="BG111" s="27" t="s">
        <v>834</v>
      </c>
      <c r="BH111" s="27" t="s">
        <v>834</v>
      </c>
      <c r="BI111" s="27" t="s">
        <v>1777</v>
      </c>
      <c r="BJ111" s="27" t="s">
        <v>837</v>
      </c>
      <c r="BK111" s="27" t="s">
        <v>3403</v>
      </c>
      <c r="BL111" s="27" t="s">
        <v>837</v>
      </c>
      <c r="BM111" s="27" t="s">
        <v>834</v>
      </c>
      <c r="BN111" s="27" t="s">
        <v>5990</v>
      </c>
      <c r="BO111" s="27" t="s">
        <v>837</v>
      </c>
      <c r="BP111" s="27" t="s">
        <v>834</v>
      </c>
      <c r="BQ111" s="27" t="s">
        <v>1020</v>
      </c>
      <c r="BR111" s="27" t="s">
        <v>837</v>
      </c>
      <c r="BS111" s="27" t="s">
        <v>834</v>
      </c>
      <c r="BT111" s="27" t="s">
        <v>4014</v>
      </c>
      <c r="BU111" s="27" t="s">
        <v>837</v>
      </c>
      <c r="BV111" s="27" t="s">
        <v>834</v>
      </c>
      <c r="BW111" s="27" t="s">
        <v>1424</v>
      </c>
      <c r="BX111" s="27" t="s">
        <v>837</v>
      </c>
      <c r="BY111" s="27" t="s">
        <v>834</v>
      </c>
      <c r="BZ111" s="27" t="s">
        <v>602</v>
      </c>
      <c r="CA111" s="27" t="s">
        <v>837</v>
      </c>
      <c r="CB111" s="27" t="s">
        <v>834</v>
      </c>
      <c r="CC111" s="27" t="s">
        <v>3539</v>
      </c>
      <c r="CD111" s="27" t="s">
        <v>837</v>
      </c>
      <c r="CE111" s="27" t="s">
        <v>834</v>
      </c>
      <c r="CF111" s="27" t="s">
        <v>3118</v>
      </c>
      <c r="CG111" s="27" t="s">
        <v>837</v>
      </c>
      <c r="CH111" s="27" t="s">
        <v>834</v>
      </c>
      <c r="CI111" s="27" t="s">
        <v>3608</v>
      </c>
      <c r="CJ111" s="27" t="s">
        <v>837</v>
      </c>
      <c r="CK111" s="27" t="s">
        <v>834</v>
      </c>
      <c r="CL111" s="27" t="s">
        <v>399</v>
      </c>
      <c r="CM111" s="27" t="s">
        <v>837</v>
      </c>
      <c r="CN111" s="27" t="s">
        <v>834</v>
      </c>
      <c r="CO111" s="27" t="s">
        <v>3983</v>
      </c>
      <c r="CP111" s="27" t="s">
        <v>837</v>
      </c>
      <c r="CQ111" s="27" t="s">
        <v>834</v>
      </c>
      <c r="CR111" s="27" t="s">
        <v>3395</v>
      </c>
      <c r="CS111" s="27" t="s">
        <v>837</v>
      </c>
      <c r="CT111" s="27" t="s">
        <v>834</v>
      </c>
      <c r="CU111" s="27" t="s">
        <v>5035</v>
      </c>
      <c r="CV111" s="27" t="s">
        <v>837</v>
      </c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</row>
    <row r="112" spans="1:188">
      <c r="A112" s="1">
        <v>111</v>
      </c>
      <c r="B112" s="69">
        <v>39496</v>
      </c>
      <c r="C112" s="27" t="s">
        <v>1430</v>
      </c>
      <c r="D112" s="1">
        <v>163672</v>
      </c>
      <c r="E112" s="1">
        <v>52933</v>
      </c>
      <c r="F112" s="35">
        <f t="shared" si="22"/>
        <v>0.32340901314824771</v>
      </c>
      <c r="G112" s="35">
        <f t="shared" si="25"/>
        <v>0.16893053482704551</v>
      </c>
      <c r="H112" s="1" t="str">
        <f t="shared" si="26"/>
        <v>PML-N</v>
      </c>
      <c r="I112" s="35">
        <f t="shared" si="27"/>
        <v>0.48300681994219108</v>
      </c>
      <c r="J112" s="1" t="str">
        <f t="shared" si="28"/>
        <v>PPPP</v>
      </c>
      <c r="K112" s="35">
        <f t="shared" si="29"/>
        <v>0.31407628511514557</v>
      </c>
      <c r="L112" s="1" t="str">
        <f t="shared" si="30"/>
        <v>PML</v>
      </c>
      <c r="M112" s="35">
        <f t="shared" si="31"/>
        <v>0.2520355921636786</v>
      </c>
      <c r="N112" s="52" t="s">
        <v>834</v>
      </c>
      <c r="O112" s="52" t="s">
        <v>1002</v>
      </c>
      <c r="P112" s="52" t="s">
        <v>837</v>
      </c>
      <c r="Q112" s="27" t="s">
        <v>834</v>
      </c>
      <c r="R112" s="27" t="s">
        <v>1185</v>
      </c>
      <c r="S112" s="27" t="s">
        <v>837</v>
      </c>
      <c r="T112" s="27" t="s">
        <v>834</v>
      </c>
      <c r="U112" s="27" t="s">
        <v>1765</v>
      </c>
      <c r="V112" s="27" t="s">
        <v>837</v>
      </c>
      <c r="W112" s="27" t="s">
        <v>1819</v>
      </c>
      <c r="X112" s="27" t="s">
        <v>909</v>
      </c>
      <c r="Y112" s="27">
        <v>13341</v>
      </c>
      <c r="Z112" s="27" t="s">
        <v>1818</v>
      </c>
      <c r="AA112" s="27" t="s">
        <v>1194</v>
      </c>
      <c r="AB112" s="27">
        <v>25567</v>
      </c>
      <c r="AC112" s="27" t="s">
        <v>97</v>
      </c>
      <c r="AD112" s="27" t="s">
        <v>1003</v>
      </c>
      <c r="AE112" s="27">
        <v>16625</v>
      </c>
      <c r="AF112" s="27" t="s">
        <v>834</v>
      </c>
      <c r="AG112" s="27" t="s">
        <v>7003</v>
      </c>
      <c r="AH112" s="27" t="s">
        <v>837</v>
      </c>
      <c r="AI112" s="27" t="s">
        <v>834</v>
      </c>
      <c r="AJ112" s="27" t="s">
        <v>1406</v>
      </c>
      <c r="AK112" s="27" t="s">
        <v>837</v>
      </c>
      <c r="AL112" s="27" t="s">
        <v>834</v>
      </c>
      <c r="AM112" s="27" t="s">
        <v>3202</v>
      </c>
      <c r="AN112" s="27" t="s">
        <v>837</v>
      </c>
      <c r="AO112" s="27" t="s">
        <v>834</v>
      </c>
      <c r="AP112" s="27" t="s">
        <v>7510</v>
      </c>
      <c r="AQ112" s="27" t="s">
        <v>837</v>
      </c>
      <c r="AR112" s="27" t="s">
        <v>834</v>
      </c>
      <c r="AS112" s="27" t="s">
        <v>3764</v>
      </c>
      <c r="AT112" s="27" t="s">
        <v>837</v>
      </c>
      <c r="AU112" s="27" t="s">
        <v>834</v>
      </c>
      <c r="AV112" s="27" t="s">
        <v>1866</v>
      </c>
      <c r="AW112" s="27" t="s">
        <v>837</v>
      </c>
      <c r="AX112" s="27" t="s">
        <v>834</v>
      </c>
      <c r="AY112" s="27" t="s">
        <v>393</v>
      </c>
      <c r="AZ112" s="27" t="s">
        <v>837</v>
      </c>
      <c r="BA112" s="27" t="s">
        <v>834</v>
      </c>
      <c r="BB112" s="27" t="s">
        <v>6640</v>
      </c>
      <c r="BC112" s="27" t="s">
        <v>837</v>
      </c>
      <c r="BD112" s="27" t="s">
        <v>834</v>
      </c>
      <c r="BE112" s="27" t="s">
        <v>6802</v>
      </c>
      <c r="BF112" s="27" t="s">
        <v>837</v>
      </c>
      <c r="BG112" s="27" t="s">
        <v>834</v>
      </c>
      <c r="BH112" s="27" t="s">
        <v>834</v>
      </c>
      <c r="BI112" s="27" t="s">
        <v>1777</v>
      </c>
      <c r="BJ112" s="27" t="s">
        <v>837</v>
      </c>
      <c r="BK112" s="27" t="s">
        <v>3403</v>
      </c>
      <c r="BL112" s="27" t="s">
        <v>837</v>
      </c>
      <c r="BM112" s="27" t="s">
        <v>834</v>
      </c>
      <c r="BN112" s="27" t="s">
        <v>5990</v>
      </c>
      <c r="BO112" s="27" t="s">
        <v>837</v>
      </c>
      <c r="BP112" s="27" t="s">
        <v>834</v>
      </c>
      <c r="BQ112" s="27" t="s">
        <v>1020</v>
      </c>
      <c r="BR112" s="27" t="s">
        <v>837</v>
      </c>
      <c r="BS112" s="27" t="s">
        <v>834</v>
      </c>
      <c r="BT112" s="27" t="s">
        <v>4014</v>
      </c>
      <c r="BU112" s="27" t="s">
        <v>837</v>
      </c>
      <c r="BV112" s="27" t="s">
        <v>834</v>
      </c>
      <c r="BW112" s="27" t="s">
        <v>1424</v>
      </c>
      <c r="BX112" s="27" t="s">
        <v>837</v>
      </c>
      <c r="BY112" s="27" t="s">
        <v>834</v>
      </c>
      <c r="BZ112" s="27" t="s">
        <v>602</v>
      </c>
      <c r="CA112" s="27" t="s">
        <v>837</v>
      </c>
      <c r="CB112" s="27" t="s">
        <v>834</v>
      </c>
      <c r="CC112" s="27" t="s">
        <v>3539</v>
      </c>
      <c r="CD112" s="27" t="s">
        <v>837</v>
      </c>
      <c r="CE112" s="27" t="s">
        <v>834</v>
      </c>
      <c r="CF112" s="27" t="s">
        <v>3118</v>
      </c>
      <c r="CG112" s="27" t="s">
        <v>837</v>
      </c>
      <c r="CH112" s="27" t="s">
        <v>834</v>
      </c>
      <c r="CI112" s="27" t="s">
        <v>3608</v>
      </c>
      <c r="CJ112" s="27" t="s">
        <v>837</v>
      </c>
      <c r="CK112" s="27" t="s">
        <v>834</v>
      </c>
      <c r="CL112" s="27" t="s">
        <v>399</v>
      </c>
      <c r="CM112" s="27" t="s">
        <v>837</v>
      </c>
      <c r="CN112" s="27" t="s">
        <v>834</v>
      </c>
      <c r="CO112" s="27" t="s">
        <v>3983</v>
      </c>
      <c r="CP112" s="27" t="s">
        <v>837</v>
      </c>
      <c r="CQ112" s="27" t="s">
        <v>834</v>
      </c>
      <c r="CR112" s="27" t="s">
        <v>3395</v>
      </c>
      <c r="CS112" s="27" t="s">
        <v>837</v>
      </c>
      <c r="CT112" s="27" t="s">
        <v>834</v>
      </c>
      <c r="CU112" s="27" t="s">
        <v>5035</v>
      </c>
      <c r="CV112" s="27" t="s">
        <v>837</v>
      </c>
      <c r="CW112" s="27" t="s">
        <v>98</v>
      </c>
      <c r="CX112" s="27" t="s">
        <v>1401</v>
      </c>
      <c r="CY112" s="27">
        <v>258</v>
      </c>
      <c r="CZ112" s="27" t="s">
        <v>99</v>
      </c>
      <c r="DA112" s="27" t="s">
        <v>1401</v>
      </c>
      <c r="DB112" s="27">
        <v>169</v>
      </c>
      <c r="DC112" s="27" t="s">
        <v>100</v>
      </c>
      <c r="DD112" s="27" t="s">
        <v>1401</v>
      </c>
      <c r="DE112" s="27">
        <v>98</v>
      </c>
      <c r="DF112" s="27" t="s">
        <v>101</v>
      </c>
      <c r="DG112" s="27" t="s">
        <v>1401</v>
      </c>
      <c r="DH112" s="27">
        <v>75</v>
      </c>
      <c r="DI112" s="27" t="s">
        <v>102</v>
      </c>
      <c r="DJ112" s="27" t="s">
        <v>1401</v>
      </c>
      <c r="DK112" s="27">
        <v>36</v>
      </c>
      <c r="DL112" s="27" t="s">
        <v>103</v>
      </c>
      <c r="DM112" s="27" t="s">
        <v>1401</v>
      </c>
      <c r="DN112" s="27">
        <v>16</v>
      </c>
      <c r="DO112" s="27" t="s">
        <v>104</v>
      </c>
      <c r="DP112" s="27" t="s">
        <v>1401</v>
      </c>
      <c r="DQ112" s="27">
        <v>15</v>
      </c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</row>
    <row r="113" spans="1:188">
      <c r="A113" s="1">
        <v>112</v>
      </c>
      <c r="B113" s="69">
        <v>39496</v>
      </c>
      <c r="C113" s="27" t="s">
        <v>1820</v>
      </c>
      <c r="D113" s="1">
        <v>162215</v>
      </c>
      <c r="E113" s="1">
        <v>87015</v>
      </c>
      <c r="F113" s="35">
        <f t="shared" si="22"/>
        <v>0.53641771722713683</v>
      </c>
      <c r="G113" s="35">
        <f t="shared" si="25"/>
        <v>2.3605125553065563E-2</v>
      </c>
      <c r="H113" s="1" t="str">
        <f t="shared" si="26"/>
        <v>PPPP</v>
      </c>
      <c r="I113" s="35">
        <f t="shared" si="27"/>
        <v>0.45928862839740275</v>
      </c>
      <c r="J113" s="1" t="str">
        <f t="shared" si="28"/>
        <v>PML</v>
      </c>
      <c r="K113" s="35">
        <f t="shared" si="29"/>
        <v>0.43568350284433716</v>
      </c>
      <c r="L113" s="1" t="str">
        <f t="shared" si="30"/>
        <v>PML-N</v>
      </c>
      <c r="M113" s="35">
        <f t="shared" si="31"/>
        <v>8.9490317761305518E-2</v>
      </c>
      <c r="N113" s="52" t="s">
        <v>834</v>
      </c>
      <c r="O113" s="52" t="s">
        <v>1002</v>
      </c>
      <c r="P113" s="52" t="s">
        <v>837</v>
      </c>
      <c r="Q113" s="27" t="s">
        <v>834</v>
      </c>
      <c r="R113" s="27" t="s">
        <v>1185</v>
      </c>
      <c r="S113" s="27" t="s">
        <v>837</v>
      </c>
      <c r="T113" s="27" t="s">
        <v>834</v>
      </c>
      <c r="U113" s="27" t="s">
        <v>1765</v>
      </c>
      <c r="V113" s="27" t="s">
        <v>837</v>
      </c>
      <c r="W113" s="27" t="s">
        <v>1822</v>
      </c>
      <c r="X113" s="27" t="s">
        <v>909</v>
      </c>
      <c r="Y113" s="27">
        <v>37911</v>
      </c>
      <c r="Z113" s="27" t="s">
        <v>6664</v>
      </c>
      <c r="AA113" s="27" t="s">
        <v>1194</v>
      </c>
      <c r="AB113" s="27">
        <v>7787</v>
      </c>
      <c r="AC113" s="27" t="s">
        <v>1821</v>
      </c>
      <c r="AD113" s="27" t="s">
        <v>1003</v>
      </c>
      <c r="AE113" s="27">
        <v>39965</v>
      </c>
      <c r="AF113" s="27" t="s">
        <v>834</v>
      </c>
      <c r="AG113" s="27" t="s">
        <v>7003</v>
      </c>
      <c r="AH113" s="27" t="s">
        <v>837</v>
      </c>
      <c r="AI113" s="27" t="s">
        <v>834</v>
      </c>
      <c r="AJ113" s="27" t="s">
        <v>1406</v>
      </c>
      <c r="AK113" s="27" t="s">
        <v>837</v>
      </c>
      <c r="AL113" s="27" t="s">
        <v>834</v>
      </c>
      <c r="AM113" s="27" t="s">
        <v>3202</v>
      </c>
      <c r="AN113" s="27" t="s">
        <v>837</v>
      </c>
      <c r="AO113" s="27" t="s">
        <v>834</v>
      </c>
      <c r="AP113" s="27" t="s">
        <v>7510</v>
      </c>
      <c r="AQ113" s="27" t="s">
        <v>837</v>
      </c>
      <c r="AR113" s="27" t="s">
        <v>834</v>
      </c>
      <c r="AS113" s="27" t="s">
        <v>3764</v>
      </c>
      <c r="AT113" s="27" t="s">
        <v>837</v>
      </c>
      <c r="AU113" s="27" t="s">
        <v>834</v>
      </c>
      <c r="AV113" s="27" t="s">
        <v>1866</v>
      </c>
      <c r="AW113" s="27" t="s">
        <v>837</v>
      </c>
      <c r="AX113" s="27" t="s">
        <v>834</v>
      </c>
      <c r="AY113" s="27" t="s">
        <v>393</v>
      </c>
      <c r="AZ113" s="27" t="s">
        <v>837</v>
      </c>
      <c r="BA113" s="27" t="s">
        <v>834</v>
      </c>
      <c r="BB113" s="27" t="s">
        <v>6640</v>
      </c>
      <c r="BC113" s="27" t="s">
        <v>837</v>
      </c>
      <c r="BD113" s="27" t="s">
        <v>834</v>
      </c>
      <c r="BE113" s="27" t="s">
        <v>6802</v>
      </c>
      <c r="BF113" s="27" t="s">
        <v>837</v>
      </c>
      <c r="BG113" s="27" t="s">
        <v>834</v>
      </c>
      <c r="BH113" s="27" t="s">
        <v>834</v>
      </c>
      <c r="BI113" s="27" t="s">
        <v>1777</v>
      </c>
      <c r="BJ113" s="27" t="s">
        <v>837</v>
      </c>
      <c r="BK113" s="27" t="s">
        <v>3403</v>
      </c>
      <c r="BL113" s="27" t="s">
        <v>837</v>
      </c>
      <c r="BM113" s="27" t="s">
        <v>834</v>
      </c>
      <c r="BN113" s="27" t="s">
        <v>5990</v>
      </c>
      <c r="BO113" s="27" t="s">
        <v>837</v>
      </c>
      <c r="BP113" s="27" t="s">
        <v>834</v>
      </c>
      <c r="BQ113" s="27" t="s">
        <v>1020</v>
      </c>
      <c r="BR113" s="27" t="s">
        <v>837</v>
      </c>
      <c r="BS113" s="27" t="s">
        <v>834</v>
      </c>
      <c r="BT113" s="27" t="s">
        <v>4014</v>
      </c>
      <c r="BU113" s="27" t="s">
        <v>837</v>
      </c>
      <c r="BV113" s="27" t="s">
        <v>834</v>
      </c>
      <c r="BW113" s="27" t="s">
        <v>1424</v>
      </c>
      <c r="BX113" s="27" t="s">
        <v>837</v>
      </c>
      <c r="BY113" s="27" t="s">
        <v>834</v>
      </c>
      <c r="BZ113" s="27" t="s">
        <v>602</v>
      </c>
      <c r="CA113" s="27" t="s">
        <v>837</v>
      </c>
      <c r="CB113" s="27" t="s">
        <v>834</v>
      </c>
      <c r="CC113" s="27" t="s">
        <v>3539</v>
      </c>
      <c r="CD113" s="27" t="s">
        <v>837</v>
      </c>
      <c r="CE113" s="27" t="s">
        <v>834</v>
      </c>
      <c r="CF113" s="27" t="s">
        <v>3118</v>
      </c>
      <c r="CG113" s="27" t="s">
        <v>837</v>
      </c>
      <c r="CH113" s="27" t="s">
        <v>834</v>
      </c>
      <c r="CI113" s="27" t="s">
        <v>3608</v>
      </c>
      <c r="CJ113" s="27" t="s">
        <v>837</v>
      </c>
      <c r="CK113" s="27" t="s">
        <v>834</v>
      </c>
      <c r="CL113" s="27" t="s">
        <v>399</v>
      </c>
      <c r="CM113" s="27" t="s">
        <v>837</v>
      </c>
      <c r="CN113" s="27" t="s">
        <v>834</v>
      </c>
      <c r="CO113" s="27" t="s">
        <v>3983</v>
      </c>
      <c r="CP113" s="27" t="s">
        <v>837</v>
      </c>
      <c r="CQ113" s="27" t="s">
        <v>834</v>
      </c>
      <c r="CR113" s="27" t="s">
        <v>3395</v>
      </c>
      <c r="CS113" s="27" t="s">
        <v>837</v>
      </c>
      <c r="CT113" s="27" t="s">
        <v>834</v>
      </c>
      <c r="CU113" s="27" t="s">
        <v>5035</v>
      </c>
      <c r="CV113" s="27" t="s">
        <v>837</v>
      </c>
      <c r="CW113" s="27" t="s">
        <v>6665</v>
      </c>
      <c r="CX113" s="27" t="s">
        <v>1401</v>
      </c>
      <c r="CY113" s="27">
        <v>667</v>
      </c>
      <c r="CZ113" s="27" t="s">
        <v>6666</v>
      </c>
      <c r="DA113" s="27" t="s">
        <v>1401</v>
      </c>
      <c r="DB113" s="27">
        <v>291</v>
      </c>
      <c r="DC113" s="27" t="s">
        <v>6811</v>
      </c>
      <c r="DD113" s="27" t="s">
        <v>1401</v>
      </c>
      <c r="DE113" s="27">
        <v>213</v>
      </c>
      <c r="DF113" s="27" t="s">
        <v>6812</v>
      </c>
      <c r="DG113" s="27" t="s">
        <v>1401</v>
      </c>
      <c r="DH113" s="27">
        <v>93</v>
      </c>
      <c r="DI113" s="27" t="s">
        <v>6813</v>
      </c>
      <c r="DJ113" s="27" t="s">
        <v>1401</v>
      </c>
      <c r="DK113" s="27">
        <v>88</v>
      </c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</row>
    <row r="114" spans="1:188">
      <c r="A114" s="27">
        <v>113</v>
      </c>
      <c r="B114" s="69">
        <v>39496</v>
      </c>
      <c r="C114" s="27" t="s">
        <v>1825</v>
      </c>
      <c r="D114" s="1">
        <v>160095</v>
      </c>
      <c r="E114" s="1">
        <v>84837</v>
      </c>
      <c r="F114" s="35">
        <f t="shared" si="22"/>
        <v>0.5299166120116181</v>
      </c>
      <c r="G114" s="35">
        <f t="shared" si="25"/>
        <v>2.5814208423211569E-3</v>
      </c>
      <c r="H114" s="1" t="str">
        <f t="shared" si="26"/>
        <v>PML</v>
      </c>
      <c r="I114" s="35">
        <f t="shared" si="27"/>
        <v>0.41166000683663967</v>
      </c>
      <c r="J114" s="1" t="str">
        <f t="shared" si="28"/>
        <v>PML-N</v>
      </c>
      <c r="K114" s="35">
        <f t="shared" si="29"/>
        <v>0.40907858599431851</v>
      </c>
      <c r="L114" s="1" t="str">
        <f t="shared" si="30"/>
        <v>PPPP</v>
      </c>
      <c r="M114" s="35">
        <f t="shared" si="31"/>
        <v>0.16960760045734763</v>
      </c>
      <c r="N114" s="52" t="s">
        <v>834</v>
      </c>
      <c r="O114" s="52" t="s">
        <v>1002</v>
      </c>
      <c r="P114" s="52" t="s">
        <v>837</v>
      </c>
      <c r="Q114" s="27" t="s">
        <v>834</v>
      </c>
      <c r="R114" s="27" t="s">
        <v>1185</v>
      </c>
      <c r="S114" s="27" t="s">
        <v>837</v>
      </c>
      <c r="T114" s="27" t="s">
        <v>834</v>
      </c>
      <c r="U114" s="27" t="s">
        <v>1765</v>
      </c>
      <c r="V114" s="27" t="s">
        <v>837</v>
      </c>
      <c r="W114" s="27" t="s">
        <v>1823</v>
      </c>
      <c r="X114" s="27" t="s">
        <v>909</v>
      </c>
      <c r="Y114" s="27">
        <v>34924</v>
      </c>
      <c r="Z114" s="27" t="s">
        <v>1824</v>
      </c>
      <c r="AA114" s="27" t="s">
        <v>1194</v>
      </c>
      <c r="AB114" s="27">
        <v>34705</v>
      </c>
      <c r="AC114" s="27" t="s">
        <v>6814</v>
      </c>
      <c r="AD114" s="27" t="s">
        <v>1003</v>
      </c>
      <c r="AE114" s="27">
        <v>14389</v>
      </c>
      <c r="AF114" s="27" t="s">
        <v>834</v>
      </c>
      <c r="AG114" s="27" t="s">
        <v>7003</v>
      </c>
      <c r="AH114" s="27" t="s">
        <v>837</v>
      </c>
      <c r="AI114" s="27" t="s">
        <v>834</v>
      </c>
      <c r="AJ114" s="27" t="s">
        <v>1406</v>
      </c>
      <c r="AK114" s="27" t="s">
        <v>837</v>
      </c>
      <c r="AL114" s="27" t="s">
        <v>834</v>
      </c>
      <c r="AM114" s="27" t="s">
        <v>3202</v>
      </c>
      <c r="AN114" s="27" t="s">
        <v>837</v>
      </c>
      <c r="AO114" s="27" t="s">
        <v>834</v>
      </c>
      <c r="AP114" s="27" t="s">
        <v>7510</v>
      </c>
      <c r="AQ114" s="27" t="s">
        <v>837</v>
      </c>
      <c r="AR114" s="27" t="s">
        <v>834</v>
      </c>
      <c r="AS114" s="27" t="s">
        <v>3764</v>
      </c>
      <c r="AT114" s="27" t="s">
        <v>837</v>
      </c>
      <c r="AU114" s="27" t="s">
        <v>834</v>
      </c>
      <c r="AV114" s="27" t="s">
        <v>1866</v>
      </c>
      <c r="AW114" s="27" t="s">
        <v>837</v>
      </c>
      <c r="AX114" s="27" t="s">
        <v>834</v>
      </c>
      <c r="AY114" s="27" t="s">
        <v>393</v>
      </c>
      <c r="AZ114" s="27" t="s">
        <v>837</v>
      </c>
      <c r="BA114" s="27" t="s">
        <v>834</v>
      </c>
      <c r="BB114" s="27" t="s">
        <v>6640</v>
      </c>
      <c r="BC114" s="27" t="s">
        <v>837</v>
      </c>
      <c r="BD114" s="27" t="s">
        <v>834</v>
      </c>
      <c r="BE114" s="27" t="s">
        <v>6802</v>
      </c>
      <c r="BF114" s="27" t="s">
        <v>837</v>
      </c>
      <c r="BG114" s="27" t="s">
        <v>834</v>
      </c>
      <c r="BH114" s="27" t="s">
        <v>834</v>
      </c>
      <c r="BI114" s="27" t="s">
        <v>1777</v>
      </c>
      <c r="BJ114" s="27" t="s">
        <v>837</v>
      </c>
      <c r="BK114" s="27" t="s">
        <v>3403</v>
      </c>
      <c r="BL114" s="27" t="s">
        <v>837</v>
      </c>
      <c r="BM114" s="27" t="s">
        <v>834</v>
      </c>
      <c r="BN114" s="27" t="s">
        <v>5990</v>
      </c>
      <c r="BO114" s="27" t="s">
        <v>837</v>
      </c>
      <c r="BP114" s="27" t="s">
        <v>834</v>
      </c>
      <c r="BQ114" s="27" t="s">
        <v>1020</v>
      </c>
      <c r="BR114" s="27" t="s">
        <v>837</v>
      </c>
      <c r="BS114" s="27" t="s">
        <v>834</v>
      </c>
      <c r="BT114" s="27" t="s">
        <v>4014</v>
      </c>
      <c r="BU114" s="27" t="s">
        <v>837</v>
      </c>
      <c r="BV114" s="27" t="s">
        <v>834</v>
      </c>
      <c r="BW114" s="27" t="s">
        <v>1424</v>
      </c>
      <c r="BX114" s="27" t="s">
        <v>837</v>
      </c>
      <c r="BY114" s="27" t="s">
        <v>834</v>
      </c>
      <c r="BZ114" s="27" t="s">
        <v>602</v>
      </c>
      <c r="CA114" s="27" t="s">
        <v>837</v>
      </c>
      <c r="CB114" s="27" t="s">
        <v>834</v>
      </c>
      <c r="CC114" s="27" t="s">
        <v>3539</v>
      </c>
      <c r="CD114" s="27" t="s">
        <v>837</v>
      </c>
      <c r="CE114" s="27" t="s">
        <v>834</v>
      </c>
      <c r="CF114" s="27" t="s">
        <v>3118</v>
      </c>
      <c r="CG114" s="27" t="s">
        <v>837</v>
      </c>
      <c r="CH114" s="27" t="s">
        <v>834</v>
      </c>
      <c r="CI114" s="27" t="s">
        <v>3608</v>
      </c>
      <c r="CJ114" s="27" t="s">
        <v>837</v>
      </c>
      <c r="CK114" s="27" t="s">
        <v>834</v>
      </c>
      <c r="CL114" s="27" t="s">
        <v>399</v>
      </c>
      <c r="CM114" s="27" t="s">
        <v>837</v>
      </c>
      <c r="CN114" s="27" t="s">
        <v>834</v>
      </c>
      <c r="CO114" s="27" t="s">
        <v>3983</v>
      </c>
      <c r="CP114" s="27" t="s">
        <v>837</v>
      </c>
      <c r="CQ114" s="27" t="s">
        <v>834</v>
      </c>
      <c r="CR114" s="27" t="s">
        <v>3395</v>
      </c>
      <c r="CS114" s="27" t="s">
        <v>837</v>
      </c>
      <c r="CT114" s="27" t="s">
        <v>834</v>
      </c>
      <c r="CU114" s="27" t="s">
        <v>5035</v>
      </c>
      <c r="CV114" s="27" t="s">
        <v>837</v>
      </c>
      <c r="CW114" s="27" t="s">
        <v>6815</v>
      </c>
      <c r="CX114" s="27" t="s">
        <v>1401</v>
      </c>
      <c r="CY114" s="27">
        <v>324</v>
      </c>
      <c r="CZ114" s="27" t="s">
        <v>6816</v>
      </c>
      <c r="DA114" s="27" t="s">
        <v>1401</v>
      </c>
      <c r="DB114" s="27">
        <v>158</v>
      </c>
      <c r="DC114" s="27" t="s">
        <v>6817</v>
      </c>
      <c r="DD114" s="27" t="s">
        <v>1401</v>
      </c>
      <c r="DE114" s="27">
        <v>73</v>
      </c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</row>
    <row r="115" spans="1:188">
      <c r="A115" s="1">
        <v>114</v>
      </c>
      <c r="B115" s="69">
        <v>39496</v>
      </c>
      <c r="C115" s="27" t="s">
        <v>1826</v>
      </c>
      <c r="D115" s="1">
        <v>176105</v>
      </c>
      <c r="E115" s="1">
        <v>92878</v>
      </c>
      <c r="F115" s="35">
        <f t="shared" si="22"/>
        <v>0.52740126628999739</v>
      </c>
      <c r="G115" s="35">
        <f t="shared" si="25"/>
        <v>0.16581967742630116</v>
      </c>
      <c r="H115" s="1" t="str">
        <f t="shared" si="26"/>
        <v>PML</v>
      </c>
      <c r="I115" s="35">
        <f t="shared" si="27"/>
        <v>0.47625917870755186</v>
      </c>
      <c r="J115" s="1" t="str">
        <f t="shared" si="28"/>
        <v>PML-N</v>
      </c>
      <c r="K115" s="35">
        <f t="shared" si="29"/>
        <v>0.3104395012812507</v>
      </c>
      <c r="L115" s="1" t="str">
        <f t="shared" si="30"/>
        <v>IND</v>
      </c>
      <c r="M115" s="35">
        <f t="shared" si="31"/>
        <v>0.11993152307327892</v>
      </c>
      <c r="N115" s="52" t="s">
        <v>834</v>
      </c>
      <c r="O115" s="52" t="s">
        <v>1002</v>
      </c>
      <c r="P115" s="52" t="s">
        <v>837</v>
      </c>
      <c r="Q115" s="27" t="s">
        <v>834</v>
      </c>
      <c r="R115" s="27" t="s">
        <v>1185</v>
      </c>
      <c r="S115" s="27" t="s">
        <v>837</v>
      </c>
      <c r="T115" s="27" t="s">
        <v>834</v>
      </c>
      <c r="U115" s="27" t="s">
        <v>1765</v>
      </c>
      <c r="V115" s="27" t="s">
        <v>837</v>
      </c>
      <c r="W115" s="27" t="s">
        <v>2026</v>
      </c>
      <c r="X115" s="27" t="s">
        <v>909</v>
      </c>
      <c r="Y115" s="27">
        <v>44234</v>
      </c>
      <c r="Z115" s="27" t="s">
        <v>2027</v>
      </c>
      <c r="AA115" s="27" t="s">
        <v>1194</v>
      </c>
      <c r="AB115" s="27">
        <v>28833</v>
      </c>
      <c r="AC115" s="27" t="s">
        <v>6819</v>
      </c>
      <c r="AD115" s="27" t="s">
        <v>1003</v>
      </c>
      <c r="AE115" s="27">
        <v>8360</v>
      </c>
      <c r="AF115" s="27" t="s">
        <v>834</v>
      </c>
      <c r="AG115" s="27" t="s">
        <v>7003</v>
      </c>
      <c r="AH115" s="27" t="s">
        <v>837</v>
      </c>
      <c r="AI115" s="27" t="s">
        <v>834</v>
      </c>
      <c r="AJ115" s="27" t="s">
        <v>1406</v>
      </c>
      <c r="AK115" s="27" t="s">
        <v>837</v>
      </c>
      <c r="AL115" s="27" t="s">
        <v>834</v>
      </c>
      <c r="AM115" s="27" t="s">
        <v>3202</v>
      </c>
      <c r="AN115" s="27" t="s">
        <v>837</v>
      </c>
      <c r="AO115" s="27" t="s">
        <v>834</v>
      </c>
      <c r="AP115" s="27" t="s">
        <v>7510</v>
      </c>
      <c r="AQ115" s="27" t="s">
        <v>837</v>
      </c>
      <c r="AR115" s="27" t="s">
        <v>834</v>
      </c>
      <c r="AS115" s="27" t="s">
        <v>3764</v>
      </c>
      <c r="AT115" s="27" t="s">
        <v>837</v>
      </c>
      <c r="AU115" s="27" t="s">
        <v>834</v>
      </c>
      <c r="AV115" s="27" t="s">
        <v>1866</v>
      </c>
      <c r="AW115" s="27" t="s">
        <v>837</v>
      </c>
      <c r="AX115" s="27" t="s">
        <v>834</v>
      </c>
      <c r="AY115" s="27" t="s">
        <v>393</v>
      </c>
      <c r="AZ115" s="27" t="s">
        <v>837</v>
      </c>
      <c r="BA115" s="27" t="s">
        <v>834</v>
      </c>
      <c r="BB115" s="27" t="s">
        <v>6640</v>
      </c>
      <c r="BC115" s="27" t="s">
        <v>837</v>
      </c>
      <c r="BD115" s="27" t="s">
        <v>834</v>
      </c>
      <c r="BE115" s="27" t="s">
        <v>6802</v>
      </c>
      <c r="BF115" s="27" t="s">
        <v>837</v>
      </c>
      <c r="BG115" s="27" t="s">
        <v>834</v>
      </c>
      <c r="BH115" s="27" t="s">
        <v>834</v>
      </c>
      <c r="BI115" s="27" t="s">
        <v>1777</v>
      </c>
      <c r="BJ115" s="27" t="s">
        <v>837</v>
      </c>
      <c r="BK115" s="27" t="s">
        <v>3403</v>
      </c>
      <c r="BL115" s="27" t="s">
        <v>837</v>
      </c>
      <c r="BM115" s="27" t="s">
        <v>834</v>
      </c>
      <c r="BN115" s="27" t="s">
        <v>5990</v>
      </c>
      <c r="BO115" s="27" t="s">
        <v>837</v>
      </c>
      <c r="BP115" s="27" t="s">
        <v>834</v>
      </c>
      <c r="BQ115" s="27" t="s">
        <v>1020</v>
      </c>
      <c r="BR115" s="27" t="s">
        <v>837</v>
      </c>
      <c r="BS115" s="27" t="s">
        <v>834</v>
      </c>
      <c r="BT115" s="27" t="s">
        <v>4014</v>
      </c>
      <c r="BU115" s="27" t="s">
        <v>837</v>
      </c>
      <c r="BV115" s="27" t="s">
        <v>834</v>
      </c>
      <c r="BW115" s="27" t="s">
        <v>1424</v>
      </c>
      <c r="BX115" s="27" t="s">
        <v>837</v>
      </c>
      <c r="BY115" s="27" t="s">
        <v>834</v>
      </c>
      <c r="BZ115" s="27" t="s">
        <v>602</v>
      </c>
      <c r="CA115" s="27" t="s">
        <v>837</v>
      </c>
      <c r="CB115" s="27" t="s">
        <v>834</v>
      </c>
      <c r="CC115" s="27" t="s">
        <v>3539</v>
      </c>
      <c r="CD115" s="27" t="s">
        <v>837</v>
      </c>
      <c r="CE115" s="27" t="s">
        <v>834</v>
      </c>
      <c r="CF115" s="27" t="s">
        <v>3118</v>
      </c>
      <c r="CG115" s="27" t="s">
        <v>837</v>
      </c>
      <c r="CH115" s="27" t="s">
        <v>834</v>
      </c>
      <c r="CI115" s="27" t="s">
        <v>3608</v>
      </c>
      <c r="CJ115" s="27" t="s">
        <v>837</v>
      </c>
      <c r="CK115" s="27" t="s">
        <v>834</v>
      </c>
      <c r="CL115" s="27" t="s">
        <v>399</v>
      </c>
      <c r="CM115" s="27" t="s">
        <v>837</v>
      </c>
      <c r="CN115" s="27" t="s">
        <v>834</v>
      </c>
      <c r="CO115" s="27" t="s">
        <v>3983</v>
      </c>
      <c r="CP115" s="27" t="s">
        <v>837</v>
      </c>
      <c r="CQ115" s="27" t="s">
        <v>834</v>
      </c>
      <c r="CR115" s="27" t="s">
        <v>3395</v>
      </c>
      <c r="CS115" s="27" t="s">
        <v>837</v>
      </c>
      <c r="CT115" s="27" t="s">
        <v>834</v>
      </c>
      <c r="CU115" s="27" t="s">
        <v>5035</v>
      </c>
      <c r="CV115" s="27" t="s">
        <v>837</v>
      </c>
      <c r="CW115" s="27" t="s">
        <v>6818</v>
      </c>
      <c r="CX115" s="27" t="s">
        <v>1401</v>
      </c>
      <c r="CY115" s="27">
        <v>11139</v>
      </c>
      <c r="CZ115" s="27" t="s">
        <v>6820</v>
      </c>
      <c r="DA115" s="27" t="s">
        <v>1401</v>
      </c>
      <c r="DB115" s="27">
        <v>45</v>
      </c>
      <c r="DC115" s="27" t="s">
        <v>6821</v>
      </c>
      <c r="DD115" s="27" t="s">
        <v>1401</v>
      </c>
      <c r="DE115" s="27">
        <v>26</v>
      </c>
      <c r="DF115" s="27" t="s">
        <v>6822</v>
      </c>
      <c r="DG115" s="27" t="s">
        <v>1401</v>
      </c>
      <c r="DH115" s="27">
        <v>25</v>
      </c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</row>
    <row r="116" spans="1:188">
      <c r="A116" s="1">
        <v>115</v>
      </c>
      <c r="B116" s="69">
        <v>39496</v>
      </c>
      <c r="C116" s="27" t="s">
        <v>2030</v>
      </c>
      <c r="D116" s="1">
        <v>145199</v>
      </c>
      <c r="E116" s="1">
        <v>70713</v>
      </c>
      <c r="F116" s="35">
        <f t="shared" si="22"/>
        <v>0.48700748627745372</v>
      </c>
      <c r="G116" s="35">
        <f t="shared" si="25"/>
        <v>1.4070962906396279E-2</v>
      </c>
      <c r="H116" s="1" t="str">
        <f t="shared" si="26"/>
        <v>IND</v>
      </c>
      <c r="I116" s="35">
        <f t="shared" si="27"/>
        <v>0.35009121377964447</v>
      </c>
      <c r="J116" s="1" t="str">
        <f t="shared" si="28"/>
        <v>PML</v>
      </c>
      <c r="K116" s="35">
        <f t="shared" si="29"/>
        <v>0.33602025087324822</v>
      </c>
      <c r="L116" s="1" t="str">
        <f t="shared" si="30"/>
        <v>PML-N</v>
      </c>
      <c r="M116" s="35">
        <f t="shared" si="31"/>
        <v>0.19118125380057416</v>
      </c>
      <c r="N116" s="52" t="s">
        <v>834</v>
      </c>
      <c r="O116" s="52" t="s">
        <v>1002</v>
      </c>
      <c r="P116" s="52" t="s">
        <v>837</v>
      </c>
      <c r="Q116" s="27" t="s">
        <v>834</v>
      </c>
      <c r="R116" s="27" t="s">
        <v>1185</v>
      </c>
      <c r="S116" s="27" t="s">
        <v>837</v>
      </c>
      <c r="T116" s="27" t="s">
        <v>834</v>
      </c>
      <c r="U116" s="27" t="s">
        <v>1765</v>
      </c>
      <c r="V116" s="27" t="s">
        <v>837</v>
      </c>
      <c r="W116" s="27" t="s">
        <v>2029</v>
      </c>
      <c r="X116" s="27" t="s">
        <v>909</v>
      </c>
      <c r="Y116" s="27">
        <v>23761</v>
      </c>
      <c r="Z116" s="27" t="s">
        <v>6823</v>
      </c>
      <c r="AA116" s="27" t="s">
        <v>1194</v>
      </c>
      <c r="AB116" s="27">
        <v>13519</v>
      </c>
      <c r="AC116" s="27" t="s">
        <v>6981</v>
      </c>
      <c r="AD116" s="27" t="s">
        <v>1003</v>
      </c>
      <c r="AE116" s="27">
        <v>7691</v>
      </c>
      <c r="AF116" s="27" t="s">
        <v>834</v>
      </c>
      <c r="AG116" s="27" t="s">
        <v>7003</v>
      </c>
      <c r="AH116" s="27" t="s">
        <v>837</v>
      </c>
      <c r="AI116" s="27" t="s">
        <v>834</v>
      </c>
      <c r="AJ116" s="27" t="s">
        <v>1406</v>
      </c>
      <c r="AK116" s="27" t="s">
        <v>837</v>
      </c>
      <c r="AL116" s="27" t="s">
        <v>834</v>
      </c>
      <c r="AM116" s="27" t="s">
        <v>3202</v>
      </c>
      <c r="AN116" s="27" t="s">
        <v>837</v>
      </c>
      <c r="AO116" s="27" t="s">
        <v>834</v>
      </c>
      <c r="AP116" s="27" t="s">
        <v>7510</v>
      </c>
      <c r="AQ116" s="27" t="s">
        <v>837</v>
      </c>
      <c r="AR116" s="27" t="s">
        <v>834</v>
      </c>
      <c r="AS116" s="27" t="s">
        <v>3764</v>
      </c>
      <c r="AT116" s="27" t="s">
        <v>837</v>
      </c>
      <c r="AU116" s="27" t="s">
        <v>834</v>
      </c>
      <c r="AV116" s="27" t="s">
        <v>1866</v>
      </c>
      <c r="AW116" s="27" t="s">
        <v>837</v>
      </c>
      <c r="AX116" s="27" t="s">
        <v>834</v>
      </c>
      <c r="AY116" s="27" t="s">
        <v>393</v>
      </c>
      <c r="AZ116" s="27" t="s">
        <v>837</v>
      </c>
      <c r="BA116" s="27" t="s">
        <v>834</v>
      </c>
      <c r="BB116" s="27" t="s">
        <v>6640</v>
      </c>
      <c r="BC116" s="27" t="s">
        <v>837</v>
      </c>
      <c r="BD116" s="27" t="s">
        <v>834</v>
      </c>
      <c r="BE116" s="27" t="s">
        <v>6802</v>
      </c>
      <c r="BF116" s="27" t="s">
        <v>837</v>
      </c>
      <c r="BG116" s="27" t="s">
        <v>834</v>
      </c>
      <c r="BH116" s="27" t="s">
        <v>834</v>
      </c>
      <c r="BI116" s="27" t="s">
        <v>1777</v>
      </c>
      <c r="BJ116" s="27" t="s">
        <v>837</v>
      </c>
      <c r="BK116" s="27" t="s">
        <v>3403</v>
      </c>
      <c r="BL116" s="27" t="s">
        <v>837</v>
      </c>
      <c r="BM116" s="27" t="s">
        <v>834</v>
      </c>
      <c r="BN116" s="27" t="s">
        <v>5990</v>
      </c>
      <c r="BO116" s="27" t="s">
        <v>837</v>
      </c>
      <c r="BP116" s="27" t="s">
        <v>834</v>
      </c>
      <c r="BQ116" s="27" t="s">
        <v>1020</v>
      </c>
      <c r="BR116" s="27" t="s">
        <v>837</v>
      </c>
      <c r="BS116" s="27" t="s">
        <v>834</v>
      </c>
      <c r="BT116" s="27" t="s">
        <v>4014</v>
      </c>
      <c r="BU116" s="27" t="s">
        <v>837</v>
      </c>
      <c r="BV116" s="27" t="s">
        <v>834</v>
      </c>
      <c r="BW116" s="27" t="s">
        <v>1424</v>
      </c>
      <c r="BX116" s="27" t="s">
        <v>837</v>
      </c>
      <c r="BY116" s="27" t="s">
        <v>834</v>
      </c>
      <c r="BZ116" s="27" t="s">
        <v>602</v>
      </c>
      <c r="CA116" s="27" t="s">
        <v>837</v>
      </c>
      <c r="CB116" s="27" t="s">
        <v>834</v>
      </c>
      <c r="CC116" s="27" t="s">
        <v>3539</v>
      </c>
      <c r="CD116" s="27" t="s">
        <v>837</v>
      </c>
      <c r="CE116" s="27" t="s">
        <v>834</v>
      </c>
      <c r="CF116" s="27" t="s">
        <v>3118</v>
      </c>
      <c r="CG116" s="27" t="s">
        <v>837</v>
      </c>
      <c r="CH116" s="27" t="s">
        <v>834</v>
      </c>
      <c r="CI116" s="27" t="s">
        <v>3608</v>
      </c>
      <c r="CJ116" s="27" t="s">
        <v>837</v>
      </c>
      <c r="CK116" s="27" t="s">
        <v>834</v>
      </c>
      <c r="CL116" s="27" t="s">
        <v>399</v>
      </c>
      <c r="CM116" s="27" t="s">
        <v>837</v>
      </c>
      <c r="CN116" s="27" t="s">
        <v>834</v>
      </c>
      <c r="CO116" s="27" t="s">
        <v>3983</v>
      </c>
      <c r="CP116" s="27" t="s">
        <v>837</v>
      </c>
      <c r="CQ116" s="27" t="s">
        <v>834</v>
      </c>
      <c r="CR116" s="27" t="s">
        <v>3395</v>
      </c>
      <c r="CS116" s="27" t="s">
        <v>837</v>
      </c>
      <c r="CT116" s="27" t="s">
        <v>834</v>
      </c>
      <c r="CU116" s="27" t="s">
        <v>5035</v>
      </c>
      <c r="CV116" s="27" t="s">
        <v>837</v>
      </c>
      <c r="CW116" s="27" t="s">
        <v>2028</v>
      </c>
      <c r="CX116" s="27" t="s">
        <v>1401</v>
      </c>
      <c r="CY116" s="27">
        <v>24756</v>
      </c>
      <c r="CZ116" s="27" t="s">
        <v>6480</v>
      </c>
      <c r="DA116" s="27" t="s">
        <v>1401</v>
      </c>
      <c r="DB116" s="27">
        <v>562</v>
      </c>
      <c r="DC116" s="27" t="s">
        <v>6481</v>
      </c>
      <c r="DD116" s="27" t="s">
        <v>1401</v>
      </c>
      <c r="DE116" s="27">
        <v>243</v>
      </c>
      <c r="DF116" s="27" t="s">
        <v>6482</v>
      </c>
      <c r="DG116" s="27" t="s">
        <v>1401</v>
      </c>
      <c r="DH116" s="27">
        <v>105</v>
      </c>
      <c r="DI116" s="27" t="s">
        <v>1019</v>
      </c>
      <c r="DJ116" s="27" t="s">
        <v>1401</v>
      </c>
      <c r="DK116" s="27">
        <v>54</v>
      </c>
      <c r="DL116" s="27" t="s">
        <v>6483</v>
      </c>
      <c r="DM116" s="27" t="s">
        <v>1401</v>
      </c>
      <c r="DN116" s="27">
        <v>14</v>
      </c>
      <c r="DO116" s="27" t="s">
        <v>6484</v>
      </c>
      <c r="DP116" s="27" t="s">
        <v>1401</v>
      </c>
      <c r="DQ116" s="27">
        <v>8</v>
      </c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</row>
    <row r="117" spans="1:188">
      <c r="A117" s="1">
        <v>116</v>
      </c>
      <c r="B117" s="69">
        <v>39496</v>
      </c>
      <c r="C117" s="27" t="s">
        <v>2031</v>
      </c>
      <c r="D117" s="1">
        <v>147163</v>
      </c>
      <c r="E117" s="1">
        <v>70092</v>
      </c>
      <c r="F117" s="35">
        <f t="shared" si="22"/>
        <v>0.47628819744093287</v>
      </c>
      <c r="G117" s="35">
        <f t="shared" si="25"/>
        <v>6.5685099583404669E-2</v>
      </c>
      <c r="H117" s="1" t="str">
        <f t="shared" si="26"/>
        <v>PPPP</v>
      </c>
      <c r="I117" s="35">
        <f t="shared" si="27"/>
        <v>0.39095759858471724</v>
      </c>
      <c r="J117" s="1" t="str">
        <f t="shared" si="28"/>
        <v>PML-N</v>
      </c>
      <c r="K117" s="35">
        <f t="shared" si="29"/>
        <v>0.32527249900131255</v>
      </c>
      <c r="L117" s="1" t="str">
        <f t="shared" si="30"/>
        <v>PML</v>
      </c>
      <c r="M117" s="35">
        <f t="shared" si="31"/>
        <v>0.28017462763225476</v>
      </c>
      <c r="N117" s="52" t="s">
        <v>834</v>
      </c>
      <c r="O117" s="52" t="s">
        <v>1002</v>
      </c>
      <c r="P117" s="52" t="s">
        <v>837</v>
      </c>
      <c r="Q117" s="27" t="s">
        <v>834</v>
      </c>
      <c r="R117" s="27" t="s">
        <v>1185</v>
      </c>
      <c r="S117" s="27" t="s">
        <v>837</v>
      </c>
      <c r="T117" s="27" t="s">
        <v>6326</v>
      </c>
      <c r="U117" s="27" t="s">
        <v>1765</v>
      </c>
      <c r="V117" s="27">
        <v>25</v>
      </c>
      <c r="W117" s="27" t="s">
        <v>6485</v>
      </c>
      <c r="X117" s="27" t="s">
        <v>909</v>
      </c>
      <c r="Y117" s="27">
        <v>19638</v>
      </c>
      <c r="Z117" s="27" t="s">
        <v>2033</v>
      </c>
      <c r="AA117" s="27" t="s">
        <v>1194</v>
      </c>
      <c r="AB117" s="27">
        <v>22799</v>
      </c>
      <c r="AC117" s="27" t="s">
        <v>2032</v>
      </c>
      <c r="AD117" s="27" t="s">
        <v>1003</v>
      </c>
      <c r="AE117" s="27">
        <v>27403</v>
      </c>
      <c r="AF117" s="27" t="s">
        <v>834</v>
      </c>
      <c r="AG117" s="27" t="s">
        <v>7003</v>
      </c>
      <c r="AH117" s="27" t="s">
        <v>837</v>
      </c>
      <c r="AI117" s="27" t="s">
        <v>834</v>
      </c>
      <c r="AJ117" s="27" t="s">
        <v>1406</v>
      </c>
      <c r="AK117" s="27" t="s">
        <v>837</v>
      </c>
      <c r="AL117" s="27" t="s">
        <v>834</v>
      </c>
      <c r="AM117" s="27" t="s">
        <v>3202</v>
      </c>
      <c r="AN117" s="27" t="s">
        <v>837</v>
      </c>
      <c r="AO117" s="27" t="s">
        <v>834</v>
      </c>
      <c r="AP117" s="27" t="s">
        <v>7510</v>
      </c>
      <c r="AQ117" s="27" t="s">
        <v>837</v>
      </c>
      <c r="AR117" s="27" t="s">
        <v>834</v>
      </c>
      <c r="AS117" s="27" t="s">
        <v>3764</v>
      </c>
      <c r="AT117" s="27" t="s">
        <v>837</v>
      </c>
      <c r="AU117" s="27" t="s">
        <v>834</v>
      </c>
      <c r="AV117" s="27" t="s">
        <v>1866</v>
      </c>
      <c r="AW117" s="27" t="s">
        <v>837</v>
      </c>
      <c r="AX117" s="27" t="s">
        <v>834</v>
      </c>
      <c r="AY117" s="27" t="s">
        <v>393</v>
      </c>
      <c r="AZ117" s="27" t="s">
        <v>837</v>
      </c>
      <c r="BA117" s="27" t="s">
        <v>834</v>
      </c>
      <c r="BB117" s="27" t="s">
        <v>6640</v>
      </c>
      <c r="BC117" s="27" t="s">
        <v>837</v>
      </c>
      <c r="BD117" s="27" t="s">
        <v>834</v>
      </c>
      <c r="BE117" s="27" t="s">
        <v>6802</v>
      </c>
      <c r="BF117" s="27" t="s">
        <v>837</v>
      </c>
      <c r="BG117" s="27" t="s">
        <v>834</v>
      </c>
      <c r="BH117" s="27" t="s">
        <v>834</v>
      </c>
      <c r="BI117" s="27" t="s">
        <v>1777</v>
      </c>
      <c r="BJ117" s="27" t="s">
        <v>837</v>
      </c>
      <c r="BK117" s="27" t="s">
        <v>3403</v>
      </c>
      <c r="BL117" s="27" t="s">
        <v>837</v>
      </c>
      <c r="BM117" s="27" t="s">
        <v>834</v>
      </c>
      <c r="BN117" s="27" t="s">
        <v>5990</v>
      </c>
      <c r="BO117" s="27" t="s">
        <v>837</v>
      </c>
      <c r="BP117" s="27" t="s">
        <v>834</v>
      </c>
      <c r="BQ117" s="27" t="s">
        <v>1020</v>
      </c>
      <c r="BR117" s="27" t="s">
        <v>837</v>
      </c>
      <c r="BS117" s="27" t="s">
        <v>834</v>
      </c>
      <c r="BT117" s="27" t="s">
        <v>4014</v>
      </c>
      <c r="BU117" s="27" t="s">
        <v>837</v>
      </c>
      <c r="BV117" s="27" t="s">
        <v>834</v>
      </c>
      <c r="BW117" s="27" t="s">
        <v>1424</v>
      </c>
      <c r="BX117" s="27" t="s">
        <v>837</v>
      </c>
      <c r="BY117" s="27" t="s">
        <v>834</v>
      </c>
      <c r="BZ117" s="27" t="s">
        <v>602</v>
      </c>
      <c r="CA117" s="27" t="s">
        <v>837</v>
      </c>
      <c r="CB117" s="27" t="s">
        <v>834</v>
      </c>
      <c r="CC117" s="27" t="s">
        <v>3539</v>
      </c>
      <c r="CD117" s="27" t="s">
        <v>837</v>
      </c>
      <c r="CE117" s="27" t="s">
        <v>6486</v>
      </c>
      <c r="CF117" s="27" t="s">
        <v>3118</v>
      </c>
      <c r="CG117" s="27">
        <v>155</v>
      </c>
      <c r="CH117" s="27" t="s">
        <v>834</v>
      </c>
      <c r="CI117" s="27" t="s">
        <v>3608</v>
      </c>
      <c r="CJ117" s="27" t="s">
        <v>837</v>
      </c>
      <c r="CK117" s="27" t="s">
        <v>834</v>
      </c>
      <c r="CL117" s="27" t="s">
        <v>399</v>
      </c>
      <c r="CM117" s="27" t="s">
        <v>837</v>
      </c>
      <c r="CN117" s="27" t="s">
        <v>834</v>
      </c>
      <c r="CO117" s="27" t="s">
        <v>3983</v>
      </c>
      <c r="CP117" s="27" t="s">
        <v>837</v>
      </c>
      <c r="CQ117" s="27" t="s">
        <v>834</v>
      </c>
      <c r="CR117" s="27" t="s">
        <v>3395</v>
      </c>
      <c r="CS117" s="27" t="s">
        <v>837</v>
      </c>
      <c r="CT117" s="27" t="s">
        <v>834</v>
      </c>
      <c r="CU117" s="27" t="s">
        <v>5035</v>
      </c>
      <c r="CV117" s="27" t="s">
        <v>837</v>
      </c>
      <c r="CW117" s="27" t="s">
        <v>6487</v>
      </c>
      <c r="CX117" s="27" t="s">
        <v>1401</v>
      </c>
      <c r="CY117" s="27">
        <v>44</v>
      </c>
      <c r="CZ117" s="27" t="s">
        <v>6488</v>
      </c>
      <c r="DA117" s="27" t="s">
        <v>1401</v>
      </c>
      <c r="DB117" s="27">
        <v>28</v>
      </c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</row>
    <row r="118" spans="1:188">
      <c r="A118" s="1">
        <v>117</v>
      </c>
      <c r="B118" s="69">
        <v>39496</v>
      </c>
      <c r="C118" s="27" t="s">
        <v>2034</v>
      </c>
      <c r="D118" s="1">
        <v>134119</v>
      </c>
      <c r="E118" s="1">
        <v>81605</v>
      </c>
      <c r="F118" s="35">
        <f t="shared" si="22"/>
        <v>0.60845219543837936</v>
      </c>
      <c r="G118" s="35">
        <f t="shared" si="25"/>
        <v>2.2351571594877766E-2</v>
      </c>
      <c r="H118" s="1" t="str">
        <f t="shared" si="26"/>
        <v>PPPP</v>
      </c>
      <c r="I118" s="35">
        <f t="shared" si="27"/>
        <v>0.37530788554622879</v>
      </c>
      <c r="J118" s="1" t="str">
        <f t="shared" si="28"/>
        <v>PML</v>
      </c>
      <c r="K118" s="35">
        <f t="shared" si="29"/>
        <v>0.35295631395135102</v>
      </c>
      <c r="L118" s="1" t="str">
        <f t="shared" si="30"/>
        <v>PML-N</v>
      </c>
      <c r="M118" s="35">
        <f t="shared" si="31"/>
        <v>0.26569450401323447</v>
      </c>
      <c r="N118" s="52" t="s">
        <v>834</v>
      </c>
      <c r="O118" s="52" t="s">
        <v>1002</v>
      </c>
      <c r="P118" s="52" t="s">
        <v>837</v>
      </c>
      <c r="Q118" s="27" t="s">
        <v>834</v>
      </c>
      <c r="R118" s="27" t="s">
        <v>1185</v>
      </c>
      <c r="S118" s="27" t="s">
        <v>837</v>
      </c>
      <c r="T118" s="27" t="s">
        <v>834</v>
      </c>
      <c r="U118" s="27" t="s">
        <v>1765</v>
      </c>
      <c r="V118" s="27" t="s">
        <v>837</v>
      </c>
      <c r="W118" s="27" t="s">
        <v>2036</v>
      </c>
      <c r="X118" s="27" t="s">
        <v>909</v>
      </c>
      <c r="Y118" s="27">
        <v>28803</v>
      </c>
      <c r="Z118" s="27" t="s">
        <v>6327</v>
      </c>
      <c r="AA118" s="27" t="s">
        <v>1194</v>
      </c>
      <c r="AB118" s="27">
        <v>21682</v>
      </c>
      <c r="AC118" s="27" t="s">
        <v>2035</v>
      </c>
      <c r="AD118" s="27" t="s">
        <v>1003</v>
      </c>
      <c r="AE118" s="27">
        <v>30627</v>
      </c>
      <c r="AF118" s="27" t="s">
        <v>834</v>
      </c>
      <c r="AG118" s="27" t="s">
        <v>7003</v>
      </c>
      <c r="AH118" s="27" t="s">
        <v>837</v>
      </c>
      <c r="AI118" s="27" t="s">
        <v>834</v>
      </c>
      <c r="AJ118" s="27" t="s">
        <v>1406</v>
      </c>
      <c r="AK118" s="27" t="s">
        <v>837</v>
      </c>
      <c r="AL118" s="27" t="s">
        <v>834</v>
      </c>
      <c r="AM118" s="27" t="s">
        <v>3202</v>
      </c>
      <c r="AN118" s="27" t="s">
        <v>837</v>
      </c>
      <c r="AO118" s="27" t="s">
        <v>834</v>
      </c>
      <c r="AP118" s="27" t="s">
        <v>7510</v>
      </c>
      <c r="AQ118" s="27" t="s">
        <v>837</v>
      </c>
      <c r="AR118" s="27" t="s">
        <v>834</v>
      </c>
      <c r="AS118" s="27" t="s">
        <v>3764</v>
      </c>
      <c r="AT118" s="27" t="s">
        <v>837</v>
      </c>
      <c r="AU118" s="27" t="s">
        <v>834</v>
      </c>
      <c r="AV118" s="27" t="s">
        <v>1866</v>
      </c>
      <c r="AW118" s="27" t="s">
        <v>837</v>
      </c>
      <c r="AX118" s="27" t="s">
        <v>834</v>
      </c>
      <c r="AY118" s="27" t="s">
        <v>393</v>
      </c>
      <c r="AZ118" s="27" t="s">
        <v>837</v>
      </c>
      <c r="BA118" s="27" t="s">
        <v>834</v>
      </c>
      <c r="BB118" s="27" t="s">
        <v>6640</v>
      </c>
      <c r="BC118" s="27" t="s">
        <v>837</v>
      </c>
      <c r="BD118" s="27" t="s">
        <v>834</v>
      </c>
      <c r="BE118" s="27" t="s">
        <v>6802</v>
      </c>
      <c r="BF118" s="27" t="s">
        <v>837</v>
      </c>
      <c r="BG118" s="27" t="s">
        <v>834</v>
      </c>
      <c r="BH118" s="27" t="s">
        <v>834</v>
      </c>
      <c r="BI118" s="27" t="s">
        <v>1777</v>
      </c>
      <c r="BJ118" s="27" t="s">
        <v>837</v>
      </c>
      <c r="BK118" s="27" t="s">
        <v>3403</v>
      </c>
      <c r="BL118" s="27" t="s">
        <v>837</v>
      </c>
      <c r="BM118" s="27" t="s">
        <v>834</v>
      </c>
      <c r="BN118" s="27" t="s">
        <v>5990</v>
      </c>
      <c r="BO118" s="27" t="s">
        <v>837</v>
      </c>
      <c r="BP118" s="27" t="s">
        <v>834</v>
      </c>
      <c r="BQ118" s="27" t="s">
        <v>1020</v>
      </c>
      <c r="BR118" s="27" t="s">
        <v>837</v>
      </c>
      <c r="BS118" s="27" t="s">
        <v>834</v>
      </c>
      <c r="BT118" s="27" t="s">
        <v>4014</v>
      </c>
      <c r="BU118" s="27" t="s">
        <v>837</v>
      </c>
      <c r="BV118" s="27" t="s">
        <v>834</v>
      </c>
      <c r="BW118" s="27" t="s">
        <v>1424</v>
      </c>
      <c r="BX118" s="27" t="s">
        <v>837</v>
      </c>
      <c r="BY118" s="27" t="s">
        <v>834</v>
      </c>
      <c r="BZ118" s="27" t="s">
        <v>602</v>
      </c>
      <c r="CA118" s="27" t="s">
        <v>837</v>
      </c>
      <c r="CB118" s="27" t="s">
        <v>834</v>
      </c>
      <c r="CC118" s="27" t="s">
        <v>3539</v>
      </c>
      <c r="CD118" s="27" t="s">
        <v>837</v>
      </c>
      <c r="CE118" s="27" t="s">
        <v>834</v>
      </c>
      <c r="CF118" s="27" t="s">
        <v>3118</v>
      </c>
      <c r="CG118" s="27" t="s">
        <v>837</v>
      </c>
      <c r="CH118" s="27" t="s">
        <v>834</v>
      </c>
      <c r="CI118" s="27" t="s">
        <v>3608</v>
      </c>
      <c r="CJ118" s="27" t="s">
        <v>837</v>
      </c>
      <c r="CK118" s="27" t="s">
        <v>834</v>
      </c>
      <c r="CL118" s="27" t="s">
        <v>399</v>
      </c>
      <c r="CM118" s="27" t="s">
        <v>837</v>
      </c>
      <c r="CN118" s="27" t="s">
        <v>834</v>
      </c>
      <c r="CO118" s="27" t="s">
        <v>3983</v>
      </c>
      <c r="CP118" s="27" t="s">
        <v>837</v>
      </c>
      <c r="CQ118" s="27" t="s">
        <v>834</v>
      </c>
      <c r="CR118" s="27" t="s">
        <v>3395</v>
      </c>
      <c r="CS118" s="27" t="s">
        <v>837</v>
      </c>
      <c r="CT118" s="27" t="s">
        <v>834</v>
      </c>
      <c r="CU118" s="27" t="s">
        <v>5035</v>
      </c>
      <c r="CV118" s="27" t="s">
        <v>837</v>
      </c>
      <c r="CW118" s="27" t="s">
        <v>6328</v>
      </c>
      <c r="CX118" s="27" t="s">
        <v>1401</v>
      </c>
      <c r="CY118" s="27">
        <v>493</v>
      </c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</row>
    <row r="119" spans="1:188">
      <c r="A119" s="1">
        <v>118</v>
      </c>
      <c r="B119" s="69">
        <v>39496</v>
      </c>
      <c r="C119" s="27" t="s">
        <v>2037</v>
      </c>
      <c r="D119" s="1">
        <v>108577</v>
      </c>
      <c r="E119" s="1">
        <v>47596</v>
      </c>
      <c r="F119" s="35">
        <f t="shared" si="22"/>
        <v>0.43836171564880222</v>
      </c>
      <c r="G119" s="35">
        <f t="shared" si="25"/>
        <v>0.1548029246155139</v>
      </c>
      <c r="H119" s="1" t="str">
        <f t="shared" si="26"/>
        <v>PML</v>
      </c>
      <c r="I119" s="35">
        <f t="shared" si="27"/>
        <v>0.64576855197915795</v>
      </c>
      <c r="J119" s="1" t="str">
        <f t="shared" si="28"/>
        <v>PPPP</v>
      </c>
      <c r="K119" s="35">
        <f t="shared" si="29"/>
        <v>0.49096562736364402</v>
      </c>
      <c r="L119" s="1" t="str">
        <f t="shared" si="30"/>
        <v>PML-N</v>
      </c>
      <c r="M119" s="35">
        <f t="shared" si="31"/>
        <v>9.5491217749390706E-2</v>
      </c>
      <c r="N119" s="52" t="s">
        <v>834</v>
      </c>
      <c r="O119" s="52" t="s">
        <v>1002</v>
      </c>
      <c r="P119" s="52" t="s">
        <v>837</v>
      </c>
      <c r="Q119" s="27" t="s">
        <v>105</v>
      </c>
      <c r="R119" s="27" t="s">
        <v>1185</v>
      </c>
      <c r="S119" s="27">
        <v>22</v>
      </c>
      <c r="T119" s="27" t="s">
        <v>834</v>
      </c>
      <c r="U119" s="27" t="s">
        <v>1765</v>
      </c>
      <c r="V119" s="27" t="s">
        <v>837</v>
      </c>
      <c r="W119" s="27" t="s">
        <v>1155</v>
      </c>
      <c r="X119" s="27" t="s">
        <v>909</v>
      </c>
      <c r="Y119" s="27">
        <v>30736</v>
      </c>
      <c r="Z119" s="27" t="s">
        <v>106</v>
      </c>
      <c r="AA119" s="27" t="s">
        <v>1194</v>
      </c>
      <c r="AB119" s="27">
        <v>4545</v>
      </c>
      <c r="AC119" s="27" t="s">
        <v>107</v>
      </c>
      <c r="AD119" s="27" t="s">
        <v>1003</v>
      </c>
      <c r="AE119" s="27">
        <v>23368</v>
      </c>
      <c r="AF119" s="27" t="s">
        <v>834</v>
      </c>
      <c r="AG119" s="27" t="s">
        <v>7003</v>
      </c>
      <c r="AH119" s="27" t="s">
        <v>837</v>
      </c>
      <c r="AI119" s="27" t="s">
        <v>834</v>
      </c>
      <c r="AJ119" s="27" t="s">
        <v>1406</v>
      </c>
      <c r="AK119" s="27" t="s">
        <v>837</v>
      </c>
      <c r="AL119" s="27" t="s">
        <v>834</v>
      </c>
      <c r="AM119" s="27" t="s">
        <v>3202</v>
      </c>
      <c r="AN119" s="27" t="s">
        <v>837</v>
      </c>
      <c r="AO119" s="27" t="s">
        <v>834</v>
      </c>
      <c r="AP119" s="27" t="s">
        <v>7510</v>
      </c>
      <c r="AQ119" s="27" t="s">
        <v>837</v>
      </c>
      <c r="AR119" s="27" t="s">
        <v>834</v>
      </c>
      <c r="AS119" s="27" t="s">
        <v>3764</v>
      </c>
      <c r="AT119" s="27" t="s">
        <v>837</v>
      </c>
      <c r="AU119" s="27" t="s">
        <v>834</v>
      </c>
      <c r="AV119" s="27" t="s">
        <v>1866</v>
      </c>
      <c r="AW119" s="27" t="s">
        <v>837</v>
      </c>
      <c r="AX119" s="27" t="s">
        <v>834</v>
      </c>
      <c r="AY119" s="27" t="s">
        <v>393</v>
      </c>
      <c r="AZ119" s="27" t="s">
        <v>837</v>
      </c>
      <c r="BA119" s="27" t="s">
        <v>834</v>
      </c>
      <c r="BB119" s="27" t="s">
        <v>6640</v>
      </c>
      <c r="BC119" s="27" t="s">
        <v>837</v>
      </c>
      <c r="BD119" s="27" t="s">
        <v>834</v>
      </c>
      <c r="BE119" s="27" t="s">
        <v>6802</v>
      </c>
      <c r="BF119" s="27" t="s">
        <v>837</v>
      </c>
      <c r="BG119" s="27" t="s">
        <v>834</v>
      </c>
      <c r="BH119" s="27" t="s">
        <v>834</v>
      </c>
      <c r="BI119" s="27" t="s">
        <v>1777</v>
      </c>
      <c r="BJ119" s="27" t="s">
        <v>837</v>
      </c>
      <c r="BK119" s="27" t="s">
        <v>3403</v>
      </c>
      <c r="BL119" s="27" t="s">
        <v>837</v>
      </c>
      <c r="BM119" s="27" t="s">
        <v>834</v>
      </c>
      <c r="BN119" s="27" t="s">
        <v>5990</v>
      </c>
      <c r="BO119" s="27" t="s">
        <v>837</v>
      </c>
      <c r="BP119" s="27" t="s">
        <v>834</v>
      </c>
      <c r="BQ119" s="27" t="s">
        <v>1020</v>
      </c>
      <c r="BR119" s="27" t="s">
        <v>837</v>
      </c>
      <c r="BS119" s="27" t="s">
        <v>834</v>
      </c>
      <c r="BT119" s="27" t="s">
        <v>4014</v>
      </c>
      <c r="BU119" s="27" t="s">
        <v>837</v>
      </c>
      <c r="BV119" s="27" t="s">
        <v>834</v>
      </c>
      <c r="BW119" s="27" t="s">
        <v>1424</v>
      </c>
      <c r="BX119" s="27" t="s">
        <v>837</v>
      </c>
      <c r="BY119" s="27" t="s">
        <v>834</v>
      </c>
      <c r="BZ119" s="27" t="s">
        <v>602</v>
      </c>
      <c r="CA119" s="27" t="s">
        <v>837</v>
      </c>
      <c r="CB119" s="27" t="s">
        <v>834</v>
      </c>
      <c r="CC119" s="27" t="s">
        <v>3539</v>
      </c>
      <c r="CD119" s="27" t="s">
        <v>837</v>
      </c>
      <c r="CE119" s="27" t="s">
        <v>834</v>
      </c>
      <c r="CF119" s="27" t="s">
        <v>3118</v>
      </c>
      <c r="CG119" s="27" t="s">
        <v>837</v>
      </c>
      <c r="CH119" s="27" t="s">
        <v>834</v>
      </c>
      <c r="CI119" s="27" t="s">
        <v>3608</v>
      </c>
      <c r="CJ119" s="27" t="s">
        <v>837</v>
      </c>
      <c r="CK119" s="27" t="s">
        <v>834</v>
      </c>
      <c r="CL119" s="27" t="s">
        <v>399</v>
      </c>
      <c r="CM119" s="27" t="s">
        <v>837</v>
      </c>
      <c r="CN119" s="27" t="s">
        <v>834</v>
      </c>
      <c r="CO119" s="27" t="s">
        <v>3983</v>
      </c>
      <c r="CP119" s="27" t="s">
        <v>837</v>
      </c>
      <c r="CQ119" s="27" t="s">
        <v>834</v>
      </c>
      <c r="CR119" s="27" t="s">
        <v>3395</v>
      </c>
      <c r="CS119" s="27" t="s">
        <v>837</v>
      </c>
      <c r="CT119" s="27" t="s">
        <v>834</v>
      </c>
      <c r="CU119" s="27" t="s">
        <v>5035</v>
      </c>
      <c r="CV119" s="27" t="s">
        <v>837</v>
      </c>
      <c r="CW119" s="27" t="s">
        <v>108</v>
      </c>
      <c r="CX119" s="27" t="s">
        <v>1401</v>
      </c>
      <c r="CY119" s="27">
        <v>405</v>
      </c>
      <c r="CZ119" s="27" t="s">
        <v>109</v>
      </c>
      <c r="DA119" s="27" t="s">
        <v>1401</v>
      </c>
      <c r="DB119" s="27">
        <v>207</v>
      </c>
      <c r="DC119" s="27" t="s">
        <v>110</v>
      </c>
      <c r="DD119" s="27" t="s">
        <v>1401</v>
      </c>
      <c r="DE119" s="27">
        <v>202</v>
      </c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</row>
    <row r="120" spans="1:188">
      <c r="A120" s="1">
        <v>119</v>
      </c>
      <c r="B120" s="69">
        <v>39496</v>
      </c>
      <c r="C120" s="27" t="s">
        <v>2041</v>
      </c>
      <c r="D120" s="1">
        <v>130481</v>
      </c>
      <c r="E120" s="1">
        <v>68422</v>
      </c>
      <c r="F120" s="35">
        <f t="shared" si="22"/>
        <v>0.52438286033981962</v>
      </c>
      <c r="G120" s="35">
        <f t="shared" si="25"/>
        <v>0.15043407091286429</v>
      </c>
      <c r="H120" s="1" t="str">
        <f t="shared" si="26"/>
        <v>PPPP</v>
      </c>
      <c r="I120" s="35">
        <f t="shared" si="27"/>
        <v>0.44029698050334687</v>
      </c>
      <c r="J120" s="1" t="str">
        <f t="shared" si="28"/>
        <v>PML</v>
      </c>
      <c r="K120" s="35">
        <f t="shared" si="29"/>
        <v>0.28986290959048261</v>
      </c>
      <c r="L120" s="1" t="str">
        <f t="shared" si="30"/>
        <v>PML-N</v>
      </c>
      <c r="M120" s="35">
        <f t="shared" si="31"/>
        <v>0.24867732600625531</v>
      </c>
      <c r="N120" s="52" t="s">
        <v>834</v>
      </c>
      <c r="O120" s="52" t="s">
        <v>1002</v>
      </c>
      <c r="P120" s="52" t="s">
        <v>837</v>
      </c>
      <c r="Q120" s="27" t="s">
        <v>834</v>
      </c>
      <c r="R120" s="27" t="s">
        <v>1185</v>
      </c>
      <c r="S120" s="27" t="s">
        <v>837</v>
      </c>
      <c r="T120" s="27" t="s">
        <v>6498</v>
      </c>
      <c r="U120" s="27" t="s">
        <v>1765</v>
      </c>
      <c r="V120" s="27">
        <v>579</v>
      </c>
      <c r="W120" s="27" t="s">
        <v>2069</v>
      </c>
      <c r="X120" s="27" t="s">
        <v>909</v>
      </c>
      <c r="Y120" s="27">
        <v>19833</v>
      </c>
      <c r="Z120" s="27" t="s">
        <v>6497</v>
      </c>
      <c r="AA120" s="27" t="s">
        <v>1194</v>
      </c>
      <c r="AB120" s="27">
        <v>17015</v>
      </c>
      <c r="AC120" s="27" t="s">
        <v>2068</v>
      </c>
      <c r="AD120" s="27" t="s">
        <v>1003</v>
      </c>
      <c r="AE120" s="27">
        <v>30126</v>
      </c>
      <c r="AF120" s="27" t="s">
        <v>834</v>
      </c>
      <c r="AG120" s="27" t="s">
        <v>7003</v>
      </c>
      <c r="AH120" s="27" t="s">
        <v>837</v>
      </c>
      <c r="AI120" s="27" t="s">
        <v>834</v>
      </c>
      <c r="AJ120" s="27" t="s">
        <v>1406</v>
      </c>
      <c r="AK120" s="27" t="s">
        <v>837</v>
      </c>
      <c r="AL120" s="27" t="s">
        <v>834</v>
      </c>
      <c r="AM120" s="27" t="s">
        <v>3202</v>
      </c>
      <c r="AN120" s="27" t="s">
        <v>837</v>
      </c>
      <c r="AO120" s="27" t="s">
        <v>834</v>
      </c>
      <c r="AP120" s="27" t="s">
        <v>7510</v>
      </c>
      <c r="AQ120" s="27" t="s">
        <v>837</v>
      </c>
      <c r="AR120" s="27" t="s">
        <v>834</v>
      </c>
      <c r="AS120" s="27" t="s">
        <v>3764</v>
      </c>
      <c r="AT120" s="27" t="s">
        <v>837</v>
      </c>
      <c r="AU120" s="27" t="s">
        <v>834</v>
      </c>
      <c r="AV120" s="27" t="s">
        <v>1866</v>
      </c>
      <c r="AW120" s="27" t="s">
        <v>837</v>
      </c>
      <c r="AX120" s="27" t="s">
        <v>834</v>
      </c>
      <c r="AY120" s="27" t="s">
        <v>393</v>
      </c>
      <c r="AZ120" s="27" t="s">
        <v>837</v>
      </c>
      <c r="BA120" s="27" t="s">
        <v>834</v>
      </c>
      <c r="BB120" s="27" t="s">
        <v>6640</v>
      </c>
      <c r="BC120" s="27" t="s">
        <v>837</v>
      </c>
      <c r="BD120" s="27" t="s">
        <v>834</v>
      </c>
      <c r="BE120" s="27" t="s">
        <v>6802</v>
      </c>
      <c r="BF120" s="27" t="s">
        <v>837</v>
      </c>
      <c r="BG120" s="27" t="s">
        <v>834</v>
      </c>
      <c r="BH120" s="27" t="s">
        <v>834</v>
      </c>
      <c r="BI120" s="27" t="s">
        <v>1777</v>
      </c>
      <c r="BJ120" s="27" t="s">
        <v>837</v>
      </c>
      <c r="BK120" s="27" t="s">
        <v>3403</v>
      </c>
      <c r="BL120" s="27" t="s">
        <v>837</v>
      </c>
      <c r="BM120" s="27" t="s">
        <v>834</v>
      </c>
      <c r="BN120" s="27" t="s">
        <v>5990</v>
      </c>
      <c r="BO120" s="27" t="s">
        <v>837</v>
      </c>
      <c r="BP120" s="27" t="s">
        <v>834</v>
      </c>
      <c r="BQ120" s="27" t="s">
        <v>1020</v>
      </c>
      <c r="BR120" s="27" t="s">
        <v>837</v>
      </c>
      <c r="BS120" s="27" t="s">
        <v>834</v>
      </c>
      <c r="BT120" s="27" t="s">
        <v>4014</v>
      </c>
      <c r="BU120" s="27" t="s">
        <v>837</v>
      </c>
      <c r="BV120" s="27" t="s">
        <v>834</v>
      </c>
      <c r="BW120" s="27" t="s">
        <v>1424</v>
      </c>
      <c r="BX120" s="27" t="s">
        <v>837</v>
      </c>
      <c r="BY120" s="27" t="s">
        <v>834</v>
      </c>
      <c r="BZ120" s="27" t="s">
        <v>602</v>
      </c>
      <c r="CA120" s="27" t="s">
        <v>837</v>
      </c>
      <c r="CB120" s="27" t="s">
        <v>834</v>
      </c>
      <c r="CC120" s="27" t="s">
        <v>3539</v>
      </c>
      <c r="CD120" s="27" t="s">
        <v>837</v>
      </c>
      <c r="CE120" s="27" t="s">
        <v>834</v>
      </c>
      <c r="CF120" s="27" t="s">
        <v>3118</v>
      </c>
      <c r="CG120" s="27" t="s">
        <v>837</v>
      </c>
      <c r="CH120" s="27" t="s">
        <v>834</v>
      </c>
      <c r="CI120" s="27" t="s">
        <v>3608</v>
      </c>
      <c r="CJ120" s="27" t="s">
        <v>837</v>
      </c>
      <c r="CK120" s="27" t="s">
        <v>834</v>
      </c>
      <c r="CL120" s="27" t="s">
        <v>399</v>
      </c>
      <c r="CM120" s="27" t="s">
        <v>837</v>
      </c>
      <c r="CN120" s="27" t="s">
        <v>834</v>
      </c>
      <c r="CO120" s="27" t="s">
        <v>3983</v>
      </c>
      <c r="CP120" s="27" t="s">
        <v>837</v>
      </c>
      <c r="CQ120" s="27" t="s">
        <v>834</v>
      </c>
      <c r="CR120" s="27" t="s">
        <v>3395</v>
      </c>
      <c r="CS120" s="27" t="s">
        <v>837</v>
      </c>
      <c r="CT120" s="27" t="s">
        <v>834</v>
      </c>
      <c r="CU120" s="27" t="s">
        <v>5035</v>
      </c>
      <c r="CV120" s="27" t="s">
        <v>837</v>
      </c>
      <c r="CW120" s="27" t="s">
        <v>6499</v>
      </c>
      <c r="CX120" s="27" t="s">
        <v>1401</v>
      </c>
      <c r="CY120" s="27">
        <v>553</v>
      </c>
      <c r="CZ120" s="27" t="s">
        <v>1233</v>
      </c>
      <c r="DA120" s="27" t="s">
        <v>1401</v>
      </c>
      <c r="DB120" s="27">
        <v>316</v>
      </c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</row>
    <row r="121" spans="1:188">
      <c r="A121" s="1">
        <v>120</v>
      </c>
      <c r="B121" s="69">
        <v>39496</v>
      </c>
      <c r="C121" s="27" t="s">
        <v>2070</v>
      </c>
      <c r="D121" s="1">
        <v>128272</v>
      </c>
      <c r="E121" s="1">
        <v>67765</v>
      </c>
      <c r="F121" s="35">
        <f t="shared" si="22"/>
        <v>0.52829144318323562</v>
      </c>
      <c r="G121" s="35">
        <f t="shared" si="25"/>
        <v>0.13554194643252415</v>
      </c>
      <c r="H121" s="1" t="str">
        <f t="shared" si="26"/>
        <v>PPPP</v>
      </c>
      <c r="I121" s="35">
        <f t="shared" si="27"/>
        <v>0.4580388105954401</v>
      </c>
      <c r="J121" s="1" t="str">
        <f t="shared" si="28"/>
        <v>PML</v>
      </c>
      <c r="K121" s="35">
        <f t="shared" si="29"/>
        <v>0.32249686416291595</v>
      </c>
      <c r="L121" s="1" t="str">
        <f t="shared" si="30"/>
        <v>PML-N</v>
      </c>
      <c r="M121" s="35">
        <f t="shared" si="31"/>
        <v>0.21576034826237733</v>
      </c>
      <c r="N121" s="52" t="s">
        <v>834</v>
      </c>
      <c r="O121" s="52" t="s">
        <v>1002</v>
      </c>
      <c r="P121" s="52" t="s">
        <v>837</v>
      </c>
      <c r="Q121" s="27" t="s">
        <v>834</v>
      </c>
      <c r="R121" s="27" t="s">
        <v>1185</v>
      </c>
      <c r="S121" s="27" t="s">
        <v>837</v>
      </c>
      <c r="T121" s="27" t="s">
        <v>834</v>
      </c>
      <c r="U121" s="27" t="s">
        <v>1765</v>
      </c>
      <c r="V121" s="27" t="s">
        <v>837</v>
      </c>
      <c r="W121" s="27" t="s">
        <v>2072</v>
      </c>
      <c r="X121" s="27" t="s">
        <v>909</v>
      </c>
      <c r="Y121" s="27">
        <v>21854</v>
      </c>
      <c r="Z121" s="27" t="s">
        <v>6500</v>
      </c>
      <c r="AA121" s="27" t="s">
        <v>1194</v>
      </c>
      <c r="AB121" s="27">
        <v>14621</v>
      </c>
      <c r="AC121" s="27" t="s">
        <v>2071</v>
      </c>
      <c r="AD121" s="27" t="s">
        <v>1003</v>
      </c>
      <c r="AE121" s="27">
        <v>31039</v>
      </c>
      <c r="AF121" s="27" t="s">
        <v>834</v>
      </c>
      <c r="AG121" s="27" t="s">
        <v>7003</v>
      </c>
      <c r="AH121" s="27" t="s">
        <v>837</v>
      </c>
      <c r="AI121" s="27" t="s">
        <v>834</v>
      </c>
      <c r="AJ121" s="27" t="s">
        <v>1406</v>
      </c>
      <c r="AK121" s="27" t="s">
        <v>837</v>
      </c>
      <c r="AL121" s="27" t="s">
        <v>834</v>
      </c>
      <c r="AM121" s="27" t="s">
        <v>3202</v>
      </c>
      <c r="AN121" s="27" t="s">
        <v>837</v>
      </c>
      <c r="AO121" s="27" t="s">
        <v>834</v>
      </c>
      <c r="AP121" s="27" t="s">
        <v>7510</v>
      </c>
      <c r="AQ121" s="27" t="s">
        <v>837</v>
      </c>
      <c r="AR121" s="27" t="s">
        <v>834</v>
      </c>
      <c r="AS121" s="27" t="s">
        <v>3764</v>
      </c>
      <c r="AT121" s="27" t="s">
        <v>837</v>
      </c>
      <c r="AU121" s="27" t="s">
        <v>834</v>
      </c>
      <c r="AV121" s="27" t="s">
        <v>1866</v>
      </c>
      <c r="AW121" s="27" t="s">
        <v>837</v>
      </c>
      <c r="AX121" s="27" t="s">
        <v>834</v>
      </c>
      <c r="AY121" s="27" t="s">
        <v>393</v>
      </c>
      <c r="AZ121" s="27" t="s">
        <v>837</v>
      </c>
      <c r="BA121" s="27" t="s">
        <v>834</v>
      </c>
      <c r="BB121" s="27" t="s">
        <v>6640</v>
      </c>
      <c r="BC121" s="27" t="s">
        <v>837</v>
      </c>
      <c r="BD121" s="27" t="s">
        <v>834</v>
      </c>
      <c r="BE121" s="27" t="s">
        <v>6802</v>
      </c>
      <c r="BF121" s="27" t="s">
        <v>837</v>
      </c>
      <c r="BG121" s="27" t="s">
        <v>834</v>
      </c>
      <c r="BH121" s="27" t="s">
        <v>834</v>
      </c>
      <c r="BI121" s="27" t="s">
        <v>1777</v>
      </c>
      <c r="BJ121" s="27" t="s">
        <v>837</v>
      </c>
      <c r="BK121" s="27" t="s">
        <v>3403</v>
      </c>
      <c r="BL121" s="27" t="s">
        <v>837</v>
      </c>
      <c r="BM121" s="27" t="s">
        <v>834</v>
      </c>
      <c r="BN121" s="27" t="s">
        <v>5990</v>
      </c>
      <c r="BO121" s="27" t="s">
        <v>837</v>
      </c>
      <c r="BP121" s="27" t="s">
        <v>834</v>
      </c>
      <c r="BQ121" s="27" t="s">
        <v>1020</v>
      </c>
      <c r="BR121" s="27" t="s">
        <v>837</v>
      </c>
      <c r="BS121" s="27" t="s">
        <v>834</v>
      </c>
      <c r="BT121" s="27" t="s">
        <v>4014</v>
      </c>
      <c r="BU121" s="27" t="s">
        <v>837</v>
      </c>
      <c r="BV121" s="27" t="s">
        <v>834</v>
      </c>
      <c r="BW121" s="27" t="s">
        <v>1424</v>
      </c>
      <c r="BX121" s="27" t="s">
        <v>837</v>
      </c>
      <c r="BY121" s="27" t="s">
        <v>834</v>
      </c>
      <c r="BZ121" s="27" t="s">
        <v>602</v>
      </c>
      <c r="CA121" s="27" t="s">
        <v>837</v>
      </c>
      <c r="CB121" s="27" t="s">
        <v>834</v>
      </c>
      <c r="CC121" s="27" t="s">
        <v>3539</v>
      </c>
      <c r="CD121" s="27" t="s">
        <v>837</v>
      </c>
      <c r="CE121" s="27" t="s">
        <v>834</v>
      </c>
      <c r="CF121" s="27" t="s">
        <v>3118</v>
      </c>
      <c r="CG121" s="27" t="s">
        <v>837</v>
      </c>
      <c r="CH121" s="27" t="s">
        <v>834</v>
      </c>
      <c r="CI121" s="27" t="s">
        <v>3608</v>
      </c>
      <c r="CJ121" s="27" t="s">
        <v>837</v>
      </c>
      <c r="CK121" s="27" t="s">
        <v>834</v>
      </c>
      <c r="CL121" s="27" t="s">
        <v>399</v>
      </c>
      <c r="CM121" s="27" t="s">
        <v>837</v>
      </c>
      <c r="CN121" s="27" t="s">
        <v>834</v>
      </c>
      <c r="CO121" s="27" t="s">
        <v>3983</v>
      </c>
      <c r="CP121" s="27" t="s">
        <v>837</v>
      </c>
      <c r="CQ121" s="27" t="s">
        <v>834</v>
      </c>
      <c r="CR121" s="27" t="s">
        <v>3395</v>
      </c>
      <c r="CS121" s="27" t="s">
        <v>837</v>
      </c>
      <c r="CT121" s="27" t="s">
        <v>834</v>
      </c>
      <c r="CU121" s="27" t="s">
        <v>5035</v>
      </c>
      <c r="CV121" s="27" t="s">
        <v>837</v>
      </c>
      <c r="CW121" s="27" t="s">
        <v>6501</v>
      </c>
      <c r="CX121" s="27" t="s">
        <v>1401</v>
      </c>
      <c r="CY121" s="27">
        <v>251</v>
      </c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</row>
    <row r="122" spans="1:188">
      <c r="A122" s="1">
        <v>121</v>
      </c>
      <c r="B122" s="69">
        <v>39496</v>
      </c>
      <c r="C122" s="27" t="s">
        <v>1439</v>
      </c>
      <c r="D122" s="1">
        <v>163145</v>
      </c>
      <c r="E122" s="1">
        <v>90093</v>
      </c>
      <c r="F122" s="35">
        <f t="shared" si="22"/>
        <v>0.55222654693677409</v>
      </c>
      <c r="G122" s="35">
        <f t="shared" si="25"/>
        <v>0.24947554193999533</v>
      </c>
      <c r="H122" s="1" t="str">
        <f t="shared" si="26"/>
        <v>PML-N</v>
      </c>
      <c r="I122" s="35">
        <f t="shared" si="27"/>
        <v>0.54823349205820648</v>
      </c>
      <c r="J122" s="1" t="str">
        <f t="shared" si="28"/>
        <v>PML</v>
      </c>
      <c r="K122" s="35">
        <f t="shared" si="29"/>
        <v>0.29875795011821116</v>
      </c>
      <c r="L122" s="1" t="str">
        <f t="shared" si="30"/>
        <v>PPPP</v>
      </c>
      <c r="M122" s="35">
        <f t="shared" si="31"/>
        <v>0.13699177516566216</v>
      </c>
      <c r="N122" s="52" t="s">
        <v>834</v>
      </c>
      <c r="O122" s="52" t="s">
        <v>1002</v>
      </c>
      <c r="P122" s="52" t="s">
        <v>837</v>
      </c>
      <c r="Q122" s="27" t="s">
        <v>6504</v>
      </c>
      <c r="R122" s="27" t="s">
        <v>1185</v>
      </c>
      <c r="S122" s="27">
        <v>401</v>
      </c>
      <c r="T122" s="27" t="s">
        <v>834</v>
      </c>
      <c r="U122" s="27" t="s">
        <v>1765</v>
      </c>
      <c r="V122" s="27" t="s">
        <v>837</v>
      </c>
      <c r="W122" s="27" t="s">
        <v>2257</v>
      </c>
      <c r="X122" s="27" t="s">
        <v>909</v>
      </c>
      <c r="Y122" s="27">
        <v>26916</v>
      </c>
      <c r="Z122" s="27" t="s">
        <v>111</v>
      </c>
      <c r="AA122" s="27" t="s">
        <v>1194</v>
      </c>
      <c r="AB122" s="27">
        <v>49392</v>
      </c>
      <c r="AC122" s="27" t="s">
        <v>6502</v>
      </c>
      <c r="AD122" s="27" t="s">
        <v>1003</v>
      </c>
      <c r="AE122" s="27">
        <v>12342</v>
      </c>
      <c r="AF122" s="27" t="s">
        <v>834</v>
      </c>
      <c r="AG122" s="27" t="s">
        <v>7003</v>
      </c>
      <c r="AH122" s="27" t="s">
        <v>837</v>
      </c>
      <c r="AI122" s="27" t="s">
        <v>834</v>
      </c>
      <c r="AJ122" s="27" t="s">
        <v>1406</v>
      </c>
      <c r="AK122" s="27" t="s">
        <v>837</v>
      </c>
      <c r="AL122" s="27" t="s">
        <v>834</v>
      </c>
      <c r="AM122" s="27" t="s">
        <v>3202</v>
      </c>
      <c r="AN122" s="27" t="s">
        <v>837</v>
      </c>
      <c r="AO122" s="27" t="s">
        <v>834</v>
      </c>
      <c r="AP122" s="27" t="s">
        <v>7510</v>
      </c>
      <c r="AQ122" s="27" t="s">
        <v>837</v>
      </c>
      <c r="AR122" s="27" t="s">
        <v>834</v>
      </c>
      <c r="AS122" s="27" t="s">
        <v>3764</v>
      </c>
      <c r="AT122" s="27" t="s">
        <v>837</v>
      </c>
      <c r="AU122" s="27" t="s">
        <v>834</v>
      </c>
      <c r="AV122" s="27" t="s">
        <v>1866</v>
      </c>
      <c r="AW122" s="27" t="s">
        <v>837</v>
      </c>
      <c r="AX122" s="27" t="s">
        <v>834</v>
      </c>
      <c r="AY122" s="27" t="s">
        <v>393</v>
      </c>
      <c r="AZ122" s="27" t="s">
        <v>837</v>
      </c>
      <c r="BA122" s="27" t="s">
        <v>834</v>
      </c>
      <c r="BB122" s="27" t="s">
        <v>6640</v>
      </c>
      <c r="BC122" s="27" t="s">
        <v>837</v>
      </c>
      <c r="BD122" s="27" t="s">
        <v>834</v>
      </c>
      <c r="BE122" s="27" t="s">
        <v>6802</v>
      </c>
      <c r="BF122" s="27" t="s">
        <v>837</v>
      </c>
      <c r="BG122" s="27" t="s">
        <v>834</v>
      </c>
      <c r="BH122" s="27" t="s">
        <v>834</v>
      </c>
      <c r="BI122" s="27" t="s">
        <v>1777</v>
      </c>
      <c r="BJ122" s="27" t="s">
        <v>837</v>
      </c>
      <c r="BK122" s="27" t="s">
        <v>3403</v>
      </c>
      <c r="BL122" s="27" t="s">
        <v>837</v>
      </c>
      <c r="BM122" s="27" t="s">
        <v>834</v>
      </c>
      <c r="BN122" s="27" t="s">
        <v>5990</v>
      </c>
      <c r="BO122" s="27" t="s">
        <v>837</v>
      </c>
      <c r="BP122" s="27" t="s">
        <v>834</v>
      </c>
      <c r="BQ122" s="27" t="s">
        <v>1020</v>
      </c>
      <c r="BR122" s="27" t="s">
        <v>837</v>
      </c>
      <c r="BS122" s="27" t="s">
        <v>834</v>
      </c>
      <c r="BT122" s="27" t="s">
        <v>4014</v>
      </c>
      <c r="BU122" s="27" t="s">
        <v>837</v>
      </c>
      <c r="BV122" s="27" t="s">
        <v>834</v>
      </c>
      <c r="BW122" s="27" t="s">
        <v>1424</v>
      </c>
      <c r="BX122" s="27" t="s">
        <v>837</v>
      </c>
      <c r="BY122" s="27" t="s">
        <v>834</v>
      </c>
      <c r="BZ122" s="27" t="s">
        <v>602</v>
      </c>
      <c r="CA122" s="27" t="s">
        <v>837</v>
      </c>
      <c r="CB122" s="27" t="s">
        <v>834</v>
      </c>
      <c r="CC122" s="27" t="s">
        <v>3539</v>
      </c>
      <c r="CD122" s="27" t="s">
        <v>837</v>
      </c>
      <c r="CE122" s="27" t="s">
        <v>834</v>
      </c>
      <c r="CF122" s="27" t="s">
        <v>3118</v>
      </c>
      <c r="CG122" s="27" t="s">
        <v>837</v>
      </c>
      <c r="CH122" s="27" t="s">
        <v>834</v>
      </c>
      <c r="CI122" s="27" t="s">
        <v>3608</v>
      </c>
      <c r="CJ122" s="27" t="s">
        <v>837</v>
      </c>
      <c r="CK122" s="27" t="s">
        <v>834</v>
      </c>
      <c r="CL122" s="27" t="s">
        <v>399</v>
      </c>
      <c r="CM122" s="27" t="s">
        <v>837</v>
      </c>
      <c r="CN122" s="27" t="s">
        <v>834</v>
      </c>
      <c r="CO122" s="27" t="s">
        <v>3983</v>
      </c>
      <c r="CP122" s="27" t="s">
        <v>837</v>
      </c>
      <c r="CQ122" s="27" t="s">
        <v>834</v>
      </c>
      <c r="CR122" s="27" t="s">
        <v>3395</v>
      </c>
      <c r="CS122" s="27" t="s">
        <v>837</v>
      </c>
      <c r="CT122" s="27" t="s">
        <v>834</v>
      </c>
      <c r="CU122" s="27" t="s">
        <v>5035</v>
      </c>
      <c r="CV122" s="27" t="s">
        <v>837</v>
      </c>
      <c r="CW122" s="27" t="s">
        <v>6503</v>
      </c>
      <c r="CX122" s="27" t="s">
        <v>1401</v>
      </c>
      <c r="CY122" s="27">
        <v>998</v>
      </c>
      <c r="CZ122" s="27" t="s">
        <v>6505</v>
      </c>
      <c r="DA122" s="27" t="s">
        <v>1401</v>
      </c>
      <c r="DB122" s="27">
        <v>24</v>
      </c>
      <c r="DC122" s="27" t="s">
        <v>6359</v>
      </c>
      <c r="DD122" s="27" t="s">
        <v>1401</v>
      </c>
      <c r="DE122" s="27">
        <v>20</v>
      </c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</row>
    <row r="123" spans="1:188">
      <c r="A123" s="1">
        <v>122</v>
      </c>
      <c r="B123" s="69">
        <v>39496</v>
      </c>
      <c r="C123" s="27" t="s">
        <v>1241</v>
      </c>
      <c r="D123" s="1">
        <v>138756</v>
      </c>
      <c r="E123" s="1">
        <v>55124</v>
      </c>
      <c r="F123" s="35">
        <f t="shared" si="22"/>
        <v>0.39727291072097781</v>
      </c>
      <c r="G123" s="35">
        <f t="shared" si="25"/>
        <v>0.41580799651694361</v>
      </c>
      <c r="H123" s="1" t="str">
        <f t="shared" si="26"/>
        <v>PML-N</v>
      </c>
      <c r="I123" s="35">
        <f t="shared" si="27"/>
        <v>0.61604745664320437</v>
      </c>
      <c r="J123" s="1" t="str">
        <f t="shared" si="28"/>
        <v>PPPP</v>
      </c>
      <c r="K123" s="35">
        <f t="shared" si="29"/>
        <v>0.20023946012626079</v>
      </c>
      <c r="L123" s="1" t="str">
        <f t="shared" si="30"/>
        <v>PML</v>
      </c>
      <c r="M123" s="35">
        <f t="shared" si="31"/>
        <v>0.18070169073361875</v>
      </c>
      <c r="N123" s="52" t="s">
        <v>834</v>
      </c>
      <c r="O123" s="52" t="s">
        <v>1002</v>
      </c>
      <c r="P123" s="52" t="s">
        <v>837</v>
      </c>
      <c r="Q123" s="27" t="s">
        <v>834</v>
      </c>
      <c r="R123" s="27" t="s">
        <v>1185</v>
      </c>
      <c r="S123" s="27" t="s">
        <v>837</v>
      </c>
      <c r="T123" s="27" t="s">
        <v>834</v>
      </c>
      <c r="U123" s="27" t="s">
        <v>1765</v>
      </c>
      <c r="V123" s="27" t="s">
        <v>837</v>
      </c>
      <c r="W123" s="27" t="s">
        <v>6360</v>
      </c>
      <c r="X123" s="27" t="s">
        <v>909</v>
      </c>
      <c r="Y123" s="27">
        <v>9961</v>
      </c>
      <c r="Z123" s="27" t="s">
        <v>2258</v>
      </c>
      <c r="AA123" s="27" t="s">
        <v>1194</v>
      </c>
      <c r="AB123" s="27">
        <v>33959</v>
      </c>
      <c r="AC123" s="27" t="s">
        <v>2259</v>
      </c>
      <c r="AD123" s="27" t="s">
        <v>1003</v>
      </c>
      <c r="AE123" s="27">
        <v>11038</v>
      </c>
      <c r="AF123" s="27" t="s">
        <v>834</v>
      </c>
      <c r="AG123" s="27" t="s">
        <v>7003</v>
      </c>
      <c r="AH123" s="27" t="s">
        <v>837</v>
      </c>
      <c r="AI123" s="27" t="s">
        <v>834</v>
      </c>
      <c r="AJ123" s="27" t="s">
        <v>1406</v>
      </c>
      <c r="AK123" s="27" t="s">
        <v>837</v>
      </c>
      <c r="AL123" s="27" t="s">
        <v>834</v>
      </c>
      <c r="AM123" s="27" t="s">
        <v>3202</v>
      </c>
      <c r="AN123" s="27" t="s">
        <v>837</v>
      </c>
      <c r="AO123" s="27" t="s">
        <v>834</v>
      </c>
      <c r="AP123" s="27" t="s">
        <v>7510</v>
      </c>
      <c r="AQ123" s="27" t="s">
        <v>837</v>
      </c>
      <c r="AR123" s="27" t="s">
        <v>834</v>
      </c>
      <c r="AS123" s="27" t="s">
        <v>3764</v>
      </c>
      <c r="AT123" s="27" t="s">
        <v>837</v>
      </c>
      <c r="AU123" s="27" t="s">
        <v>834</v>
      </c>
      <c r="AV123" s="27" t="s">
        <v>1866</v>
      </c>
      <c r="AW123" s="27" t="s">
        <v>837</v>
      </c>
      <c r="AX123" s="27" t="s">
        <v>834</v>
      </c>
      <c r="AY123" s="27" t="s">
        <v>393</v>
      </c>
      <c r="AZ123" s="27" t="s">
        <v>837</v>
      </c>
      <c r="BA123" s="27" t="s">
        <v>834</v>
      </c>
      <c r="BB123" s="27" t="s">
        <v>6640</v>
      </c>
      <c r="BC123" s="27" t="s">
        <v>837</v>
      </c>
      <c r="BD123" s="27" t="s">
        <v>834</v>
      </c>
      <c r="BE123" s="27" t="s">
        <v>6802</v>
      </c>
      <c r="BF123" s="27" t="s">
        <v>837</v>
      </c>
      <c r="BG123" s="27" t="s">
        <v>834</v>
      </c>
      <c r="BH123" s="27" t="s">
        <v>834</v>
      </c>
      <c r="BI123" s="27" t="s">
        <v>1777</v>
      </c>
      <c r="BJ123" s="27" t="s">
        <v>837</v>
      </c>
      <c r="BK123" s="27" t="s">
        <v>3403</v>
      </c>
      <c r="BL123" s="27" t="s">
        <v>837</v>
      </c>
      <c r="BM123" s="27" t="s">
        <v>834</v>
      </c>
      <c r="BN123" s="27" t="s">
        <v>5990</v>
      </c>
      <c r="BO123" s="27" t="s">
        <v>837</v>
      </c>
      <c r="BP123" s="27" t="s">
        <v>834</v>
      </c>
      <c r="BQ123" s="27" t="s">
        <v>1020</v>
      </c>
      <c r="BR123" s="27" t="s">
        <v>837</v>
      </c>
      <c r="BS123" s="27" t="s">
        <v>834</v>
      </c>
      <c r="BT123" s="27" t="s">
        <v>4014</v>
      </c>
      <c r="BU123" s="27" t="s">
        <v>837</v>
      </c>
      <c r="BV123" s="27" t="s">
        <v>834</v>
      </c>
      <c r="BW123" s="27" t="s">
        <v>1424</v>
      </c>
      <c r="BX123" s="27" t="s">
        <v>837</v>
      </c>
      <c r="BY123" s="27" t="s">
        <v>834</v>
      </c>
      <c r="BZ123" s="27" t="s">
        <v>602</v>
      </c>
      <c r="CA123" s="27" t="s">
        <v>837</v>
      </c>
      <c r="CB123" s="27" t="s">
        <v>834</v>
      </c>
      <c r="CC123" s="27" t="s">
        <v>3539</v>
      </c>
      <c r="CD123" s="27" t="s">
        <v>837</v>
      </c>
      <c r="CE123" s="27" t="s">
        <v>834</v>
      </c>
      <c r="CF123" s="27" t="s">
        <v>3118</v>
      </c>
      <c r="CG123" s="27" t="s">
        <v>837</v>
      </c>
      <c r="CH123" s="27" t="s">
        <v>834</v>
      </c>
      <c r="CI123" s="27" t="s">
        <v>3608</v>
      </c>
      <c r="CJ123" s="27" t="s">
        <v>837</v>
      </c>
      <c r="CK123" s="27" t="s">
        <v>834</v>
      </c>
      <c r="CL123" s="27" t="s">
        <v>399</v>
      </c>
      <c r="CM123" s="27" t="s">
        <v>837</v>
      </c>
      <c r="CN123" s="27" t="s">
        <v>834</v>
      </c>
      <c r="CO123" s="27" t="s">
        <v>3983</v>
      </c>
      <c r="CP123" s="27" t="s">
        <v>837</v>
      </c>
      <c r="CQ123" s="27" t="s">
        <v>834</v>
      </c>
      <c r="CR123" s="27" t="s">
        <v>3395</v>
      </c>
      <c r="CS123" s="27" t="s">
        <v>837</v>
      </c>
      <c r="CT123" s="27" t="s">
        <v>834</v>
      </c>
      <c r="CU123" s="27" t="s">
        <v>5035</v>
      </c>
      <c r="CV123" s="27" t="s">
        <v>837</v>
      </c>
      <c r="CW123" s="27" t="s">
        <v>6534</v>
      </c>
      <c r="CX123" s="27" t="s">
        <v>1401</v>
      </c>
      <c r="CY123" s="27">
        <v>166</v>
      </c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</row>
    <row r="124" spans="1:188">
      <c r="A124" s="27">
        <v>123</v>
      </c>
      <c r="B124" s="69">
        <v>39496</v>
      </c>
      <c r="C124" s="27" t="s">
        <v>2260</v>
      </c>
      <c r="D124" s="1">
        <v>128985</v>
      </c>
      <c r="E124" s="1">
        <v>54802</v>
      </c>
      <c r="F124" s="35">
        <f t="shared" si="22"/>
        <v>0.42487110904368725</v>
      </c>
      <c r="G124" s="35">
        <f t="shared" si="25"/>
        <v>0.36465822415240318</v>
      </c>
      <c r="H124" s="1" t="str">
        <f t="shared" si="26"/>
        <v>PML-N</v>
      </c>
      <c r="I124" s="35">
        <f t="shared" si="27"/>
        <v>0.57702273639648183</v>
      </c>
      <c r="J124" s="1" t="str">
        <f t="shared" si="28"/>
        <v>PPPP</v>
      </c>
      <c r="K124" s="35">
        <f t="shared" si="29"/>
        <v>0.21236451224407868</v>
      </c>
      <c r="L124" s="1" t="str">
        <f t="shared" si="30"/>
        <v>PML</v>
      </c>
      <c r="M124" s="35">
        <f t="shared" si="31"/>
        <v>0.20957264333418488</v>
      </c>
      <c r="N124" s="52" t="s">
        <v>834</v>
      </c>
      <c r="O124" s="52" t="s">
        <v>1002</v>
      </c>
      <c r="P124" s="52" t="s">
        <v>837</v>
      </c>
      <c r="Q124" s="27" t="s">
        <v>834</v>
      </c>
      <c r="R124" s="27" t="s">
        <v>1185</v>
      </c>
      <c r="S124" s="27" t="s">
        <v>837</v>
      </c>
      <c r="T124" s="27" t="s">
        <v>834</v>
      </c>
      <c r="U124" s="27" t="s">
        <v>1765</v>
      </c>
      <c r="V124" s="27" t="s">
        <v>837</v>
      </c>
      <c r="W124" s="27" t="s">
        <v>6535</v>
      </c>
      <c r="X124" s="27" t="s">
        <v>909</v>
      </c>
      <c r="Y124" s="27">
        <v>11485</v>
      </c>
      <c r="Z124" s="27" t="s">
        <v>2261</v>
      </c>
      <c r="AA124" s="27" t="s">
        <v>1194</v>
      </c>
      <c r="AB124" s="27">
        <v>31622</v>
      </c>
      <c r="AC124" s="27" t="s">
        <v>2262</v>
      </c>
      <c r="AD124" s="27" t="s">
        <v>1003</v>
      </c>
      <c r="AE124" s="27">
        <v>11638</v>
      </c>
      <c r="AF124" s="27" t="s">
        <v>834</v>
      </c>
      <c r="AG124" s="27" t="s">
        <v>7003</v>
      </c>
      <c r="AH124" s="27" t="s">
        <v>837</v>
      </c>
      <c r="AI124" s="27" t="s">
        <v>834</v>
      </c>
      <c r="AJ124" s="27" t="s">
        <v>1406</v>
      </c>
      <c r="AK124" s="27" t="s">
        <v>837</v>
      </c>
      <c r="AL124" s="27" t="s">
        <v>834</v>
      </c>
      <c r="AM124" s="27" t="s">
        <v>3202</v>
      </c>
      <c r="AN124" s="27" t="s">
        <v>837</v>
      </c>
      <c r="AO124" s="27" t="s">
        <v>834</v>
      </c>
      <c r="AP124" s="27" t="s">
        <v>7510</v>
      </c>
      <c r="AQ124" s="27" t="s">
        <v>837</v>
      </c>
      <c r="AR124" s="27" t="s">
        <v>834</v>
      </c>
      <c r="AS124" s="27" t="s">
        <v>3764</v>
      </c>
      <c r="AT124" s="27" t="s">
        <v>837</v>
      </c>
      <c r="AU124" s="27" t="s">
        <v>834</v>
      </c>
      <c r="AV124" s="27" t="s">
        <v>1866</v>
      </c>
      <c r="AW124" s="27" t="s">
        <v>837</v>
      </c>
      <c r="AX124" s="27" t="s">
        <v>834</v>
      </c>
      <c r="AY124" s="27" t="s">
        <v>393</v>
      </c>
      <c r="AZ124" s="27" t="s">
        <v>837</v>
      </c>
      <c r="BA124" s="27" t="s">
        <v>834</v>
      </c>
      <c r="BB124" s="27" t="s">
        <v>6640</v>
      </c>
      <c r="BC124" s="27" t="s">
        <v>837</v>
      </c>
      <c r="BD124" s="27" t="s">
        <v>834</v>
      </c>
      <c r="BE124" s="27" t="s">
        <v>6802</v>
      </c>
      <c r="BF124" s="27" t="s">
        <v>837</v>
      </c>
      <c r="BG124" s="27" t="s">
        <v>834</v>
      </c>
      <c r="BH124" s="27" t="s">
        <v>834</v>
      </c>
      <c r="BI124" s="27" t="s">
        <v>1777</v>
      </c>
      <c r="BJ124" s="27" t="s">
        <v>837</v>
      </c>
      <c r="BK124" s="27" t="s">
        <v>3403</v>
      </c>
      <c r="BL124" s="27" t="s">
        <v>837</v>
      </c>
      <c r="BM124" s="27" t="s">
        <v>834</v>
      </c>
      <c r="BN124" s="27" t="s">
        <v>5990</v>
      </c>
      <c r="BO124" s="27" t="s">
        <v>837</v>
      </c>
      <c r="BP124" s="27" t="s">
        <v>834</v>
      </c>
      <c r="BQ124" s="27" t="s">
        <v>1020</v>
      </c>
      <c r="BR124" s="27" t="s">
        <v>837</v>
      </c>
      <c r="BS124" s="27" t="s">
        <v>834</v>
      </c>
      <c r="BT124" s="27" t="s">
        <v>4014</v>
      </c>
      <c r="BU124" s="27" t="s">
        <v>837</v>
      </c>
      <c r="BV124" s="27" t="s">
        <v>834</v>
      </c>
      <c r="BW124" s="27" t="s">
        <v>1424</v>
      </c>
      <c r="BX124" s="27" t="s">
        <v>837</v>
      </c>
      <c r="BY124" s="27" t="s">
        <v>834</v>
      </c>
      <c r="BZ124" s="27" t="s">
        <v>602</v>
      </c>
      <c r="CA124" s="27" t="s">
        <v>837</v>
      </c>
      <c r="CB124" s="27" t="s">
        <v>834</v>
      </c>
      <c r="CC124" s="27" t="s">
        <v>3539</v>
      </c>
      <c r="CD124" s="27" t="s">
        <v>837</v>
      </c>
      <c r="CE124" s="27" t="s">
        <v>834</v>
      </c>
      <c r="CF124" s="27" t="s">
        <v>3118</v>
      </c>
      <c r="CG124" s="27" t="s">
        <v>837</v>
      </c>
      <c r="CH124" s="27" t="s">
        <v>834</v>
      </c>
      <c r="CI124" s="27" t="s">
        <v>3608</v>
      </c>
      <c r="CJ124" s="27" t="s">
        <v>837</v>
      </c>
      <c r="CK124" s="27" t="s">
        <v>834</v>
      </c>
      <c r="CL124" s="27" t="s">
        <v>399</v>
      </c>
      <c r="CM124" s="27" t="s">
        <v>837</v>
      </c>
      <c r="CN124" s="27" t="s">
        <v>834</v>
      </c>
      <c r="CO124" s="27" t="s">
        <v>3983</v>
      </c>
      <c r="CP124" s="27" t="s">
        <v>837</v>
      </c>
      <c r="CQ124" s="27" t="s">
        <v>834</v>
      </c>
      <c r="CR124" s="27" t="s">
        <v>3395</v>
      </c>
      <c r="CS124" s="27" t="s">
        <v>837</v>
      </c>
      <c r="CT124" s="27" t="s">
        <v>834</v>
      </c>
      <c r="CU124" s="27" t="s">
        <v>5035</v>
      </c>
      <c r="CV124" s="27" t="s">
        <v>837</v>
      </c>
      <c r="CW124" s="27" t="s">
        <v>6536</v>
      </c>
      <c r="CX124" s="27" t="s">
        <v>1401</v>
      </c>
      <c r="CY124" s="27">
        <v>35</v>
      </c>
      <c r="CZ124" s="27" t="s">
        <v>6537</v>
      </c>
      <c r="DA124" s="27" t="s">
        <v>1401</v>
      </c>
      <c r="DB124" s="27">
        <v>22</v>
      </c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</row>
    <row r="125" spans="1:188">
      <c r="A125" s="1">
        <v>124</v>
      </c>
      <c r="B125" s="69">
        <v>39496</v>
      </c>
      <c r="C125" s="27" t="s">
        <v>854</v>
      </c>
      <c r="D125" s="1">
        <v>143342</v>
      </c>
      <c r="E125" s="1">
        <v>28383</v>
      </c>
      <c r="F125" s="35">
        <f t="shared" si="22"/>
        <v>0.19800895759791268</v>
      </c>
      <c r="G125" s="35">
        <f t="shared" si="25"/>
        <v>0.55850332945777403</v>
      </c>
      <c r="H125" s="1" t="str">
        <f t="shared" si="26"/>
        <v>PML-N</v>
      </c>
      <c r="I125" s="35">
        <f t="shared" si="27"/>
        <v>1.2711129901701723</v>
      </c>
      <c r="J125" s="1" t="str">
        <f t="shared" si="28"/>
        <v>PPPP</v>
      </c>
      <c r="K125" s="35">
        <f t="shared" si="29"/>
        <v>0.71260966071239829</v>
      </c>
      <c r="L125" s="1" t="str">
        <f t="shared" si="30"/>
        <v>PML</v>
      </c>
      <c r="M125" s="35">
        <f t="shared" si="31"/>
        <v>0.5730542930627488</v>
      </c>
      <c r="N125" s="52" t="s">
        <v>834</v>
      </c>
      <c r="O125" s="52" t="s">
        <v>1002</v>
      </c>
      <c r="P125" s="52" t="s">
        <v>837</v>
      </c>
      <c r="Q125" s="27" t="s">
        <v>834</v>
      </c>
      <c r="R125" s="27" t="s">
        <v>1185</v>
      </c>
      <c r="S125" s="27" t="s">
        <v>837</v>
      </c>
      <c r="T125" s="27" t="s">
        <v>834</v>
      </c>
      <c r="U125" s="27" t="s">
        <v>1765</v>
      </c>
      <c r="V125" s="27" t="s">
        <v>837</v>
      </c>
      <c r="W125" s="27" t="s">
        <v>112</v>
      </c>
      <c r="X125" s="27" t="s">
        <v>909</v>
      </c>
      <c r="Y125" s="27">
        <v>16265</v>
      </c>
      <c r="Z125" s="27" t="s">
        <v>2079</v>
      </c>
      <c r="AA125" s="27" t="s">
        <v>1194</v>
      </c>
      <c r="AB125" s="27">
        <v>36078</v>
      </c>
      <c r="AC125" s="27" t="s">
        <v>113</v>
      </c>
      <c r="AD125" s="27" t="s">
        <v>1003</v>
      </c>
      <c r="AE125" s="27">
        <v>20226</v>
      </c>
      <c r="AF125" s="27" t="s">
        <v>834</v>
      </c>
      <c r="AG125" s="27" t="s">
        <v>7003</v>
      </c>
      <c r="AH125" s="27" t="s">
        <v>837</v>
      </c>
      <c r="AI125" s="27" t="s">
        <v>834</v>
      </c>
      <c r="AJ125" s="27" t="s">
        <v>1406</v>
      </c>
      <c r="AK125" s="27" t="s">
        <v>837</v>
      </c>
      <c r="AL125" s="27" t="s">
        <v>834</v>
      </c>
      <c r="AM125" s="27" t="s">
        <v>3202</v>
      </c>
      <c r="AN125" s="27" t="s">
        <v>837</v>
      </c>
      <c r="AO125" s="27" t="s">
        <v>834</v>
      </c>
      <c r="AP125" s="27" t="s">
        <v>7510</v>
      </c>
      <c r="AQ125" s="27" t="s">
        <v>837</v>
      </c>
      <c r="AR125" s="27" t="s">
        <v>834</v>
      </c>
      <c r="AS125" s="27" t="s">
        <v>3764</v>
      </c>
      <c r="AT125" s="27" t="s">
        <v>837</v>
      </c>
      <c r="AU125" s="27" t="s">
        <v>834</v>
      </c>
      <c r="AV125" s="27" t="s">
        <v>1866</v>
      </c>
      <c r="AW125" s="27" t="s">
        <v>837</v>
      </c>
      <c r="AX125" s="27" t="s">
        <v>834</v>
      </c>
      <c r="AY125" s="27" t="s">
        <v>393</v>
      </c>
      <c r="AZ125" s="27" t="s">
        <v>837</v>
      </c>
      <c r="BA125" s="27" t="s">
        <v>834</v>
      </c>
      <c r="BB125" s="27" t="s">
        <v>6640</v>
      </c>
      <c r="BC125" s="27" t="s">
        <v>837</v>
      </c>
      <c r="BD125" s="27" t="s">
        <v>834</v>
      </c>
      <c r="BE125" s="27" t="s">
        <v>6802</v>
      </c>
      <c r="BF125" s="27" t="s">
        <v>837</v>
      </c>
      <c r="BG125" s="27" t="s">
        <v>834</v>
      </c>
      <c r="BH125" s="27" t="s">
        <v>834</v>
      </c>
      <c r="BI125" s="27" t="s">
        <v>1777</v>
      </c>
      <c r="BJ125" s="27" t="s">
        <v>837</v>
      </c>
      <c r="BK125" s="27" t="s">
        <v>3403</v>
      </c>
      <c r="BL125" s="27" t="s">
        <v>837</v>
      </c>
      <c r="BM125" s="27" t="s">
        <v>834</v>
      </c>
      <c r="BN125" s="27" t="s">
        <v>5990</v>
      </c>
      <c r="BO125" s="27" t="s">
        <v>837</v>
      </c>
      <c r="BP125" s="27" t="s">
        <v>834</v>
      </c>
      <c r="BQ125" s="27" t="s">
        <v>1020</v>
      </c>
      <c r="BR125" s="27" t="s">
        <v>837</v>
      </c>
      <c r="BS125" s="27" t="s">
        <v>834</v>
      </c>
      <c r="BT125" s="27" t="s">
        <v>4014</v>
      </c>
      <c r="BU125" s="27" t="s">
        <v>837</v>
      </c>
      <c r="BV125" s="27" t="s">
        <v>834</v>
      </c>
      <c r="BW125" s="27" t="s">
        <v>1424</v>
      </c>
      <c r="BX125" s="27" t="s">
        <v>837</v>
      </c>
      <c r="BY125" s="27" t="s">
        <v>834</v>
      </c>
      <c r="BZ125" s="27" t="s">
        <v>602</v>
      </c>
      <c r="CA125" s="27" t="s">
        <v>837</v>
      </c>
      <c r="CB125" s="27" t="s">
        <v>834</v>
      </c>
      <c r="CC125" s="27" t="s">
        <v>3539</v>
      </c>
      <c r="CD125" s="27" t="s">
        <v>837</v>
      </c>
      <c r="CE125" s="27" t="s">
        <v>834</v>
      </c>
      <c r="CF125" s="27" t="s">
        <v>3118</v>
      </c>
      <c r="CG125" s="27" t="s">
        <v>837</v>
      </c>
      <c r="CH125" s="27" t="s">
        <v>834</v>
      </c>
      <c r="CI125" s="27" t="s">
        <v>3608</v>
      </c>
      <c r="CJ125" s="27" t="s">
        <v>837</v>
      </c>
      <c r="CK125" s="27" t="s">
        <v>834</v>
      </c>
      <c r="CL125" s="27" t="s">
        <v>399</v>
      </c>
      <c r="CM125" s="27" t="s">
        <v>837</v>
      </c>
      <c r="CN125" s="27" t="s">
        <v>834</v>
      </c>
      <c r="CO125" s="27" t="s">
        <v>3983</v>
      </c>
      <c r="CP125" s="27" t="s">
        <v>837</v>
      </c>
      <c r="CQ125" s="27" t="s">
        <v>834</v>
      </c>
      <c r="CR125" s="27" t="s">
        <v>3395</v>
      </c>
      <c r="CS125" s="27" t="s">
        <v>837</v>
      </c>
      <c r="CT125" s="27" t="s">
        <v>834</v>
      </c>
      <c r="CU125" s="27" t="s">
        <v>5035</v>
      </c>
      <c r="CV125" s="27" t="s">
        <v>837</v>
      </c>
      <c r="CW125" s="27" t="s">
        <v>114</v>
      </c>
      <c r="CX125" s="27" t="s">
        <v>1401</v>
      </c>
      <c r="CY125" s="27">
        <v>195</v>
      </c>
      <c r="CZ125" s="27" t="s">
        <v>115</v>
      </c>
      <c r="DA125" s="27" t="s">
        <v>1401</v>
      </c>
      <c r="DB125" s="27">
        <v>59</v>
      </c>
      <c r="DC125" s="27" t="s">
        <v>116</v>
      </c>
      <c r="DD125" s="27" t="s">
        <v>1401</v>
      </c>
      <c r="DE125" s="27">
        <v>14</v>
      </c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</row>
    <row r="126" spans="1:188">
      <c r="A126" s="1">
        <v>125</v>
      </c>
      <c r="B126" s="69">
        <v>39496</v>
      </c>
      <c r="C126" s="27" t="s">
        <v>857</v>
      </c>
      <c r="D126" s="1">
        <v>126100</v>
      </c>
      <c r="E126" s="1">
        <v>72139</v>
      </c>
      <c r="F126" s="35">
        <f t="shared" si="22"/>
        <v>0.57207771609833469</v>
      </c>
      <c r="G126" s="35">
        <f t="shared" si="25"/>
        <v>1.8866355230873731E-2</v>
      </c>
      <c r="H126" s="1" t="str">
        <f t="shared" si="26"/>
        <v>PPPP</v>
      </c>
      <c r="I126" s="35">
        <f t="shared" si="27"/>
        <v>0.384272030385783</v>
      </c>
      <c r="J126" s="1" t="str">
        <f t="shared" si="28"/>
        <v>PML</v>
      </c>
      <c r="K126" s="35">
        <f t="shared" si="29"/>
        <v>0.36540567515490929</v>
      </c>
      <c r="L126" s="1" t="str">
        <f t="shared" si="30"/>
        <v>PML-N</v>
      </c>
      <c r="M126" s="35">
        <f t="shared" si="31"/>
        <v>0.24576165458351237</v>
      </c>
      <c r="N126" s="52" t="s">
        <v>834</v>
      </c>
      <c r="O126" s="52" t="s">
        <v>1002</v>
      </c>
      <c r="P126" s="52" t="s">
        <v>837</v>
      </c>
      <c r="Q126" s="27" t="s">
        <v>834</v>
      </c>
      <c r="R126" s="27" t="s">
        <v>1185</v>
      </c>
      <c r="S126" s="27" t="s">
        <v>837</v>
      </c>
      <c r="T126" s="27" t="s">
        <v>834</v>
      </c>
      <c r="U126" s="27" t="s">
        <v>1765</v>
      </c>
      <c r="V126" s="27" t="s">
        <v>837</v>
      </c>
      <c r="W126" s="27" t="s">
        <v>2268</v>
      </c>
      <c r="X126" s="27" t="s">
        <v>909</v>
      </c>
      <c r="Y126" s="27">
        <v>26360</v>
      </c>
      <c r="Z126" s="27" t="s">
        <v>6727</v>
      </c>
      <c r="AA126" s="27" t="s">
        <v>1194</v>
      </c>
      <c r="AB126" s="27">
        <v>17729</v>
      </c>
      <c r="AC126" s="27" t="s">
        <v>2080</v>
      </c>
      <c r="AD126" s="27" t="s">
        <v>1003</v>
      </c>
      <c r="AE126" s="27">
        <v>27721</v>
      </c>
      <c r="AF126" s="27" t="s">
        <v>834</v>
      </c>
      <c r="AG126" s="27" t="s">
        <v>7003</v>
      </c>
      <c r="AH126" s="27" t="s">
        <v>837</v>
      </c>
      <c r="AI126" s="27" t="s">
        <v>834</v>
      </c>
      <c r="AJ126" s="27" t="s">
        <v>1406</v>
      </c>
      <c r="AK126" s="27" t="s">
        <v>837</v>
      </c>
      <c r="AL126" s="27" t="s">
        <v>834</v>
      </c>
      <c r="AM126" s="27" t="s">
        <v>3202</v>
      </c>
      <c r="AN126" s="27" t="s">
        <v>837</v>
      </c>
      <c r="AO126" s="27" t="s">
        <v>834</v>
      </c>
      <c r="AP126" s="27" t="s">
        <v>7510</v>
      </c>
      <c r="AQ126" s="27" t="s">
        <v>837</v>
      </c>
      <c r="AR126" s="27" t="s">
        <v>834</v>
      </c>
      <c r="AS126" s="27" t="s">
        <v>3764</v>
      </c>
      <c r="AT126" s="27" t="s">
        <v>837</v>
      </c>
      <c r="AU126" s="27" t="s">
        <v>834</v>
      </c>
      <c r="AV126" s="27" t="s">
        <v>1866</v>
      </c>
      <c r="AW126" s="27" t="s">
        <v>837</v>
      </c>
      <c r="AX126" s="27" t="s">
        <v>834</v>
      </c>
      <c r="AY126" s="27" t="s">
        <v>393</v>
      </c>
      <c r="AZ126" s="27" t="s">
        <v>837</v>
      </c>
      <c r="BA126" s="27" t="s">
        <v>834</v>
      </c>
      <c r="BB126" s="27" t="s">
        <v>6640</v>
      </c>
      <c r="BC126" s="27" t="s">
        <v>837</v>
      </c>
      <c r="BD126" s="27" t="s">
        <v>834</v>
      </c>
      <c r="BE126" s="27" t="s">
        <v>6802</v>
      </c>
      <c r="BF126" s="27" t="s">
        <v>837</v>
      </c>
      <c r="BG126" s="27" t="s">
        <v>834</v>
      </c>
      <c r="BH126" s="27" t="s">
        <v>834</v>
      </c>
      <c r="BI126" s="27" t="s">
        <v>1777</v>
      </c>
      <c r="BJ126" s="27" t="s">
        <v>837</v>
      </c>
      <c r="BK126" s="27" t="s">
        <v>3403</v>
      </c>
      <c r="BL126" s="27" t="s">
        <v>837</v>
      </c>
      <c r="BM126" s="27" t="s">
        <v>834</v>
      </c>
      <c r="BN126" s="27" t="s">
        <v>5990</v>
      </c>
      <c r="BO126" s="27" t="s">
        <v>837</v>
      </c>
      <c r="BP126" s="27" t="s">
        <v>834</v>
      </c>
      <c r="BQ126" s="27" t="s">
        <v>1020</v>
      </c>
      <c r="BR126" s="27" t="s">
        <v>837</v>
      </c>
      <c r="BS126" s="27" t="s">
        <v>834</v>
      </c>
      <c r="BT126" s="27" t="s">
        <v>4014</v>
      </c>
      <c r="BU126" s="27" t="s">
        <v>837</v>
      </c>
      <c r="BV126" s="27" t="s">
        <v>834</v>
      </c>
      <c r="BW126" s="27" t="s">
        <v>1424</v>
      </c>
      <c r="BX126" s="27" t="s">
        <v>837</v>
      </c>
      <c r="BY126" s="27" t="s">
        <v>834</v>
      </c>
      <c r="BZ126" s="27" t="s">
        <v>602</v>
      </c>
      <c r="CA126" s="27" t="s">
        <v>837</v>
      </c>
      <c r="CB126" s="27" t="s">
        <v>834</v>
      </c>
      <c r="CC126" s="27" t="s">
        <v>3539</v>
      </c>
      <c r="CD126" s="27" t="s">
        <v>837</v>
      </c>
      <c r="CE126" s="27" t="s">
        <v>834</v>
      </c>
      <c r="CF126" s="27" t="s">
        <v>3118</v>
      </c>
      <c r="CG126" s="27" t="s">
        <v>837</v>
      </c>
      <c r="CH126" s="27" t="s">
        <v>834</v>
      </c>
      <c r="CI126" s="27" t="s">
        <v>3608</v>
      </c>
      <c r="CJ126" s="27" t="s">
        <v>837</v>
      </c>
      <c r="CK126" s="27" t="s">
        <v>834</v>
      </c>
      <c r="CL126" s="27" t="s">
        <v>399</v>
      </c>
      <c r="CM126" s="27" t="s">
        <v>837</v>
      </c>
      <c r="CN126" s="27" t="s">
        <v>834</v>
      </c>
      <c r="CO126" s="27" t="s">
        <v>3983</v>
      </c>
      <c r="CP126" s="27" t="s">
        <v>837</v>
      </c>
      <c r="CQ126" s="27" t="s">
        <v>834</v>
      </c>
      <c r="CR126" s="27" t="s">
        <v>3395</v>
      </c>
      <c r="CS126" s="27" t="s">
        <v>837</v>
      </c>
      <c r="CT126" s="27" t="s">
        <v>834</v>
      </c>
      <c r="CU126" s="27" t="s">
        <v>5035</v>
      </c>
      <c r="CV126" s="27" t="s">
        <v>837</v>
      </c>
      <c r="CW126" s="27" t="s">
        <v>6728</v>
      </c>
      <c r="CX126" s="27" t="s">
        <v>1401</v>
      </c>
      <c r="CY126" s="27">
        <v>231</v>
      </c>
      <c r="CZ126" s="27" t="s">
        <v>6729</v>
      </c>
      <c r="DA126" s="27" t="s">
        <v>1401</v>
      </c>
      <c r="DB126" s="27">
        <v>65</v>
      </c>
      <c r="DC126" s="27" t="s">
        <v>6729</v>
      </c>
      <c r="DD126" s="27" t="s">
        <v>1401</v>
      </c>
      <c r="DE126" s="27">
        <v>33</v>
      </c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</row>
    <row r="127" spans="1:188">
      <c r="A127" s="1">
        <v>126</v>
      </c>
      <c r="B127" s="69">
        <v>39496</v>
      </c>
      <c r="C127" s="27" t="s">
        <v>2299</v>
      </c>
      <c r="D127" s="1">
        <v>120539</v>
      </c>
      <c r="E127" s="1">
        <v>70903</v>
      </c>
      <c r="F127" s="35">
        <f t="shared" si="22"/>
        <v>0.58821626195671106</v>
      </c>
      <c r="G127" s="35">
        <f t="shared" si="25"/>
        <v>0.14332256745130673</v>
      </c>
      <c r="H127" s="1" t="str">
        <f t="shared" si="26"/>
        <v>PPPP</v>
      </c>
      <c r="I127" s="35">
        <f t="shared" si="27"/>
        <v>0.42441081477511527</v>
      </c>
      <c r="J127" s="1" t="str">
        <f t="shared" si="28"/>
        <v>PML</v>
      </c>
      <c r="K127" s="35">
        <f t="shared" si="29"/>
        <v>0.2810882473238086</v>
      </c>
      <c r="L127" s="1" t="str">
        <f t="shared" si="30"/>
        <v>PML-N</v>
      </c>
      <c r="M127" s="35">
        <f t="shared" si="31"/>
        <v>0.26838074552557722</v>
      </c>
      <c r="N127" s="52" t="s">
        <v>834</v>
      </c>
      <c r="O127" s="52" t="s">
        <v>1002</v>
      </c>
      <c r="P127" s="52" t="s">
        <v>837</v>
      </c>
      <c r="Q127" s="27" t="s">
        <v>834</v>
      </c>
      <c r="R127" s="27" t="s">
        <v>1185</v>
      </c>
      <c r="S127" s="27" t="s">
        <v>837</v>
      </c>
      <c r="T127" s="27" t="s">
        <v>834</v>
      </c>
      <c r="U127" s="27" t="s">
        <v>1765</v>
      </c>
      <c r="V127" s="27" t="s">
        <v>837</v>
      </c>
      <c r="W127" s="27" t="s">
        <v>2301</v>
      </c>
      <c r="X127" s="27" t="s">
        <v>909</v>
      </c>
      <c r="Y127" s="27">
        <v>19930</v>
      </c>
      <c r="Z127" s="27" t="s">
        <v>6709</v>
      </c>
      <c r="AA127" s="27" t="s">
        <v>1194</v>
      </c>
      <c r="AB127" s="27">
        <v>19029</v>
      </c>
      <c r="AC127" s="27" t="s">
        <v>2300</v>
      </c>
      <c r="AD127" s="27" t="s">
        <v>1003</v>
      </c>
      <c r="AE127" s="27">
        <v>30092</v>
      </c>
      <c r="AF127" s="27" t="s">
        <v>834</v>
      </c>
      <c r="AG127" s="27" t="s">
        <v>7003</v>
      </c>
      <c r="AH127" s="27" t="s">
        <v>837</v>
      </c>
      <c r="AI127" s="27" t="s">
        <v>834</v>
      </c>
      <c r="AJ127" s="27" t="s">
        <v>1406</v>
      </c>
      <c r="AK127" s="27" t="s">
        <v>837</v>
      </c>
      <c r="AL127" s="27" t="s">
        <v>834</v>
      </c>
      <c r="AM127" s="27" t="s">
        <v>3202</v>
      </c>
      <c r="AN127" s="27" t="s">
        <v>837</v>
      </c>
      <c r="AO127" s="27" t="s">
        <v>834</v>
      </c>
      <c r="AP127" s="27" t="s">
        <v>7510</v>
      </c>
      <c r="AQ127" s="27" t="s">
        <v>837</v>
      </c>
      <c r="AR127" s="27" t="s">
        <v>834</v>
      </c>
      <c r="AS127" s="27" t="s">
        <v>3764</v>
      </c>
      <c r="AT127" s="27" t="s">
        <v>837</v>
      </c>
      <c r="AU127" s="27" t="s">
        <v>834</v>
      </c>
      <c r="AV127" s="27" t="s">
        <v>1866</v>
      </c>
      <c r="AW127" s="27" t="s">
        <v>837</v>
      </c>
      <c r="AX127" s="27" t="s">
        <v>834</v>
      </c>
      <c r="AY127" s="27" t="s">
        <v>393</v>
      </c>
      <c r="AZ127" s="27" t="s">
        <v>837</v>
      </c>
      <c r="BA127" s="27" t="s">
        <v>834</v>
      </c>
      <c r="BB127" s="27" t="s">
        <v>6640</v>
      </c>
      <c r="BC127" s="27" t="s">
        <v>837</v>
      </c>
      <c r="BD127" s="27" t="s">
        <v>834</v>
      </c>
      <c r="BE127" s="27" t="s">
        <v>6802</v>
      </c>
      <c r="BF127" s="27" t="s">
        <v>837</v>
      </c>
      <c r="BG127" s="27" t="s">
        <v>834</v>
      </c>
      <c r="BH127" s="27" t="s">
        <v>834</v>
      </c>
      <c r="BI127" s="27" t="s">
        <v>1777</v>
      </c>
      <c r="BJ127" s="27" t="s">
        <v>837</v>
      </c>
      <c r="BK127" s="27" t="s">
        <v>3403</v>
      </c>
      <c r="BL127" s="27" t="s">
        <v>837</v>
      </c>
      <c r="BM127" s="27" t="s">
        <v>834</v>
      </c>
      <c r="BN127" s="27" t="s">
        <v>5990</v>
      </c>
      <c r="BO127" s="27" t="s">
        <v>837</v>
      </c>
      <c r="BP127" s="27" t="s">
        <v>834</v>
      </c>
      <c r="BQ127" s="27" t="s">
        <v>1020</v>
      </c>
      <c r="BR127" s="27" t="s">
        <v>837</v>
      </c>
      <c r="BS127" s="27" t="s">
        <v>834</v>
      </c>
      <c r="BT127" s="27" t="s">
        <v>4014</v>
      </c>
      <c r="BU127" s="27" t="s">
        <v>837</v>
      </c>
      <c r="BV127" s="27" t="s">
        <v>834</v>
      </c>
      <c r="BW127" s="27" t="s">
        <v>1424</v>
      </c>
      <c r="BX127" s="27" t="s">
        <v>837</v>
      </c>
      <c r="BY127" s="27" t="s">
        <v>834</v>
      </c>
      <c r="BZ127" s="27" t="s">
        <v>602</v>
      </c>
      <c r="CA127" s="27" t="s">
        <v>837</v>
      </c>
      <c r="CB127" s="27" t="s">
        <v>834</v>
      </c>
      <c r="CC127" s="27" t="s">
        <v>3539</v>
      </c>
      <c r="CD127" s="27" t="s">
        <v>837</v>
      </c>
      <c r="CE127" s="27" t="s">
        <v>834</v>
      </c>
      <c r="CF127" s="27" t="s">
        <v>3118</v>
      </c>
      <c r="CG127" s="27" t="s">
        <v>837</v>
      </c>
      <c r="CH127" s="27" t="s">
        <v>834</v>
      </c>
      <c r="CI127" s="27" t="s">
        <v>3608</v>
      </c>
      <c r="CJ127" s="27" t="s">
        <v>837</v>
      </c>
      <c r="CK127" s="27" t="s">
        <v>834</v>
      </c>
      <c r="CL127" s="27" t="s">
        <v>399</v>
      </c>
      <c r="CM127" s="27" t="s">
        <v>837</v>
      </c>
      <c r="CN127" s="27" t="s">
        <v>834</v>
      </c>
      <c r="CO127" s="27" t="s">
        <v>3983</v>
      </c>
      <c r="CP127" s="27" t="s">
        <v>837</v>
      </c>
      <c r="CQ127" s="27" t="s">
        <v>834</v>
      </c>
      <c r="CR127" s="27" t="s">
        <v>3395</v>
      </c>
      <c r="CS127" s="27" t="s">
        <v>837</v>
      </c>
      <c r="CT127" s="27" t="s">
        <v>834</v>
      </c>
      <c r="CU127" s="27" t="s">
        <v>5035</v>
      </c>
      <c r="CV127" s="27" t="s">
        <v>837</v>
      </c>
      <c r="CW127" s="27" t="s">
        <v>6710</v>
      </c>
      <c r="CX127" s="27" t="s">
        <v>1401</v>
      </c>
      <c r="CY127" s="27">
        <v>1589</v>
      </c>
      <c r="CZ127" s="27" t="s">
        <v>6711</v>
      </c>
      <c r="DA127" s="27" t="s">
        <v>1401</v>
      </c>
      <c r="DB127" s="27">
        <v>136</v>
      </c>
      <c r="DC127" s="27" t="s">
        <v>6712</v>
      </c>
      <c r="DD127" s="27" t="s">
        <v>1401</v>
      </c>
      <c r="DE127" s="27">
        <v>92</v>
      </c>
      <c r="DF127" s="27" t="s">
        <v>6713</v>
      </c>
      <c r="DG127" s="27" t="s">
        <v>1401</v>
      </c>
      <c r="DH127" s="27">
        <v>30</v>
      </c>
      <c r="DI127" s="27" t="s">
        <v>6714</v>
      </c>
      <c r="DJ127" s="27" t="s">
        <v>1401</v>
      </c>
      <c r="DK127" s="27">
        <v>5</v>
      </c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</row>
    <row r="128" spans="1:188">
      <c r="A128" s="1">
        <v>127</v>
      </c>
      <c r="B128" s="69">
        <v>39496</v>
      </c>
      <c r="C128" s="27" t="s">
        <v>2302</v>
      </c>
      <c r="D128" s="1">
        <v>140734</v>
      </c>
      <c r="E128" s="1">
        <v>76215</v>
      </c>
      <c r="F128" s="35">
        <f t="shared" si="22"/>
        <v>0.54155356914462749</v>
      </c>
      <c r="G128" s="35">
        <f t="shared" si="25"/>
        <v>0.10373286098537034</v>
      </c>
      <c r="H128" s="1" t="str">
        <f t="shared" si="26"/>
        <v>PML-N</v>
      </c>
      <c r="I128" s="35">
        <f t="shared" si="27"/>
        <v>0.45027881650593715</v>
      </c>
      <c r="J128" s="1" t="str">
        <f t="shared" si="28"/>
        <v>PML</v>
      </c>
      <c r="K128" s="35">
        <f t="shared" si="29"/>
        <v>0.34654595552056683</v>
      </c>
      <c r="L128" s="1" t="str">
        <f t="shared" si="30"/>
        <v>PPPP</v>
      </c>
      <c r="M128" s="35">
        <f t="shared" si="31"/>
        <v>0.19998687922325001</v>
      </c>
      <c r="N128" s="52" t="s">
        <v>834</v>
      </c>
      <c r="O128" s="52" t="s">
        <v>1002</v>
      </c>
      <c r="P128" s="52" t="s">
        <v>837</v>
      </c>
      <c r="Q128" s="27" t="s">
        <v>834</v>
      </c>
      <c r="R128" s="27" t="s">
        <v>1185</v>
      </c>
      <c r="S128" s="27" t="s">
        <v>837</v>
      </c>
      <c r="T128" s="27" t="s">
        <v>834</v>
      </c>
      <c r="U128" s="27" t="s">
        <v>1765</v>
      </c>
      <c r="V128" s="27" t="s">
        <v>837</v>
      </c>
      <c r="W128" s="27" t="s">
        <v>2304</v>
      </c>
      <c r="X128" s="27" t="s">
        <v>909</v>
      </c>
      <c r="Y128" s="27">
        <v>26412</v>
      </c>
      <c r="Z128" s="27" t="s">
        <v>2303</v>
      </c>
      <c r="AA128" s="27" t="s">
        <v>1194</v>
      </c>
      <c r="AB128" s="27">
        <v>34318</v>
      </c>
      <c r="AC128" s="27" t="s">
        <v>6715</v>
      </c>
      <c r="AD128" s="27" t="s">
        <v>1003</v>
      </c>
      <c r="AE128" s="27">
        <v>15242</v>
      </c>
      <c r="AF128" s="27" t="s">
        <v>834</v>
      </c>
      <c r="AG128" s="27" t="s">
        <v>7003</v>
      </c>
      <c r="AH128" s="27" t="s">
        <v>837</v>
      </c>
      <c r="AI128" s="27" t="s">
        <v>834</v>
      </c>
      <c r="AJ128" s="27" t="s">
        <v>1406</v>
      </c>
      <c r="AK128" s="27" t="s">
        <v>837</v>
      </c>
      <c r="AL128" s="27" t="s">
        <v>834</v>
      </c>
      <c r="AM128" s="27" t="s">
        <v>3202</v>
      </c>
      <c r="AN128" s="27" t="s">
        <v>837</v>
      </c>
      <c r="AO128" s="27" t="s">
        <v>834</v>
      </c>
      <c r="AP128" s="27" t="s">
        <v>7510</v>
      </c>
      <c r="AQ128" s="27" t="s">
        <v>837</v>
      </c>
      <c r="AR128" s="27" t="s">
        <v>834</v>
      </c>
      <c r="AS128" s="27" t="s">
        <v>3764</v>
      </c>
      <c r="AT128" s="27" t="s">
        <v>837</v>
      </c>
      <c r="AU128" s="27" t="s">
        <v>834</v>
      </c>
      <c r="AV128" s="27" t="s">
        <v>1866</v>
      </c>
      <c r="AW128" s="27" t="s">
        <v>837</v>
      </c>
      <c r="AX128" s="27" t="s">
        <v>834</v>
      </c>
      <c r="AY128" s="27" t="s">
        <v>393</v>
      </c>
      <c r="AZ128" s="27" t="s">
        <v>837</v>
      </c>
      <c r="BA128" s="27" t="s">
        <v>834</v>
      </c>
      <c r="BB128" s="27" t="s">
        <v>6640</v>
      </c>
      <c r="BC128" s="27" t="s">
        <v>837</v>
      </c>
      <c r="BD128" s="27" t="s">
        <v>834</v>
      </c>
      <c r="BE128" s="27" t="s">
        <v>6802</v>
      </c>
      <c r="BF128" s="27" t="s">
        <v>837</v>
      </c>
      <c r="BG128" s="27" t="s">
        <v>834</v>
      </c>
      <c r="BH128" s="27" t="s">
        <v>834</v>
      </c>
      <c r="BI128" s="27" t="s">
        <v>1777</v>
      </c>
      <c r="BJ128" s="27" t="s">
        <v>837</v>
      </c>
      <c r="BK128" s="27" t="s">
        <v>3403</v>
      </c>
      <c r="BL128" s="27" t="s">
        <v>837</v>
      </c>
      <c r="BM128" s="27" t="s">
        <v>834</v>
      </c>
      <c r="BN128" s="27" t="s">
        <v>5990</v>
      </c>
      <c r="BO128" s="27" t="s">
        <v>837</v>
      </c>
      <c r="BP128" s="27" t="s">
        <v>834</v>
      </c>
      <c r="BQ128" s="27" t="s">
        <v>1020</v>
      </c>
      <c r="BR128" s="27" t="s">
        <v>837</v>
      </c>
      <c r="BS128" s="27" t="s">
        <v>834</v>
      </c>
      <c r="BT128" s="27" t="s">
        <v>4014</v>
      </c>
      <c r="BU128" s="27" t="s">
        <v>837</v>
      </c>
      <c r="BV128" s="27" t="s">
        <v>834</v>
      </c>
      <c r="BW128" s="27" t="s">
        <v>1424</v>
      </c>
      <c r="BX128" s="27" t="s">
        <v>837</v>
      </c>
      <c r="BY128" s="27" t="s">
        <v>834</v>
      </c>
      <c r="BZ128" s="27" t="s">
        <v>602</v>
      </c>
      <c r="CA128" s="27" t="s">
        <v>837</v>
      </c>
      <c r="CB128" s="27" t="s">
        <v>834</v>
      </c>
      <c r="CC128" s="27" t="s">
        <v>3539</v>
      </c>
      <c r="CD128" s="27" t="s">
        <v>837</v>
      </c>
      <c r="CE128" s="27" t="s">
        <v>834</v>
      </c>
      <c r="CF128" s="27" t="s">
        <v>3118</v>
      </c>
      <c r="CG128" s="27" t="s">
        <v>837</v>
      </c>
      <c r="CH128" s="27" t="s">
        <v>834</v>
      </c>
      <c r="CI128" s="27" t="s">
        <v>3608</v>
      </c>
      <c r="CJ128" s="27" t="s">
        <v>837</v>
      </c>
      <c r="CK128" s="27" t="s">
        <v>834</v>
      </c>
      <c r="CL128" s="27" t="s">
        <v>399</v>
      </c>
      <c r="CM128" s="27" t="s">
        <v>837</v>
      </c>
      <c r="CN128" s="27" t="s">
        <v>834</v>
      </c>
      <c r="CO128" s="27" t="s">
        <v>3983</v>
      </c>
      <c r="CP128" s="27" t="s">
        <v>837</v>
      </c>
      <c r="CQ128" s="27" t="s">
        <v>834</v>
      </c>
      <c r="CR128" s="27" t="s">
        <v>3395</v>
      </c>
      <c r="CS128" s="27" t="s">
        <v>837</v>
      </c>
      <c r="CT128" s="27" t="s">
        <v>834</v>
      </c>
      <c r="CU128" s="27" t="s">
        <v>5035</v>
      </c>
      <c r="CV128" s="27" t="s">
        <v>837</v>
      </c>
      <c r="CW128" s="27" t="s">
        <v>1398</v>
      </c>
      <c r="CX128" s="27" t="s">
        <v>1401</v>
      </c>
      <c r="CY128" s="27">
        <v>115</v>
      </c>
      <c r="CZ128" s="27" t="s">
        <v>3503</v>
      </c>
      <c r="DA128" s="27" t="s">
        <v>1401</v>
      </c>
      <c r="DB128" s="27">
        <v>75</v>
      </c>
      <c r="DC128" s="27" t="s">
        <v>6716</v>
      </c>
      <c r="DD128" s="27" t="s">
        <v>1401</v>
      </c>
      <c r="DE128" s="27">
        <v>31</v>
      </c>
      <c r="DF128" s="27" t="s">
        <v>6740</v>
      </c>
      <c r="DG128" s="27" t="s">
        <v>1401</v>
      </c>
      <c r="DH128" s="27">
        <v>22</v>
      </c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</row>
    <row r="129" spans="1:188">
      <c r="A129" s="1">
        <v>128</v>
      </c>
      <c r="B129" s="69">
        <v>39496</v>
      </c>
      <c r="C129" s="27" t="s">
        <v>2305</v>
      </c>
      <c r="D129" s="1">
        <v>106719</v>
      </c>
      <c r="E129" s="1">
        <v>59841</v>
      </c>
      <c r="F129" s="35">
        <f t="shared" si="22"/>
        <v>0.56073426475135635</v>
      </c>
      <c r="G129" s="35">
        <f t="shared" si="25"/>
        <v>5.5112715362376968E-2</v>
      </c>
      <c r="H129" s="1" t="str">
        <f t="shared" si="26"/>
        <v>PML</v>
      </c>
      <c r="I129" s="35">
        <f t="shared" si="27"/>
        <v>0.35711301615948932</v>
      </c>
      <c r="J129" s="1" t="str">
        <f t="shared" si="28"/>
        <v>PML-N</v>
      </c>
      <c r="K129" s="35">
        <f t="shared" si="29"/>
        <v>0.30200030079711238</v>
      </c>
      <c r="L129" s="1" t="str">
        <f t="shared" si="30"/>
        <v>PPPP</v>
      </c>
      <c r="M129" s="35">
        <f t="shared" si="31"/>
        <v>0.1692317975969653</v>
      </c>
      <c r="N129" s="52" t="s">
        <v>834</v>
      </c>
      <c r="O129" s="52" t="s">
        <v>1002</v>
      </c>
      <c r="P129" s="52" t="s">
        <v>837</v>
      </c>
      <c r="Q129" s="27" t="s">
        <v>834</v>
      </c>
      <c r="R129" s="27" t="s">
        <v>1185</v>
      </c>
      <c r="S129" s="27" t="s">
        <v>837</v>
      </c>
      <c r="T129" s="27" t="s">
        <v>834</v>
      </c>
      <c r="U129" s="27" t="s">
        <v>1765</v>
      </c>
      <c r="V129" s="27" t="s">
        <v>837</v>
      </c>
      <c r="W129" s="27" t="s">
        <v>2124</v>
      </c>
      <c r="X129" s="27" t="s">
        <v>909</v>
      </c>
      <c r="Y129" s="27">
        <v>21370</v>
      </c>
      <c r="Z129" s="27" t="s">
        <v>2125</v>
      </c>
      <c r="AA129" s="27" t="s">
        <v>1194</v>
      </c>
      <c r="AB129" s="27">
        <v>18072</v>
      </c>
      <c r="AC129" s="27" t="s">
        <v>6741</v>
      </c>
      <c r="AD129" s="27" t="s">
        <v>1003</v>
      </c>
      <c r="AE129" s="27">
        <v>10127</v>
      </c>
      <c r="AF129" s="27" t="s">
        <v>834</v>
      </c>
      <c r="AG129" s="27" t="s">
        <v>7003</v>
      </c>
      <c r="AH129" s="27" t="s">
        <v>837</v>
      </c>
      <c r="AI129" s="27" t="s">
        <v>834</v>
      </c>
      <c r="AJ129" s="27" t="s">
        <v>1406</v>
      </c>
      <c r="AK129" s="27" t="s">
        <v>837</v>
      </c>
      <c r="AL129" s="27" t="s">
        <v>834</v>
      </c>
      <c r="AM129" s="27" t="s">
        <v>3202</v>
      </c>
      <c r="AN129" s="27" t="s">
        <v>837</v>
      </c>
      <c r="AO129" s="27" t="s">
        <v>834</v>
      </c>
      <c r="AP129" s="27" t="s">
        <v>7510</v>
      </c>
      <c r="AQ129" s="27" t="s">
        <v>837</v>
      </c>
      <c r="AR129" s="27" t="s">
        <v>834</v>
      </c>
      <c r="AS129" s="27" t="s">
        <v>3764</v>
      </c>
      <c r="AT129" s="27" t="s">
        <v>837</v>
      </c>
      <c r="AU129" s="27" t="s">
        <v>834</v>
      </c>
      <c r="AV129" s="27" t="s">
        <v>1866</v>
      </c>
      <c r="AW129" s="27" t="s">
        <v>837</v>
      </c>
      <c r="AX129" s="27" t="s">
        <v>834</v>
      </c>
      <c r="AY129" s="27" t="s">
        <v>393</v>
      </c>
      <c r="AZ129" s="27" t="s">
        <v>837</v>
      </c>
      <c r="BA129" s="27" t="s">
        <v>834</v>
      </c>
      <c r="BB129" s="27" t="s">
        <v>6640</v>
      </c>
      <c r="BC129" s="27" t="s">
        <v>837</v>
      </c>
      <c r="BD129" s="27" t="s">
        <v>834</v>
      </c>
      <c r="BE129" s="27" t="s">
        <v>6802</v>
      </c>
      <c r="BF129" s="27" t="s">
        <v>837</v>
      </c>
      <c r="BG129" s="27" t="s">
        <v>834</v>
      </c>
      <c r="BH129" s="27" t="s">
        <v>834</v>
      </c>
      <c r="BI129" s="27" t="s">
        <v>1777</v>
      </c>
      <c r="BJ129" s="27" t="s">
        <v>837</v>
      </c>
      <c r="BK129" s="27" t="s">
        <v>3403</v>
      </c>
      <c r="BL129" s="27" t="s">
        <v>837</v>
      </c>
      <c r="BM129" s="27" t="s">
        <v>834</v>
      </c>
      <c r="BN129" s="27" t="s">
        <v>5990</v>
      </c>
      <c r="BO129" s="27" t="s">
        <v>837</v>
      </c>
      <c r="BP129" s="27" t="s">
        <v>834</v>
      </c>
      <c r="BQ129" s="27" t="s">
        <v>1020</v>
      </c>
      <c r="BR129" s="27" t="s">
        <v>837</v>
      </c>
      <c r="BS129" s="27" t="s">
        <v>834</v>
      </c>
      <c r="BT129" s="27" t="s">
        <v>4014</v>
      </c>
      <c r="BU129" s="27" t="s">
        <v>837</v>
      </c>
      <c r="BV129" s="27" t="s">
        <v>834</v>
      </c>
      <c r="BW129" s="27" t="s">
        <v>1424</v>
      </c>
      <c r="BX129" s="27" t="s">
        <v>837</v>
      </c>
      <c r="BY129" s="27" t="s">
        <v>834</v>
      </c>
      <c r="BZ129" s="27" t="s">
        <v>602</v>
      </c>
      <c r="CA129" s="27" t="s">
        <v>837</v>
      </c>
      <c r="CB129" s="27" t="s">
        <v>834</v>
      </c>
      <c r="CC129" s="27" t="s">
        <v>3539</v>
      </c>
      <c r="CD129" s="27" t="s">
        <v>837</v>
      </c>
      <c r="CE129" s="27" t="s">
        <v>834</v>
      </c>
      <c r="CF129" s="27" t="s">
        <v>3118</v>
      </c>
      <c r="CG129" s="27" t="s">
        <v>837</v>
      </c>
      <c r="CH129" s="27" t="s">
        <v>834</v>
      </c>
      <c r="CI129" s="27" t="s">
        <v>3608</v>
      </c>
      <c r="CJ129" s="27" t="s">
        <v>837</v>
      </c>
      <c r="CK129" s="27" t="s">
        <v>834</v>
      </c>
      <c r="CL129" s="27" t="s">
        <v>399</v>
      </c>
      <c r="CM129" s="27" t="s">
        <v>837</v>
      </c>
      <c r="CN129" s="27" t="s">
        <v>834</v>
      </c>
      <c r="CO129" s="27" t="s">
        <v>3983</v>
      </c>
      <c r="CP129" s="27" t="s">
        <v>837</v>
      </c>
      <c r="CQ129" s="27" t="s">
        <v>834</v>
      </c>
      <c r="CR129" s="27" t="s">
        <v>3395</v>
      </c>
      <c r="CS129" s="27" t="s">
        <v>837</v>
      </c>
      <c r="CT129" s="27" t="s">
        <v>834</v>
      </c>
      <c r="CU129" s="27" t="s">
        <v>5035</v>
      </c>
      <c r="CV129" s="27" t="s">
        <v>837</v>
      </c>
      <c r="CW129" s="27" t="s">
        <v>6742</v>
      </c>
      <c r="CX129" s="27" t="s">
        <v>1401</v>
      </c>
      <c r="CY129" s="27">
        <v>8807</v>
      </c>
      <c r="CZ129" s="27" t="s">
        <v>6894</v>
      </c>
      <c r="DA129" s="27" t="s">
        <v>6447</v>
      </c>
      <c r="DB129" s="27">
        <v>1103</v>
      </c>
      <c r="DC129" s="27" t="s">
        <v>6895</v>
      </c>
      <c r="DD129" s="27" t="s">
        <v>1401</v>
      </c>
      <c r="DE129" s="27">
        <v>253</v>
      </c>
      <c r="DF129" s="27" t="s">
        <v>6896</v>
      </c>
      <c r="DG129" s="27" t="s">
        <v>1401</v>
      </c>
      <c r="DH129" s="27">
        <v>34</v>
      </c>
      <c r="DI129" s="27" t="s">
        <v>6897</v>
      </c>
      <c r="DJ129" s="27" t="s">
        <v>1401</v>
      </c>
      <c r="DK129" s="27">
        <v>24</v>
      </c>
      <c r="DL129" s="27" t="s">
        <v>6898</v>
      </c>
      <c r="DM129" s="27" t="s">
        <v>1401</v>
      </c>
      <c r="DN129" s="27">
        <v>23</v>
      </c>
      <c r="DO129" s="27" t="s">
        <v>6899</v>
      </c>
      <c r="DP129" s="27" t="s">
        <v>1401</v>
      </c>
      <c r="DQ129" s="27">
        <v>18</v>
      </c>
      <c r="DR129" s="27" t="s">
        <v>6900</v>
      </c>
      <c r="DS129" s="27" t="s">
        <v>1401</v>
      </c>
      <c r="DT129" s="27">
        <v>10</v>
      </c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</row>
    <row r="130" spans="1:188">
      <c r="A130" s="1">
        <v>129</v>
      </c>
      <c r="B130" s="69">
        <v>39496</v>
      </c>
      <c r="C130" s="27" t="s">
        <v>2127</v>
      </c>
      <c r="D130" s="1">
        <v>130355</v>
      </c>
      <c r="E130" s="1">
        <v>73132</v>
      </c>
      <c r="F130" s="35">
        <f t="shared" si="22"/>
        <v>0.5610218250163016</v>
      </c>
      <c r="G130" s="35">
        <f t="shared" si="25"/>
        <v>0.22726029645025433</v>
      </c>
      <c r="H130" s="1" t="str">
        <f t="shared" si="26"/>
        <v>PML-N</v>
      </c>
      <c r="I130" s="35">
        <f t="shared" si="27"/>
        <v>0.50317234589509385</v>
      </c>
      <c r="J130" s="1" t="str">
        <f t="shared" si="28"/>
        <v>PML</v>
      </c>
      <c r="K130" s="35">
        <f t="shared" si="29"/>
        <v>0.27591204944483949</v>
      </c>
      <c r="L130" s="1" t="str">
        <f t="shared" si="30"/>
        <v>PPPP</v>
      </c>
      <c r="M130" s="35">
        <f t="shared" si="31"/>
        <v>0.21956188809276378</v>
      </c>
      <c r="N130" s="52" t="s">
        <v>834</v>
      </c>
      <c r="O130" s="52" t="s">
        <v>1002</v>
      </c>
      <c r="P130" s="52" t="s">
        <v>837</v>
      </c>
      <c r="Q130" s="27" t="s">
        <v>834</v>
      </c>
      <c r="R130" s="27" t="s">
        <v>1185</v>
      </c>
      <c r="S130" s="27" t="s">
        <v>837</v>
      </c>
      <c r="T130" s="27" t="s">
        <v>834</v>
      </c>
      <c r="U130" s="27" t="s">
        <v>1765</v>
      </c>
      <c r="V130" s="27" t="s">
        <v>837</v>
      </c>
      <c r="W130" s="27" t="s">
        <v>2128</v>
      </c>
      <c r="X130" s="27" t="s">
        <v>909</v>
      </c>
      <c r="Y130" s="27">
        <v>20178</v>
      </c>
      <c r="Z130" s="27" t="s">
        <v>2126</v>
      </c>
      <c r="AA130" s="27" t="s">
        <v>1194</v>
      </c>
      <c r="AB130" s="27">
        <v>36798</v>
      </c>
      <c r="AC130" s="27" t="s">
        <v>6901</v>
      </c>
      <c r="AD130" s="27" t="s">
        <v>1003</v>
      </c>
      <c r="AE130" s="27">
        <v>16057</v>
      </c>
      <c r="AF130" s="27" t="s">
        <v>834</v>
      </c>
      <c r="AG130" s="27" t="s">
        <v>7003</v>
      </c>
      <c r="AH130" s="27" t="s">
        <v>837</v>
      </c>
      <c r="AI130" s="27" t="s">
        <v>834</v>
      </c>
      <c r="AJ130" s="27" t="s">
        <v>1406</v>
      </c>
      <c r="AK130" s="27" t="s">
        <v>837</v>
      </c>
      <c r="AL130" s="27" t="s">
        <v>834</v>
      </c>
      <c r="AM130" s="27" t="s">
        <v>3202</v>
      </c>
      <c r="AN130" s="27" t="s">
        <v>837</v>
      </c>
      <c r="AO130" s="27" t="s">
        <v>834</v>
      </c>
      <c r="AP130" s="27" t="s">
        <v>7510</v>
      </c>
      <c r="AQ130" s="27" t="s">
        <v>837</v>
      </c>
      <c r="AR130" s="27" t="s">
        <v>834</v>
      </c>
      <c r="AS130" s="27" t="s">
        <v>3764</v>
      </c>
      <c r="AT130" s="27" t="s">
        <v>837</v>
      </c>
      <c r="AU130" s="27" t="s">
        <v>834</v>
      </c>
      <c r="AV130" s="27" t="s">
        <v>1866</v>
      </c>
      <c r="AW130" s="27" t="s">
        <v>837</v>
      </c>
      <c r="AX130" s="27" t="s">
        <v>834</v>
      </c>
      <c r="AY130" s="27" t="s">
        <v>393</v>
      </c>
      <c r="AZ130" s="27" t="s">
        <v>837</v>
      </c>
      <c r="BA130" s="27" t="s">
        <v>834</v>
      </c>
      <c r="BB130" s="27" t="s">
        <v>6640</v>
      </c>
      <c r="BC130" s="27" t="s">
        <v>837</v>
      </c>
      <c r="BD130" s="27" t="s">
        <v>834</v>
      </c>
      <c r="BE130" s="27" t="s">
        <v>6802</v>
      </c>
      <c r="BF130" s="27" t="s">
        <v>837</v>
      </c>
      <c r="BG130" s="27" t="s">
        <v>834</v>
      </c>
      <c r="BH130" s="27" t="s">
        <v>834</v>
      </c>
      <c r="BI130" s="27" t="s">
        <v>1777</v>
      </c>
      <c r="BJ130" s="27" t="s">
        <v>837</v>
      </c>
      <c r="BK130" s="27" t="s">
        <v>3403</v>
      </c>
      <c r="BL130" s="27" t="s">
        <v>837</v>
      </c>
      <c r="BM130" s="27" t="s">
        <v>834</v>
      </c>
      <c r="BN130" s="27" t="s">
        <v>5990</v>
      </c>
      <c r="BO130" s="27" t="s">
        <v>837</v>
      </c>
      <c r="BP130" s="27" t="s">
        <v>834</v>
      </c>
      <c r="BQ130" s="27" t="s">
        <v>1020</v>
      </c>
      <c r="BR130" s="27" t="s">
        <v>837</v>
      </c>
      <c r="BS130" s="27" t="s">
        <v>834</v>
      </c>
      <c r="BT130" s="27" t="s">
        <v>4014</v>
      </c>
      <c r="BU130" s="27" t="s">
        <v>837</v>
      </c>
      <c r="BV130" s="27" t="s">
        <v>834</v>
      </c>
      <c r="BW130" s="27" t="s">
        <v>1424</v>
      </c>
      <c r="BX130" s="27" t="s">
        <v>837</v>
      </c>
      <c r="BY130" s="27" t="s">
        <v>834</v>
      </c>
      <c r="BZ130" s="27" t="s">
        <v>602</v>
      </c>
      <c r="CA130" s="27" t="s">
        <v>837</v>
      </c>
      <c r="CB130" s="27" t="s">
        <v>834</v>
      </c>
      <c r="CC130" s="27" t="s">
        <v>3539</v>
      </c>
      <c r="CD130" s="27" t="s">
        <v>837</v>
      </c>
      <c r="CE130" s="27" t="s">
        <v>834</v>
      </c>
      <c r="CF130" s="27" t="s">
        <v>3118</v>
      </c>
      <c r="CG130" s="27" t="s">
        <v>837</v>
      </c>
      <c r="CH130" s="27" t="s">
        <v>834</v>
      </c>
      <c r="CI130" s="27" t="s">
        <v>3608</v>
      </c>
      <c r="CJ130" s="27" t="s">
        <v>837</v>
      </c>
      <c r="CK130" s="27" t="s">
        <v>834</v>
      </c>
      <c r="CL130" s="27" t="s">
        <v>399</v>
      </c>
      <c r="CM130" s="27" t="s">
        <v>837</v>
      </c>
      <c r="CN130" s="27" t="s">
        <v>834</v>
      </c>
      <c r="CO130" s="27" t="s">
        <v>3983</v>
      </c>
      <c r="CP130" s="27" t="s">
        <v>837</v>
      </c>
      <c r="CQ130" s="27" t="s">
        <v>834</v>
      </c>
      <c r="CR130" s="27" t="s">
        <v>3395</v>
      </c>
      <c r="CS130" s="27" t="s">
        <v>837</v>
      </c>
      <c r="CT130" s="27" t="s">
        <v>834</v>
      </c>
      <c r="CU130" s="27" t="s">
        <v>5035</v>
      </c>
      <c r="CV130" s="27" t="s">
        <v>837</v>
      </c>
      <c r="CW130" s="27" t="s">
        <v>6902</v>
      </c>
      <c r="CX130" s="27" t="s">
        <v>1401</v>
      </c>
      <c r="CY130" s="27">
        <v>35</v>
      </c>
      <c r="CZ130" s="27" t="s">
        <v>6903</v>
      </c>
      <c r="DA130" s="27" t="s">
        <v>1401</v>
      </c>
      <c r="DB130" s="27">
        <v>24</v>
      </c>
      <c r="DC130" s="27" t="s">
        <v>6894</v>
      </c>
      <c r="DD130" s="27" t="s">
        <v>1401</v>
      </c>
      <c r="DE130" s="27">
        <v>23</v>
      </c>
      <c r="DF130" s="27" t="s">
        <v>3664</v>
      </c>
      <c r="DG130" s="27" t="s">
        <v>1401</v>
      </c>
      <c r="DH130" s="27">
        <v>17</v>
      </c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</row>
    <row r="131" spans="1:188">
      <c r="A131" s="1">
        <v>130</v>
      </c>
      <c r="B131" s="69">
        <v>39496</v>
      </c>
      <c r="C131" s="27" t="s">
        <v>2129</v>
      </c>
      <c r="D131" s="1">
        <v>140679</v>
      </c>
      <c r="E131" s="1">
        <v>71455</v>
      </c>
      <c r="F131" s="35">
        <f t="shared" ref="F131:F194" si="32">E131/D131</f>
        <v>0.50792939955501537</v>
      </c>
      <c r="G131" s="35">
        <f t="shared" si="25"/>
        <v>0.37347981246938633</v>
      </c>
      <c r="H131" s="1" t="str">
        <f t="shared" si="26"/>
        <v>PML-N</v>
      </c>
      <c r="I131" s="35">
        <f t="shared" si="27"/>
        <v>0.58502554054999645</v>
      </c>
      <c r="J131" s="1" t="str">
        <f t="shared" si="28"/>
        <v>PPPP</v>
      </c>
      <c r="K131" s="35">
        <f t="shared" si="29"/>
        <v>0.21154572808061017</v>
      </c>
      <c r="L131" s="1" t="str">
        <f t="shared" si="30"/>
        <v>PML</v>
      </c>
      <c r="M131" s="35">
        <f t="shared" si="31"/>
        <v>0.19931425372612133</v>
      </c>
      <c r="N131" s="52" t="s">
        <v>834</v>
      </c>
      <c r="O131" s="52" t="s">
        <v>1002</v>
      </c>
      <c r="P131" s="52" t="s">
        <v>837</v>
      </c>
      <c r="Q131" s="27" t="s">
        <v>834</v>
      </c>
      <c r="R131" s="27" t="s">
        <v>1185</v>
      </c>
      <c r="S131" s="27" t="s">
        <v>837</v>
      </c>
      <c r="T131" s="27" t="s">
        <v>834</v>
      </c>
      <c r="U131" s="27" t="s">
        <v>1765</v>
      </c>
      <c r="V131" s="27" t="s">
        <v>837</v>
      </c>
      <c r="W131" s="27" t="s">
        <v>6904</v>
      </c>
      <c r="X131" s="27" t="s">
        <v>909</v>
      </c>
      <c r="Y131" s="27">
        <v>14242</v>
      </c>
      <c r="Z131" s="27" t="s">
        <v>2130</v>
      </c>
      <c r="AA131" s="27" t="s">
        <v>1194</v>
      </c>
      <c r="AB131" s="27">
        <v>41803</v>
      </c>
      <c r="AC131" s="27" t="s">
        <v>1913</v>
      </c>
      <c r="AD131" s="27" t="s">
        <v>1003</v>
      </c>
      <c r="AE131" s="27">
        <v>15116</v>
      </c>
      <c r="AF131" s="27" t="s">
        <v>834</v>
      </c>
      <c r="AG131" s="27" t="s">
        <v>7003</v>
      </c>
      <c r="AH131" s="27" t="s">
        <v>837</v>
      </c>
      <c r="AI131" s="27" t="s">
        <v>834</v>
      </c>
      <c r="AJ131" s="27" t="s">
        <v>1406</v>
      </c>
      <c r="AK131" s="27" t="s">
        <v>837</v>
      </c>
      <c r="AL131" s="27" t="s">
        <v>834</v>
      </c>
      <c r="AM131" s="27" t="s">
        <v>3202</v>
      </c>
      <c r="AN131" s="27" t="s">
        <v>837</v>
      </c>
      <c r="AO131" s="27" t="s">
        <v>834</v>
      </c>
      <c r="AP131" s="27" t="s">
        <v>7510</v>
      </c>
      <c r="AQ131" s="27" t="s">
        <v>837</v>
      </c>
      <c r="AR131" s="27" t="s">
        <v>834</v>
      </c>
      <c r="AS131" s="27" t="s">
        <v>3764</v>
      </c>
      <c r="AT131" s="27" t="s">
        <v>837</v>
      </c>
      <c r="AU131" s="27" t="s">
        <v>834</v>
      </c>
      <c r="AV131" s="27" t="s">
        <v>1866</v>
      </c>
      <c r="AW131" s="27" t="s">
        <v>837</v>
      </c>
      <c r="AX131" s="27" t="s">
        <v>834</v>
      </c>
      <c r="AY131" s="27" t="s">
        <v>393</v>
      </c>
      <c r="AZ131" s="27" t="s">
        <v>837</v>
      </c>
      <c r="BA131" s="27" t="s">
        <v>834</v>
      </c>
      <c r="BB131" s="27" t="s">
        <v>6640</v>
      </c>
      <c r="BC131" s="27" t="s">
        <v>837</v>
      </c>
      <c r="BD131" s="27" t="s">
        <v>834</v>
      </c>
      <c r="BE131" s="27" t="s">
        <v>6802</v>
      </c>
      <c r="BF131" s="27" t="s">
        <v>837</v>
      </c>
      <c r="BG131" s="27" t="s">
        <v>834</v>
      </c>
      <c r="BH131" s="27" t="s">
        <v>834</v>
      </c>
      <c r="BI131" s="27" t="s">
        <v>1777</v>
      </c>
      <c r="BJ131" s="27" t="s">
        <v>837</v>
      </c>
      <c r="BK131" s="27" t="s">
        <v>3403</v>
      </c>
      <c r="BL131" s="27" t="s">
        <v>837</v>
      </c>
      <c r="BM131" s="27" t="s">
        <v>834</v>
      </c>
      <c r="BN131" s="27" t="s">
        <v>5990</v>
      </c>
      <c r="BO131" s="27" t="s">
        <v>837</v>
      </c>
      <c r="BP131" s="27" t="s">
        <v>834</v>
      </c>
      <c r="BQ131" s="27" t="s">
        <v>1020</v>
      </c>
      <c r="BR131" s="27" t="s">
        <v>837</v>
      </c>
      <c r="BS131" s="27" t="s">
        <v>834</v>
      </c>
      <c r="BT131" s="27" t="s">
        <v>4014</v>
      </c>
      <c r="BU131" s="27" t="s">
        <v>837</v>
      </c>
      <c r="BV131" s="27" t="s">
        <v>834</v>
      </c>
      <c r="BW131" s="27" t="s">
        <v>1424</v>
      </c>
      <c r="BX131" s="27" t="s">
        <v>837</v>
      </c>
      <c r="BY131" s="27" t="s">
        <v>834</v>
      </c>
      <c r="BZ131" s="27" t="s">
        <v>602</v>
      </c>
      <c r="CA131" s="27" t="s">
        <v>837</v>
      </c>
      <c r="CB131" s="27" t="s">
        <v>834</v>
      </c>
      <c r="CC131" s="27" t="s">
        <v>3539</v>
      </c>
      <c r="CD131" s="27" t="s">
        <v>837</v>
      </c>
      <c r="CE131" s="27" t="s">
        <v>834</v>
      </c>
      <c r="CF131" s="27" t="s">
        <v>3118</v>
      </c>
      <c r="CG131" s="27" t="s">
        <v>837</v>
      </c>
      <c r="CH131" s="27" t="s">
        <v>834</v>
      </c>
      <c r="CI131" s="27" t="s">
        <v>3608</v>
      </c>
      <c r="CJ131" s="27" t="s">
        <v>837</v>
      </c>
      <c r="CK131" s="27" t="s">
        <v>834</v>
      </c>
      <c r="CL131" s="27" t="s">
        <v>399</v>
      </c>
      <c r="CM131" s="27" t="s">
        <v>837</v>
      </c>
      <c r="CN131" s="27" t="s">
        <v>834</v>
      </c>
      <c r="CO131" s="27" t="s">
        <v>3983</v>
      </c>
      <c r="CP131" s="27" t="s">
        <v>837</v>
      </c>
      <c r="CQ131" s="27" t="s">
        <v>834</v>
      </c>
      <c r="CR131" s="27" t="s">
        <v>3395</v>
      </c>
      <c r="CS131" s="27" t="s">
        <v>837</v>
      </c>
      <c r="CT131" s="27" t="s">
        <v>834</v>
      </c>
      <c r="CU131" s="27" t="s">
        <v>5035</v>
      </c>
      <c r="CV131" s="27" t="s">
        <v>837</v>
      </c>
      <c r="CW131" s="27" t="s">
        <v>6905</v>
      </c>
      <c r="CX131" s="27" t="s">
        <v>1401</v>
      </c>
      <c r="CY131" s="27">
        <v>134</v>
      </c>
      <c r="CZ131" s="27" t="s">
        <v>6906</v>
      </c>
      <c r="DA131" s="27" t="s">
        <v>1401</v>
      </c>
      <c r="DB131" s="27">
        <v>51</v>
      </c>
      <c r="DC131" s="27" t="s">
        <v>3499</v>
      </c>
      <c r="DD131" s="27" t="s">
        <v>1401</v>
      </c>
      <c r="DE131" s="27">
        <v>51</v>
      </c>
      <c r="DF131" s="27" t="s">
        <v>6907</v>
      </c>
      <c r="DG131" s="27" t="s">
        <v>1401</v>
      </c>
      <c r="DH131" s="27">
        <v>33</v>
      </c>
      <c r="DI131" s="27" t="s">
        <v>6908</v>
      </c>
      <c r="DJ131" s="27" t="s">
        <v>1401</v>
      </c>
      <c r="DK131" s="27">
        <v>16</v>
      </c>
      <c r="DL131" s="27" t="s">
        <v>6564</v>
      </c>
      <c r="DM131" s="27" t="s">
        <v>1401</v>
      </c>
      <c r="DN131" s="27">
        <v>9</v>
      </c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</row>
    <row r="132" spans="1:188">
      <c r="A132" s="1">
        <v>131</v>
      </c>
      <c r="B132" s="69">
        <v>39496</v>
      </c>
      <c r="C132" s="27" t="s">
        <v>1914</v>
      </c>
      <c r="D132" s="1">
        <v>144502</v>
      </c>
      <c r="E132" s="1">
        <v>76636</v>
      </c>
      <c r="F132" s="35">
        <f t="shared" si="32"/>
        <v>0.5303456007529308</v>
      </c>
      <c r="G132" s="35">
        <f t="shared" si="25"/>
        <v>0.12028289576700245</v>
      </c>
      <c r="H132" s="1" t="str">
        <f t="shared" si="26"/>
        <v>PML-N</v>
      </c>
      <c r="I132" s="35">
        <f t="shared" si="27"/>
        <v>0.45439480139882038</v>
      </c>
      <c r="J132" s="1" t="str">
        <f t="shared" si="28"/>
        <v>PML</v>
      </c>
      <c r="K132" s="35">
        <f t="shared" si="29"/>
        <v>0.33411190563181792</v>
      </c>
      <c r="L132" s="1" t="str">
        <f t="shared" si="30"/>
        <v>PPPP</v>
      </c>
      <c r="M132" s="35">
        <f t="shared" si="31"/>
        <v>0.17812777284826975</v>
      </c>
      <c r="N132" s="52" t="s">
        <v>834</v>
      </c>
      <c r="O132" s="52" t="s">
        <v>1002</v>
      </c>
      <c r="P132" s="52" t="s">
        <v>837</v>
      </c>
      <c r="Q132" s="27" t="s">
        <v>834</v>
      </c>
      <c r="R132" s="27" t="s">
        <v>1185</v>
      </c>
      <c r="S132" s="27" t="s">
        <v>837</v>
      </c>
      <c r="T132" s="27" t="s">
        <v>834</v>
      </c>
      <c r="U132" s="27" t="s">
        <v>1765</v>
      </c>
      <c r="V132" s="27" t="s">
        <v>837</v>
      </c>
      <c r="W132" s="27" t="s">
        <v>1916</v>
      </c>
      <c r="X132" s="27" t="s">
        <v>909</v>
      </c>
      <c r="Y132" s="27">
        <v>25605</v>
      </c>
      <c r="Z132" s="27" t="s">
        <v>1915</v>
      </c>
      <c r="AA132" s="27" t="s">
        <v>1194</v>
      </c>
      <c r="AB132" s="27">
        <v>34823</v>
      </c>
      <c r="AC132" s="27" t="s">
        <v>6565</v>
      </c>
      <c r="AD132" s="27" t="s">
        <v>1003</v>
      </c>
      <c r="AE132" s="27">
        <v>13651</v>
      </c>
      <c r="AF132" s="27" t="s">
        <v>834</v>
      </c>
      <c r="AG132" s="27" t="s">
        <v>7003</v>
      </c>
      <c r="AH132" s="27" t="s">
        <v>837</v>
      </c>
      <c r="AI132" s="27" t="s">
        <v>834</v>
      </c>
      <c r="AJ132" s="27" t="s">
        <v>1406</v>
      </c>
      <c r="AK132" s="27" t="s">
        <v>837</v>
      </c>
      <c r="AL132" s="27" t="s">
        <v>834</v>
      </c>
      <c r="AM132" s="27" t="s">
        <v>3202</v>
      </c>
      <c r="AN132" s="27" t="s">
        <v>837</v>
      </c>
      <c r="AO132" s="27" t="s">
        <v>834</v>
      </c>
      <c r="AP132" s="27" t="s">
        <v>7510</v>
      </c>
      <c r="AQ132" s="27" t="s">
        <v>837</v>
      </c>
      <c r="AR132" s="27" t="s">
        <v>834</v>
      </c>
      <c r="AS132" s="27" t="s">
        <v>3764</v>
      </c>
      <c r="AT132" s="27" t="s">
        <v>837</v>
      </c>
      <c r="AU132" s="27" t="s">
        <v>834</v>
      </c>
      <c r="AV132" s="27" t="s">
        <v>1866</v>
      </c>
      <c r="AW132" s="27" t="s">
        <v>837</v>
      </c>
      <c r="AX132" s="27" t="s">
        <v>834</v>
      </c>
      <c r="AY132" s="27" t="s">
        <v>393</v>
      </c>
      <c r="AZ132" s="27" t="s">
        <v>837</v>
      </c>
      <c r="BA132" s="27" t="s">
        <v>834</v>
      </c>
      <c r="BB132" s="27" t="s">
        <v>6640</v>
      </c>
      <c r="BC132" s="27" t="s">
        <v>837</v>
      </c>
      <c r="BD132" s="27" t="s">
        <v>834</v>
      </c>
      <c r="BE132" s="27" t="s">
        <v>6802</v>
      </c>
      <c r="BF132" s="27" t="s">
        <v>837</v>
      </c>
      <c r="BG132" s="27" t="s">
        <v>834</v>
      </c>
      <c r="BH132" s="27" t="s">
        <v>834</v>
      </c>
      <c r="BI132" s="27" t="s">
        <v>1777</v>
      </c>
      <c r="BJ132" s="27" t="s">
        <v>837</v>
      </c>
      <c r="BK132" s="27" t="s">
        <v>3403</v>
      </c>
      <c r="BL132" s="27" t="s">
        <v>837</v>
      </c>
      <c r="BM132" s="27" t="s">
        <v>834</v>
      </c>
      <c r="BN132" s="27" t="s">
        <v>5990</v>
      </c>
      <c r="BO132" s="27" t="s">
        <v>837</v>
      </c>
      <c r="BP132" s="27" t="s">
        <v>834</v>
      </c>
      <c r="BQ132" s="27" t="s">
        <v>1020</v>
      </c>
      <c r="BR132" s="27" t="s">
        <v>837</v>
      </c>
      <c r="BS132" s="27" t="s">
        <v>834</v>
      </c>
      <c r="BT132" s="27" t="s">
        <v>4014</v>
      </c>
      <c r="BU132" s="27" t="s">
        <v>837</v>
      </c>
      <c r="BV132" s="27" t="s">
        <v>834</v>
      </c>
      <c r="BW132" s="27" t="s">
        <v>1424</v>
      </c>
      <c r="BX132" s="27" t="s">
        <v>837</v>
      </c>
      <c r="BY132" s="27" t="s">
        <v>834</v>
      </c>
      <c r="BZ132" s="27" t="s">
        <v>602</v>
      </c>
      <c r="CA132" s="27" t="s">
        <v>837</v>
      </c>
      <c r="CB132" s="27" t="s">
        <v>834</v>
      </c>
      <c r="CC132" s="27" t="s">
        <v>3539</v>
      </c>
      <c r="CD132" s="27" t="s">
        <v>837</v>
      </c>
      <c r="CE132" s="27" t="s">
        <v>834</v>
      </c>
      <c r="CF132" s="27" t="s">
        <v>3118</v>
      </c>
      <c r="CG132" s="27" t="s">
        <v>837</v>
      </c>
      <c r="CH132" s="27" t="s">
        <v>834</v>
      </c>
      <c r="CI132" s="27" t="s">
        <v>3608</v>
      </c>
      <c r="CJ132" s="27" t="s">
        <v>837</v>
      </c>
      <c r="CK132" s="27" t="s">
        <v>834</v>
      </c>
      <c r="CL132" s="27" t="s">
        <v>399</v>
      </c>
      <c r="CM132" s="27" t="s">
        <v>837</v>
      </c>
      <c r="CN132" s="27" t="s">
        <v>834</v>
      </c>
      <c r="CO132" s="27" t="s">
        <v>3983</v>
      </c>
      <c r="CP132" s="27" t="s">
        <v>837</v>
      </c>
      <c r="CQ132" s="27" t="s">
        <v>834</v>
      </c>
      <c r="CR132" s="27" t="s">
        <v>3395</v>
      </c>
      <c r="CS132" s="27" t="s">
        <v>837</v>
      </c>
      <c r="CT132" s="27" t="s">
        <v>834</v>
      </c>
      <c r="CU132" s="27" t="s">
        <v>5035</v>
      </c>
      <c r="CV132" s="27" t="s">
        <v>837</v>
      </c>
      <c r="CW132" s="27" t="s">
        <v>6566</v>
      </c>
      <c r="CX132" s="27" t="s">
        <v>1401</v>
      </c>
      <c r="CY132" s="27">
        <v>2428</v>
      </c>
      <c r="CZ132" s="27" t="s">
        <v>6567</v>
      </c>
      <c r="DA132" s="27" t="s">
        <v>1401</v>
      </c>
      <c r="DB132" s="27">
        <v>41</v>
      </c>
      <c r="DC132" s="27" t="s">
        <v>6568</v>
      </c>
      <c r="DD132" s="27" t="s">
        <v>1401</v>
      </c>
      <c r="DE132" s="27">
        <v>29</v>
      </c>
      <c r="DF132" s="27" t="s">
        <v>6569</v>
      </c>
      <c r="DG132" s="27" t="s">
        <v>1401</v>
      </c>
      <c r="DH132" s="27">
        <v>22</v>
      </c>
      <c r="DI132" s="27" t="s">
        <v>6570</v>
      </c>
      <c r="DJ132" s="27" t="s">
        <v>1401</v>
      </c>
      <c r="DK132" s="27">
        <v>17</v>
      </c>
      <c r="DL132" s="27" t="s">
        <v>6571</v>
      </c>
      <c r="DM132" s="27" t="s">
        <v>1401</v>
      </c>
      <c r="DN132" s="27">
        <v>10</v>
      </c>
      <c r="DO132" s="27" t="s">
        <v>6572</v>
      </c>
      <c r="DP132" s="27" t="s">
        <v>1401</v>
      </c>
      <c r="DQ132" s="27">
        <v>8</v>
      </c>
      <c r="DR132" s="27" t="s">
        <v>6408</v>
      </c>
      <c r="DS132" s="27" t="s">
        <v>1401</v>
      </c>
      <c r="DT132" s="27">
        <v>2</v>
      </c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</row>
    <row r="133" spans="1:188">
      <c r="A133" s="1">
        <v>132</v>
      </c>
      <c r="B133" s="69">
        <v>39496</v>
      </c>
      <c r="C133" s="27" t="s">
        <v>860</v>
      </c>
      <c r="D133" s="1">
        <v>126511</v>
      </c>
      <c r="E133" s="1">
        <v>68484</v>
      </c>
      <c r="F133" s="35">
        <f t="shared" si="32"/>
        <v>0.54132842203444764</v>
      </c>
      <c r="G133" s="35">
        <f t="shared" si="25"/>
        <v>6.7899071315927803E-2</v>
      </c>
      <c r="H133" s="1" t="str">
        <f t="shared" si="26"/>
        <v>PML-N</v>
      </c>
      <c r="I133" s="35">
        <f t="shared" si="27"/>
        <v>0.48744232229425849</v>
      </c>
      <c r="J133" s="1" t="str">
        <f t="shared" si="28"/>
        <v>PML</v>
      </c>
      <c r="K133" s="35">
        <f t="shared" si="29"/>
        <v>0.41954325097833073</v>
      </c>
      <c r="L133" s="1" t="str">
        <f t="shared" si="30"/>
        <v>PPPP</v>
      </c>
      <c r="M133" s="35">
        <f t="shared" si="31"/>
        <v>8.5961684481046671E-2</v>
      </c>
      <c r="N133" s="52" t="s">
        <v>834</v>
      </c>
      <c r="O133" s="52" t="s">
        <v>1002</v>
      </c>
      <c r="P133" s="52" t="s">
        <v>837</v>
      </c>
      <c r="Q133" s="27" t="s">
        <v>834</v>
      </c>
      <c r="R133" s="27" t="s">
        <v>1185</v>
      </c>
      <c r="S133" s="27" t="s">
        <v>837</v>
      </c>
      <c r="T133" s="27" t="s">
        <v>834</v>
      </c>
      <c r="U133" s="27" t="s">
        <v>1765</v>
      </c>
      <c r="V133" s="27" t="s">
        <v>837</v>
      </c>
      <c r="W133" s="27" t="s">
        <v>1918</v>
      </c>
      <c r="X133" s="27" t="s">
        <v>909</v>
      </c>
      <c r="Y133" s="27">
        <v>28732</v>
      </c>
      <c r="Z133" s="27" t="s">
        <v>1917</v>
      </c>
      <c r="AA133" s="27" t="s">
        <v>1194</v>
      </c>
      <c r="AB133" s="27">
        <v>33382</v>
      </c>
      <c r="AC133" s="27" t="s">
        <v>6409</v>
      </c>
      <c r="AD133" s="27" t="s">
        <v>1003</v>
      </c>
      <c r="AE133" s="27">
        <v>5887</v>
      </c>
      <c r="AF133" s="27" t="s">
        <v>834</v>
      </c>
      <c r="AG133" s="27" t="s">
        <v>7003</v>
      </c>
      <c r="AH133" s="27" t="s">
        <v>837</v>
      </c>
      <c r="AI133" s="27" t="s">
        <v>834</v>
      </c>
      <c r="AJ133" s="27" t="s">
        <v>1406</v>
      </c>
      <c r="AK133" s="27" t="s">
        <v>837</v>
      </c>
      <c r="AL133" s="27" t="s">
        <v>834</v>
      </c>
      <c r="AM133" s="27" t="s">
        <v>3202</v>
      </c>
      <c r="AN133" s="27" t="s">
        <v>837</v>
      </c>
      <c r="AO133" s="27" t="s">
        <v>834</v>
      </c>
      <c r="AP133" s="27" t="s">
        <v>7510</v>
      </c>
      <c r="AQ133" s="27" t="s">
        <v>837</v>
      </c>
      <c r="AR133" s="27" t="s">
        <v>834</v>
      </c>
      <c r="AS133" s="27" t="s">
        <v>3764</v>
      </c>
      <c r="AT133" s="27" t="s">
        <v>837</v>
      </c>
      <c r="AU133" s="27" t="s">
        <v>834</v>
      </c>
      <c r="AV133" s="27" t="s">
        <v>1866</v>
      </c>
      <c r="AW133" s="27" t="s">
        <v>837</v>
      </c>
      <c r="AX133" s="27" t="s">
        <v>834</v>
      </c>
      <c r="AY133" s="27" t="s">
        <v>393</v>
      </c>
      <c r="AZ133" s="27" t="s">
        <v>837</v>
      </c>
      <c r="BA133" s="27" t="s">
        <v>834</v>
      </c>
      <c r="BB133" s="27" t="s">
        <v>6640</v>
      </c>
      <c r="BC133" s="27" t="s">
        <v>837</v>
      </c>
      <c r="BD133" s="27" t="s">
        <v>834</v>
      </c>
      <c r="BE133" s="27" t="s">
        <v>6802</v>
      </c>
      <c r="BF133" s="27" t="s">
        <v>837</v>
      </c>
      <c r="BG133" s="27" t="s">
        <v>834</v>
      </c>
      <c r="BH133" s="27" t="s">
        <v>834</v>
      </c>
      <c r="BI133" s="27" t="s">
        <v>1777</v>
      </c>
      <c r="BJ133" s="27" t="s">
        <v>837</v>
      </c>
      <c r="BK133" s="27" t="s">
        <v>3403</v>
      </c>
      <c r="BL133" s="27" t="s">
        <v>837</v>
      </c>
      <c r="BM133" s="27" t="s">
        <v>834</v>
      </c>
      <c r="BN133" s="27" t="s">
        <v>5990</v>
      </c>
      <c r="BO133" s="27" t="s">
        <v>837</v>
      </c>
      <c r="BP133" s="27" t="s">
        <v>834</v>
      </c>
      <c r="BQ133" s="27" t="s">
        <v>1020</v>
      </c>
      <c r="BR133" s="27" t="s">
        <v>837</v>
      </c>
      <c r="BS133" s="27" t="s">
        <v>834</v>
      </c>
      <c r="BT133" s="27" t="s">
        <v>4014</v>
      </c>
      <c r="BU133" s="27" t="s">
        <v>837</v>
      </c>
      <c r="BV133" s="27" t="s">
        <v>834</v>
      </c>
      <c r="BW133" s="27" t="s">
        <v>1424</v>
      </c>
      <c r="BX133" s="27" t="s">
        <v>837</v>
      </c>
      <c r="BY133" s="27" t="s">
        <v>834</v>
      </c>
      <c r="BZ133" s="27" t="s">
        <v>602</v>
      </c>
      <c r="CA133" s="27" t="s">
        <v>837</v>
      </c>
      <c r="CB133" s="27" t="s">
        <v>834</v>
      </c>
      <c r="CC133" s="27" t="s">
        <v>3539</v>
      </c>
      <c r="CD133" s="27" t="s">
        <v>837</v>
      </c>
      <c r="CE133" s="27" t="s">
        <v>834</v>
      </c>
      <c r="CF133" s="27" t="s">
        <v>3118</v>
      </c>
      <c r="CG133" s="27" t="s">
        <v>837</v>
      </c>
      <c r="CH133" s="27" t="s">
        <v>834</v>
      </c>
      <c r="CI133" s="27" t="s">
        <v>3608</v>
      </c>
      <c r="CJ133" s="27" t="s">
        <v>837</v>
      </c>
      <c r="CK133" s="27" t="s">
        <v>834</v>
      </c>
      <c r="CL133" s="27" t="s">
        <v>399</v>
      </c>
      <c r="CM133" s="27" t="s">
        <v>837</v>
      </c>
      <c r="CN133" s="27" t="s">
        <v>834</v>
      </c>
      <c r="CO133" s="27" t="s">
        <v>3983</v>
      </c>
      <c r="CP133" s="27" t="s">
        <v>837</v>
      </c>
      <c r="CQ133" s="27" t="s">
        <v>834</v>
      </c>
      <c r="CR133" s="27" t="s">
        <v>3395</v>
      </c>
      <c r="CS133" s="27" t="s">
        <v>837</v>
      </c>
      <c r="CT133" s="27" t="s">
        <v>834</v>
      </c>
      <c r="CU133" s="27" t="s">
        <v>5035</v>
      </c>
      <c r="CV133" s="27" t="s">
        <v>837</v>
      </c>
      <c r="CW133" s="27" t="s">
        <v>6410</v>
      </c>
      <c r="CX133" s="27" t="s">
        <v>1401</v>
      </c>
      <c r="CY133" s="27">
        <v>483</v>
      </c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</row>
    <row r="134" spans="1:188">
      <c r="A134" s="27">
        <v>133</v>
      </c>
      <c r="B134" s="69">
        <v>39496</v>
      </c>
      <c r="C134" s="27" t="s">
        <v>863</v>
      </c>
      <c r="D134" s="1">
        <v>130125</v>
      </c>
      <c r="E134" s="1">
        <v>63393</v>
      </c>
      <c r="F134" s="35">
        <f t="shared" si="32"/>
        <v>0.48717002881844379</v>
      </c>
      <c r="G134" s="35">
        <f t="shared" si="25"/>
        <v>0.17713312195352798</v>
      </c>
      <c r="H134" s="1" t="str">
        <f t="shared" si="26"/>
        <v>PML</v>
      </c>
      <c r="I134" s="35">
        <f t="shared" si="27"/>
        <v>0.43392803621850995</v>
      </c>
      <c r="J134" s="1" t="str">
        <f t="shared" si="28"/>
        <v>PPPP</v>
      </c>
      <c r="K134" s="35">
        <f t="shared" si="29"/>
        <v>0.25679491426498191</v>
      </c>
      <c r="L134" s="1" t="str">
        <f t="shared" si="30"/>
        <v>PML-N</v>
      </c>
      <c r="M134" s="35">
        <f t="shared" si="31"/>
        <v>0.21617528749230988</v>
      </c>
      <c r="N134" s="52" t="s">
        <v>834</v>
      </c>
      <c r="O134" s="52" t="s">
        <v>1002</v>
      </c>
      <c r="P134" s="52" t="s">
        <v>837</v>
      </c>
      <c r="Q134" s="27" t="s">
        <v>834</v>
      </c>
      <c r="R134" s="27" t="s">
        <v>1185</v>
      </c>
      <c r="S134" s="27" t="s">
        <v>837</v>
      </c>
      <c r="T134" s="27" t="s">
        <v>834</v>
      </c>
      <c r="U134" s="27" t="s">
        <v>1765</v>
      </c>
      <c r="V134" s="27" t="s">
        <v>837</v>
      </c>
      <c r="W134" s="27" t="s">
        <v>2269</v>
      </c>
      <c r="X134" s="27" t="s">
        <v>909</v>
      </c>
      <c r="Y134" s="27">
        <v>27508</v>
      </c>
      <c r="Z134" s="27" t="s">
        <v>6411</v>
      </c>
      <c r="AA134" s="27" t="s">
        <v>1194</v>
      </c>
      <c r="AB134" s="27">
        <v>13704</v>
      </c>
      <c r="AC134" s="27" t="s">
        <v>2270</v>
      </c>
      <c r="AD134" s="27" t="s">
        <v>1003</v>
      </c>
      <c r="AE134" s="27">
        <v>16279</v>
      </c>
      <c r="AF134" s="27" t="s">
        <v>834</v>
      </c>
      <c r="AG134" s="27" t="s">
        <v>7003</v>
      </c>
      <c r="AH134" s="27" t="s">
        <v>837</v>
      </c>
      <c r="AI134" s="27" t="s">
        <v>834</v>
      </c>
      <c r="AJ134" s="27" t="s">
        <v>1406</v>
      </c>
      <c r="AK134" s="27" t="s">
        <v>837</v>
      </c>
      <c r="AL134" s="27" t="s">
        <v>834</v>
      </c>
      <c r="AM134" s="27" t="s">
        <v>3202</v>
      </c>
      <c r="AN134" s="27" t="s">
        <v>837</v>
      </c>
      <c r="AO134" s="27" t="s">
        <v>834</v>
      </c>
      <c r="AP134" s="27" t="s">
        <v>7510</v>
      </c>
      <c r="AQ134" s="27" t="s">
        <v>837</v>
      </c>
      <c r="AR134" s="27" t="s">
        <v>834</v>
      </c>
      <c r="AS134" s="27" t="s">
        <v>3764</v>
      </c>
      <c r="AT134" s="27" t="s">
        <v>837</v>
      </c>
      <c r="AU134" s="27" t="s">
        <v>834</v>
      </c>
      <c r="AV134" s="27" t="s">
        <v>1866</v>
      </c>
      <c r="AW134" s="27" t="s">
        <v>837</v>
      </c>
      <c r="AX134" s="27" t="s">
        <v>834</v>
      </c>
      <c r="AY134" s="27" t="s">
        <v>393</v>
      </c>
      <c r="AZ134" s="27" t="s">
        <v>837</v>
      </c>
      <c r="BA134" s="27" t="s">
        <v>834</v>
      </c>
      <c r="BB134" s="27" t="s">
        <v>6640</v>
      </c>
      <c r="BC134" s="27" t="s">
        <v>837</v>
      </c>
      <c r="BD134" s="27" t="s">
        <v>834</v>
      </c>
      <c r="BE134" s="27" t="s">
        <v>6802</v>
      </c>
      <c r="BF134" s="27" t="s">
        <v>837</v>
      </c>
      <c r="BG134" s="27" t="s">
        <v>834</v>
      </c>
      <c r="BH134" s="27" t="s">
        <v>834</v>
      </c>
      <c r="BI134" s="27" t="s">
        <v>1777</v>
      </c>
      <c r="BJ134" s="27" t="s">
        <v>837</v>
      </c>
      <c r="BK134" s="27" t="s">
        <v>3403</v>
      </c>
      <c r="BL134" s="27" t="s">
        <v>837</v>
      </c>
      <c r="BM134" s="27" t="s">
        <v>834</v>
      </c>
      <c r="BN134" s="27" t="s">
        <v>5990</v>
      </c>
      <c r="BO134" s="27" t="s">
        <v>837</v>
      </c>
      <c r="BP134" s="27" t="s">
        <v>834</v>
      </c>
      <c r="BQ134" s="27" t="s">
        <v>1020</v>
      </c>
      <c r="BR134" s="27" t="s">
        <v>837</v>
      </c>
      <c r="BS134" s="27" t="s">
        <v>834</v>
      </c>
      <c r="BT134" s="27" t="s">
        <v>4014</v>
      </c>
      <c r="BU134" s="27" t="s">
        <v>837</v>
      </c>
      <c r="BV134" s="27" t="s">
        <v>834</v>
      </c>
      <c r="BW134" s="27" t="s">
        <v>1424</v>
      </c>
      <c r="BX134" s="27" t="s">
        <v>837</v>
      </c>
      <c r="BY134" s="27" t="s">
        <v>834</v>
      </c>
      <c r="BZ134" s="27" t="s">
        <v>602</v>
      </c>
      <c r="CA134" s="27" t="s">
        <v>837</v>
      </c>
      <c r="CB134" s="27" t="s">
        <v>834</v>
      </c>
      <c r="CC134" s="27" t="s">
        <v>3539</v>
      </c>
      <c r="CD134" s="27" t="s">
        <v>837</v>
      </c>
      <c r="CE134" s="27" t="s">
        <v>834</v>
      </c>
      <c r="CF134" s="27" t="s">
        <v>3118</v>
      </c>
      <c r="CG134" s="27" t="s">
        <v>837</v>
      </c>
      <c r="CH134" s="27" t="s">
        <v>834</v>
      </c>
      <c r="CI134" s="27" t="s">
        <v>3608</v>
      </c>
      <c r="CJ134" s="27" t="s">
        <v>837</v>
      </c>
      <c r="CK134" s="27" t="s">
        <v>834</v>
      </c>
      <c r="CL134" s="27" t="s">
        <v>399</v>
      </c>
      <c r="CM134" s="27" t="s">
        <v>837</v>
      </c>
      <c r="CN134" s="27" t="s">
        <v>834</v>
      </c>
      <c r="CO134" s="27" t="s">
        <v>3983</v>
      </c>
      <c r="CP134" s="27" t="s">
        <v>837</v>
      </c>
      <c r="CQ134" s="27" t="s">
        <v>834</v>
      </c>
      <c r="CR134" s="27" t="s">
        <v>3395</v>
      </c>
      <c r="CS134" s="27" t="s">
        <v>837</v>
      </c>
      <c r="CT134" s="27" t="s">
        <v>834</v>
      </c>
      <c r="CU134" s="27" t="s">
        <v>5035</v>
      </c>
      <c r="CV134" s="27" t="s">
        <v>837</v>
      </c>
      <c r="CW134" s="27" t="s">
        <v>1022</v>
      </c>
      <c r="CX134" s="27" t="s">
        <v>1401</v>
      </c>
      <c r="CY134" s="27">
        <v>5706</v>
      </c>
      <c r="CZ134" s="27" t="s">
        <v>6412</v>
      </c>
      <c r="DA134" s="27" t="s">
        <v>1401</v>
      </c>
      <c r="DB134" s="27">
        <v>196</v>
      </c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</row>
    <row r="135" spans="1:188">
      <c r="A135" s="1">
        <v>134</v>
      </c>
      <c r="B135" s="69">
        <v>39496</v>
      </c>
      <c r="C135" s="27" t="s">
        <v>1023</v>
      </c>
      <c r="D135" s="1">
        <v>123493</v>
      </c>
      <c r="E135" s="1">
        <v>65023</v>
      </c>
      <c r="F135" s="35">
        <f t="shared" si="32"/>
        <v>0.52653186820305609</v>
      </c>
      <c r="G135" s="35">
        <f t="shared" si="25"/>
        <v>2.1684634667732957E-2</v>
      </c>
      <c r="H135" s="1" t="str">
        <f t="shared" si="26"/>
        <v>PML</v>
      </c>
      <c r="I135" s="35">
        <f t="shared" si="27"/>
        <v>0.26699783153653323</v>
      </c>
      <c r="J135" s="1" t="str">
        <f t="shared" si="28"/>
        <v>PML-N</v>
      </c>
      <c r="K135" s="35">
        <f t="shared" si="29"/>
        <v>0.24531319686880027</v>
      </c>
      <c r="L135" s="1" t="str">
        <f t="shared" si="30"/>
        <v>IND</v>
      </c>
      <c r="M135" s="35">
        <f t="shared" si="31"/>
        <v>0.18574965781338912</v>
      </c>
      <c r="N135" s="52" t="s">
        <v>834</v>
      </c>
      <c r="O135" s="52" t="s">
        <v>1002</v>
      </c>
      <c r="P135" s="52" t="s">
        <v>837</v>
      </c>
      <c r="Q135" s="27" t="s">
        <v>834</v>
      </c>
      <c r="R135" s="27" t="s">
        <v>1185</v>
      </c>
      <c r="S135" s="27" t="s">
        <v>837</v>
      </c>
      <c r="T135" s="27" t="s">
        <v>6416</v>
      </c>
      <c r="U135" s="27" t="s">
        <v>1765</v>
      </c>
      <c r="V135" s="27">
        <v>321</v>
      </c>
      <c r="W135" s="27" t="s">
        <v>1919</v>
      </c>
      <c r="X135" s="27" t="s">
        <v>909</v>
      </c>
      <c r="Y135" s="27">
        <v>17361</v>
      </c>
      <c r="Z135" s="27" t="s">
        <v>1920</v>
      </c>
      <c r="AA135" s="27" t="s">
        <v>1194</v>
      </c>
      <c r="AB135" s="27">
        <v>15951</v>
      </c>
      <c r="AC135" s="27" t="s">
        <v>6414</v>
      </c>
      <c r="AD135" s="27" t="s">
        <v>1003</v>
      </c>
      <c r="AE135" s="27">
        <v>7864</v>
      </c>
      <c r="AF135" s="27" t="s">
        <v>834</v>
      </c>
      <c r="AG135" s="27" t="s">
        <v>7003</v>
      </c>
      <c r="AH135" s="27" t="s">
        <v>837</v>
      </c>
      <c r="AI135" s="27" t="s">
        <v>834</v>
      </c>
      <c r="AJ135" s="27" t="s">
        <v>1406</v>
      </c>
      <c r="AK135" s="27" t="s">
        <v>837</v>
      </c>
      <c r="AL135" s="27" t="s">
        <v>834</v>
      </c>
      <c r="AM135" s="27" t="s">
        <v>3202</v>
      </c>
      <c r="AN135" s="27" t="s">
        <v>837</v>
      </c>
      <c r="AO135" s="27" t="s">
        <v>834</v>
      </c>
      <c r="AP135" s="27" t="s">
        <v>7510</v>
      </c>
      <c r="AQ135" s="27" t="s">
        <v>837</v>
      </c>
      <c r="AR135" s="27" t="s">
        <v>834</v>
      </c>
      <c r="AS135" s="27" t="s">
        <v>3764</v>
      </c>
      <c r="AT135" s="27" t="s">
        <v>837</v>
      </c>
      <c r="AU135" s="27" t="s">
        <v>834</v>
      </c>
      <c r="AV135" s="27" t="s">
        <v>1866</v>
      </c>
      <c r="AW135" s="27" t="s">
        <v>837</v>
      </c>
      <c r="AX135" s="27" t="s">
        <v>834</v>
      </c>
      <c r="AY135" s="27" t="s">
        <v>393</v>
      </c>
      <c r="AZ135" s="27" t="s">
        <v>837</v>
      </c>
      <c r="BA135" s="27" t="s">
        <v>834</v>
      </c>
      <c r="BB135" s="27" t="s">
        <v>6640</v>
      </c>
      <c r="BC135" s="27" t="s">
        <v>837</v>
      </c>
      <c r="BD135" s="27" t="s">
        <v>834</v>
      </c>
      <c r="BE135" s="27" t="s">
        <v>6802</v>
      </c>
      <c r="BF135" s="27" t="s">
        <v>837</v>
      </c>
      <c r="BG135" s="27" t="s">
        <v>834</v>
      </c>
      <c r="BH135" s="27" t="s">
        <v>834</v>
      </c>
      <c r="BI135" s="27" t="s">
        <v>1777</v>
      </c>
      <c r="BJ135" s="27" t="s">
        <v>837</v>
      </c>
      <c r="BK135" s="27" t="s">
        <v>3403</v>
      </c>
      <c r="BL135" s="27" t="s">
        <v>837</v>
      </c>
      <c r="BM135" s="27" t="s">
        <v>834</v>
      </c>
      <c r="BN135" s="27" t="s">
        <v>5990</v>
      </c>
      <c r="BO135" s="27" t="s">
        <v>837</v>
      </c>
      <c r="BP135" s="27" t="s">
        <v>834</v>
      </c>
      <c r="BQ135" s="27" t="s">
        <v>1020</v>
      </c>
      <c r="BR135" s="27" t="s">
        <v>837</v>
      </c>
      <c r="BS135" s="27" t="s">
        <v>834</v>
      </c>
      <c r="BT135" s="27" t="s">
        <v>4014</v>
      </c>
      <c r="BU135" s="27" t="s">
        <v>837</v>
      </c>
      <c r="BV135" s="27" t="s">
        <v>834</v>
      </c>
      <c r="BW135" s="27" t="s">
        <v>1424</v>
      </c>
      <c r="BX135" s="27" t="s">
        <v>837</v>
      </c>
      <c r="BY135" s="27" t="s">
        <v>834</v>
      </c>
      <c r="BZ135" s="27" t="s">
        <v>602</v>
      </c>
      <c r="CA135" s="27" t="s">
        <v>837</v>
      </c>
      <c r="CB135" s="27" t="s">
        <v>834</v>
      </c>
      <c r="CC135" s="27" t="s">
        <v>3539</v>
      </c>
      <c r="CD135" s="27" t="s">
        <v>837</v>
      </c>
      <c r="CE135" s="27" t="s">
        <v>834</v>
      </c>
      <c r="CF135" s="27" t="s">
        <v>3118</v>
      </c>
      <c r="CG135" s="27" t="s">
        <v>837</v>
      </c>
      <c r="CH135" s="27" t="s">
        <v>834</v>
      </c>
      <c r="CI135" s="27" t="s">
        <v>3608</v>
      </c>
      <c r="CJ135" s="27" t="s">
        <v>837</v>
      </c>
      <c r="CK135" s="27" t="s">
        <v>834</v>
      </c>
      <c r="CL135" s="27" t="s">
        <v>399</v>
      </c>
      <c r="CM135" s="27" t="s">
        <v>837</v>
      </c>
      <c r="CN135" s="27" t="s">
        <v>834</v>
      </c>
      <c r="CO135" s="27" t="s">
        <v>3983</v>
      </c>
      <c r="CP135" s="27" t="s">
        <v>837</v>
      </c>
      <c r="CQ135" s="27" t="s">
        <v>834</v>
      </c>
      <c r="CR135" s="27" t="s">
        <v>3395</v>
      </c>
      <c r="CS135" s="27" t="s">
        <v>837</v>
      </c>
      <c r="CT135" s="27" t="s">
        <v>834</v>
      </c>
      <c r="CU135" s="27" t="s">
        <v>5035</v>
      </c>
      <c r="CV135" s="27" t="s">
        <v>837</v>
      </c>
      <c r="CW135" s="27" t="s">
        <v>1022</v>
      </c>
      <c r="CX135" s="27" t="s">
        <v>1401</v>
      </c>
      <c r="CY135" s="27">
        <v>12078</v>
      </c>
      <c r="CZ135" s="27" t="s">
        <v>6413</v>
      </c>
      <c r="DA135" s="27" t="s">
        <v>1401</v>
      </c>
      <c r="DB135" s="27">
        <v>10308</v>
      </c>
      <c r="DC135" s="27" t="s">
        <v>6415</v>
      </c>
      <c r="DD135" s="27" t="s">
        <v>1401</v>
      </c>
      <c r="DE135" s="27">
        <v>849</v>
      </c>
      <c r="DF135" s="27" t="s">
        <v>6417</v>
      </c>
      <c r="DG135" s="27" t="s">
        <v>1401</v>
      </c>
      <c r="DH135" s="27">
        <v>187</v>
      </c>
      <c r="DI135" s="27" t="s">
        <v>6577</v>
      </c>
      <c r="DJ135" s="27" t="s">
        <v>1401</v>
      </c>
      <c r="DK135" s="27">
        <v>48</v>
      </c>
      <c r="DL135" s="27" t="s">
        <v>3516</v>
      </c>
      <c r="DM135" s="27" t="s">
        <v>1401</v>
      </c>
      <c r="DN135" s="27">
        <v>45</v>
      </c>
      <c r="DO135" s="27" t="s">
        <v>6578</v>
      </c>
      <c r="DP135" s="27" t="s">
        <v>1401</v>
      </c>
      <c r="DQ135" s="27">
        <v>11</v>
      </c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</row>
    <row r="136" spans="1:188">
      <c r="A136" s="1">
        <v>135</v>
      </c>
      <c r="B136" s="69">
        <v>39496</v>
      </c>
      <c r="C136" s="27" t="s">
        <v>1921</v>
      </c>
      <c r="D136" s="1">
        <v>132052</v>
      </c>
      <c r="E136" s="1">
        <v>69170</v>
      </c>
      <c r="F136" s="35">
        <f t="shared" si="32"/>
        <v>0.52380880259291795</v>
      </c>
      <c r="G136" s="35">
        <f t="shared" si="25"/>
        <v>0.34202689027034844</v>
      </c>
      <c r="H136" s="1" t="str">
        <f t="shared" si="26"/>
        <v>PML-N</v>
      </c>
      <c r="I136" s="35">
        <f t="shared" si="27"/>
        <v>0.61857741795576116</v>
      </c>
      <c r="J136" s="1" t="str">
        <f t="shared" si="28"/>
        <v>PML</v>
      </c>
      <c r="K136" s="35">
        <f t="shared" si="29"/>
        <v>0.27655052768541277</v>
      </c>
      <c r="L136" s="1" t="str">
        <f t="shared" si="30"/>
        <v>PPPP</v>
      </c>
      <c r="M136" s="35">
        <f t="shared" si="31"/>
        <v>9.0386005493711147E-2</v>
      </c>
      <c r="N136" s="52" t="s">
        <v>834</v>
      </c>
      <c r="O136" s="52" t="s">
        <v>1002</v>
      </c>
      <c r="P136" s="52" t="s">
        <v>837</v>
      </c>
      <c r="Q136" s="27" t="s">
        <v>834</v>
      </c>
      <c r="R136" s="27" t="s">
        <v>1185</v>
      </c>
      <c r="S136" s="27" t="s">
        <v>837</v>
      </c>
      <c r="T136" s="27" t="s">
        <v>834</v>
      </c>
      <c r="U136" s="27" t="s">
        <v>1765</v>
      </c>
      <c r="V136" s="27" t="s">
        <v>837</v>
      </c>
      <c r="W136" s="27" t="s">
        <v>2103</v>
      </c>
      <c r="X136" s="27" t="s">
        <v>909</v>
      </c>
      <c r="Y136" s="27">
        <v>19129</v>
      </c>
      <c r="Z136" s="27" t="s">
        <v>1922</v>
      </c>
      <c r="AA136" s="27" t="s">
        <v>1194</v>
      </c>
      <c r="AB136" s="27">
        <v>42787</v>
      </c>
      <c r="AC136" s="27" t="s">
        <v>6579</v>
      </c>
      <c r="AD136" s="27" t="s">
        <v>1003</v>
      </c>
      <c r="AE136" s="27">
        <v>6252</v>
      </c>
      <c r="AF136" s="27" t="s">
        <v>834</v>
      </c>
      <c r="AG136" s="27" t="s">
        <v>7003</v>
      </c>
      <c r="AH136" s="27" t="s">
        <v>837</v>
      </c>
      <c r="AI136" s="27" t="s">
        <v>834</v>
      </c>
      <c r="AJ136" s="27" t="s">
        <v>1406</v>
      </c>
      <c r="AK136" s="27" t="s">
        <v>837</v>
      </c>
      <c r="AL136" s="27" t="s">
        <v>834</v>
      </c>
      <c r="AM136" s="27" t="s">
        <v>3202</v>
      </c>
      <c r="AN136" s="27" t="s">
        <v>837</v>
      </c>
      <c r="AO136" s="27" t="s">
        <v>834</v>
      </c>
      <c r="AP136" s="27" t="s">
        <v>7510</v>
      </c>
      <c r="AQ136" s="27" t="s">
        <v>837</v>
      </c>
      <c r="AR136" s="27" t="s">
        <v>834</v>
      </c>
      <c r="AS136" s="27" t="s">
        <v>3764</v>
      </c>
      <c r="AT136" s="27" t="s">
        <v>837</v>
      </c>
      <c r="AU136" s="27" t="s">
        <v>834</v>
      </c>
      <c r="AV136" s="27" t="s">
        <v>1866</v>
      </c>
      <c r="AW136" s="27" t="s">
        <v>837</v>
      </c>
      <c r="AX136" s="27" t="s">
        <v>834</v>
      </c>
      <c r="AY136" s="27" t="s">
        <v>393</v>
      </c>
      <c r="AZ136" s="27" t="s">
        <v>837</v>
      </c>
      <c r="BA136" s="27" t="s">
        <v>834</v>
      </c>
      <c r="BB136" s="27" t="s">
        <v>6640</v>
      </c>
      <c r="BC136" s="27" t="s">
        <v>837</v>
      </c>
      <c r="BD136" s="27" t="s">
        <v>834</v>
      </c>
      <c r="BE136" s="27" t="s">
        <v>6802</v>
      </c>
      <c r="BF136" s="27" t="s">
        <v>837</v>
      </c>
      <c r="BG136" s="27" t="s">
        <v>834</v>
      </c>
      <c r="BH136" s="27" t="s">
        <v>834</v>
      </c>
      <c r="BI136" s="27" t="s">
        <v>1777</v>
      </c>
      <c r="BJ136" s="27" t="s">
        <v>837</v>
      </c>
      <c r="BK136" s="27" t="s">
        <v>3403</v>
      </c>
      <c r="BL136" s="27" t="s">
        <v>837</v>
      </c>
      <c r="BM136" s="27" t="s">
        <v>834</v>
      </c>
      <c r="BN136" s="27" t="s">
        <v>5990</v>
      </c>
      <c r="BO136" s="27" t="s">
        <v>837</v>
      </c>
      <c r="BP136" s="27" t="s">
        <v>834</v>
      </c>
      <c r="BQ136" s="27" t="s">
        <v>1020</v>
      </c>
      <c r="BR136" s="27" t="s">
        <v>837</v>
      </c>
      <c r="BS136" s="27" t="s">
        <v>834</v>
      </c>
      <c r="BT136" s="27" t="s">
        <v>4014</v>
      </c>
      <c r="BU136" s="27" t="s">
        <v>837</v>
      </c>
      <c r="BV136" s="27" t="s">
        <v>834</v>
      </c>
      <c r="BW136" s="27" t="s">
        <v>1424</v>
      </c>
      <c r="BX136" s="27" t="s">
        <v>837</v>
      </c>
      <c r="BY136" s="27" t="s">
        <v>834</v>
      </c>
      <c r="BZ136" s="27" t="s">
        <v>602</v>
      </c>
      <c r="CA136" s="27" t="s">
        <v>837</v>
      </c>
      <c r="CB136" s="27" t="s">
        <v>834</v>
      </c>
      <c r="CC136" s="27" t="s">
        <v>3539</v>
      </c>
      <c r="CD136" s="27" t="s">
        <v>837</v>
      </c>
      <c r="CE136" s="27" t="s">
        <v>834</v>
      </c>
      <c r="CF136" s="27" t="s">
        <v>3118</v>
      </c>
      <c r="CG136" s="27" t="s">
        <v>837</v>
      </c>
      <c r="CH136" s="27" t="s">
        <v>834</v>
      </c>
      <c r="CI136" s="27" t="s">
        <v>3608</v>
      </c>
      <c r="CJ136" s="27" t="s">
        <v>837</v>
      </c>
      <c r="CK136" s="27" t="s">
        <v>834</v>
      </c>
      <c r="CL136" s="27" t="s">
        <v>399</v>
      </c>
      <c r="CM136" s="27" t="s">
        <v>837</v>
      </c>
      <c r="CN136" s="27" t="s">
        <v>834</v>
      </c>
      <c r="CO136" s="27" t="s">
        <v>3983</v>
      </c>
      <c r="CP136" s="27" t="s">
        <v>837</v>
      </c>
      <c r="CQ136" s="27" t="s">
        <v>834</v>
      </c>
      <c r="CR136" s="27" t="s">
        <v>3395</v>
      </c>
      <c r="CS136" s="27" t="s">
        <v>837</v>
      </c>
      <c r="CT136" s="27" t="s">
        <v>834</v>
      </c>
      <c r="CU136" s="27" t="s">
        <v>5035</v>
      </c>
      <c r="CV136" s="27" t="s">
        <v>837</v>
      </c>
      <c r="CW136" s="27" t="s">
        <v>6433</v>
      </c>
      <c r="CX136" s="27" t="s">
        <v>1401</v>
      </c>
      <c r="CY136" s="27">
        <v>617</v>
      </c>
      <c r="CZ136" s="27" t="s">
        <v>6434</v>
      </c>
      <c r="DA136" s="27" t="s">
        <v>1401</v>
      </c>
      <c r="DB136" s="27">
        <v>385</v>
      </c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</row>
    <row r="137" spans="1:188">
      <c r="A137" s="1">
        <v>136</v>
      </c>
      <c r="B137" s="69">
        <v>39496</v>
      </c>
      <c r="C137" s="27" t="s">
        <v>2104</v>
      </c>
      <c r="D137" s="1">
        <v>128336</v>
      </c>
      <c r="E137" s="1">
        <v>71927</v>
      </c>
      <c r="F137" s="35">
        <f t="shared" si="32"/>
        <v>0.56045848397955367</v>
      </c>
      <c r="G137" s="35">
        <f t="shared" si="25"/>
        <v>2.7931096806484351E-2</v>
      </c>
      <c r="H137" s="1" t="str">
        <f t="shared" si="26"/>
        <v>PML</v>
      </c>
      <c r="I137" s="35">
        <f t="shared" si="27"/>
        <v>0.24740361755668941</v>
      </c>
      <c r="J137" s="1" t="str">
        <f t="shared" si="28"/>
        <v>PML-N</v>
      </c>
      <c r="K137" s="35">
        <f t="shared" si="29"/>
        <v>0.21947252075020507</v>
      </c>
      <c r="L137" s="1" t="str">
        <f t="shared" si="30"/>
        <v>IND</v>
      </c>
      <c r="M137" s="35">
        <f t="shared" si="31"/>
        <v>0.20978214022550642</v>
      </c>
      <c r="N137" s="52" t="s">
        <v>834</v>
      </c>
      <c r="O137" s="52" t="s">
        <v>1002</v>
      </c>
      <c r="P137" s="52" t="s">
        <v>837</v>
      </c>
      <c r="Q137" s="27" t="s">
        <v>834</v>
      </c>
      <c r="R137" s="27" t="s">
        <v>1185</v>
      </c>
      <c r="S137" s="27" t="s">
        <v>837</v>
      </c>
      <c r="T137" s="27" t="s">
        <v>834</v>
      </c>
      <c r="U137" s="27" t="s">
        <v>1765</v>
      </c>
      <c r="V137" s="27" t="s">
        <v>837</v>
      </c>
      <c r="W137" s="27" t="s">
        <v>2105</v>
      </c>
      <c r="X137" s="27" t="s">
        <v>909</v>
      </c>
      <c r="Y137" s="27">
        <v>17795</v>
      </c>
      <c r="Z137" s="27" t="s">
        <v>2106</v>
      </c>
      <c r="AA137" s="27" t="s">
        <v>1194</v>
      </c>
      <c r="AB137" s="27">
        <v>15786</v>
      </c>
      <c r="AC137" s="27" t="s">
        <v>6436</v>
      </c>
      <c r="AD137" s="27" t="s">
        <v>1003</v>
      </c>
      <c r="AE137" s="27">
        <v>13228</v>
      </c>
      <c r="AF137" s="27" t="s">
        <v>834</v>
      </c>
      <c r="AG137" s="27" t="s">
        <v>7003</v>
      </c>
      <c r="AH137" s="27" t="s">
        <v>837</v>
      </c>
      <c r="AI137" s="27" t="s">
        <v>834</v>
      </c>
      <c r="AJ137" s="27" t="s">
        <v>1406</v>
      </c>
      <c r="AK137" s="27" t="s">
        <v>837</v>
      </c>
      <c r="AL137" s="27" t="s">
        <v>834</v>
      </c>
      <c r="AM137" s="27" t="s">
        <v>3202</v>
      </c>
      <c r="AN137" s="27" t="s">
        <v>837</v>
      </c>
      <c r="AO137" s="27" t="s">
        <v>834</v>
      </c>
      <c r="AP137" s="27" t="s">
        <v>7510</v>
      </c>
      <c r="AQ137" s="27" t="s">
        <v>837</v>
      </c>
      <c r="AR137" s="27" t="s">
        <v>834</v>
      </c>
      <c r="AS137" s="27" t="s">
        <v>3764</v>
      </c>
      <c r="AT137" s="27" t="s">
        <v>837</v>
      </c>
      <c r="AU137" s="27" t="s">
        <v>834</v>
      </c>
      <c r="AV137" s="27" t="s">
        <v>1866</v>
      </c>
      <c r="AW137" s="27" t="s">
        <v>837</v>
      </c>
      <c r="AX137" s="27" t="s">
        <v>834</v>
      </c>
      <c r="AY137" s="27" t="s">
        <v>393</v>
      </c>
      <c r="AZ137" s="27" t="s">
        <v>837</v>
      </c>
      <c r="BA137" s="27" t="s">
        <v>834</v>
      </c>
      <c r="BB137" s="27" t="s">
        <v>6640</v>
      </c>
      <c r="BC137" s="27" t="s">
        <v>837</v>
      </c>
      <c r="BD137" s="27" t="s">
        <v>834</v>
      </c>
      <c r="BE137" s="27" t="s">
        <v>6802</v>
      </c>
      <c r="BF137" s="27" t="s">
        <v>837</v>
      </c>
      <c r="BG137" s="27" t="s">
        <v>834</v>
      </c>
      <c r="BH137" s="27" t="s">
        <v>834</v>
      </c>
      <c r="BI137" s="27" t="s">
        <v>1777</v>
      </c>
      <c r="BJ137" s="27" t="s">
        <v>837</v>
      </c>
      <c r="BK137" s="27" t="s">
        <v>3403</v>
      </c>
      <c r="BL137" s="27" t="s">
        <v>837</v>
      </c>
      <c r="BM137" s="27" t="s">
        <v>834</v>
      </c>
      <c r="BN137" s="27" t="s">
        <v>5990</v>
      </c>
      <c r="BO137" s="27" t="s">
        <v>837</v>
      </c>
      <c r="BP137" s="27" t="s">
        <v>834</v>
      </c>
      <c r="BQ137" s="27" t="s">
        <v>1020</v>
      </c>
      <c r="BR137" s="27" t="s">
        <v>837</v>
      </c>
      <c r="BS137" s="27" t="s">
        <v>834</v>
      </c>
      <c r="BT137" s="27" t="s">
        <v>4014</v>
      </c>
      <c r="BU137" s="27" t="s">
        <v>837</v>
      </c>
      <c r="BV137" s="27" t="s">
        <v>6438</v>
      </c>
      <c r="BW137" s="27" t="s">
        <v>1424</v>
      </c>
      <c r="BX137" s="27">
        <v>3997</v>
      </c>
      <c r="BY137" s="27" t="s">
        <v>834</v>
      </c>
      <c r="BZ137" s="27" t="s">
        <v>602</v>
      </c>
      <c r="CA137" s="27" t="s">
        <v>837</v>
      </c>
      <c r="CB137" s="27" t="s">
        <v>834</v>
      </c>
      <c r="CC137" s="27" t="s">
        <v>3539</v>
      </c>
      <c r="CD137" s="27" t="s">
        <v>837</v>
      </c>
      <c r="CE137" s="27" t="s">
        <v>834</v>
      </c>
      <c r="CF137" s="27" t="s">
        <v>3118</v>
      </c>
      <c r="CG137" s="27" t="s">
        <v>837</v>
      </c>
      <c r="CH137" s="27" t="s">
        <v>834</v>
      </c>
      <c r="CI137" s="27" t="s">
        <v>3608</v>
      </c>
      <c r="CJ137" s="27" t="s">
        <v>837</v>
      </c>
      <c r="CK137" s="27" t="s">
        <v>834</v>
      </c>
      <c r="CL137" s="27" t="s">
        <v>399</v>
      </c>
      <c r="CM137" s="27" t="s">
        <v>837</v>
      </c>
      <c r="CN137" s="27" t="s">
        <v>834</v>
      </c>
      <c r="CO137" s="27" t="s">
        <v>3983</v>
      </c>
      <c r="CP137" s="27" t="s">
        <v>837</v>
      </c>
      <c r="CQ137" s="27" t="s">
        <v>834</v>
      </c>
      <c r="CR137" s="27" t="s">
        <v>3395</v>
      </c>
      <c r="CS137" s="27" t="s">
        <v>837</v>
      </c>
      <c r="CT137" s="27" t="s">
        <v>834</v>
      </c>
      <c r="CU137" s="27" t="s">
        <v>5035</v>
      </c>
      <c r="CV137" s="27" t="s">
        <v>837</v>
      </c>
      <c r="CW137" s="27" t="s">
        <v>6435</v>
      </c>
      <c r="CX137" s="27" t="s">
        <v>1401</v>
      </c>
      <c r="CY137" s="27">
        <v>15089</v>
      </c>
      <c r="CZ137" s="27" t="s">
        <v>6437</v>
      </c>
      <c r="DA137" s="27" t="s">
        <v>1401</v>
      </c>
      <c r="DB137" s="27">
        <v>5644</v>
      </c>
      <c r="DC137" s="27" t="s">
        <v>6439</v>
      </c>
      <c r="DD137" s="27" t="s">
        <v>1401</v>
      </c>
      <c r="DE137" s="27">
        <v>174</v>
      </c>
      <c r="DF137" s="27" t="s">
        <v>6442</v>
      </c>
      <c r="DG137" s="27" t="s">
        <v>1401</v>
      </c>
      <c r="DH137" s="27">
        <v>76</v>
      </c>
      <c r="DI137" s="27" t="s">
        <v>6440</v>
      </c>
      <c r="DJ137" s="27" t="s">
        <v>1401</v>
      </c>
      <c r="DK137" s="27">
        <v>49</v>
      </c>
      <c r="DL137" s="27" t="s">
        <v>6716</v>
      </c>
      <c r="DM137" s="27" t="s">
        <v>1401</v>
      </c>
      <c r="DN137" s="27">
        <v>49</v>
      </c>
      <c r="DO137" s="27" t="s">
        <v>6441</v>
      </c>
      <c r="DP137" s="27" t="s">
        <v>1401</v>
      </c>
      <c r="DQ137" s="27">
        <v>40</v>
      </c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</row>
    <row r="138" spans="1:188">
      <c r="A138" s="1">
        <v>137</v>
      </c>
      <c r="B138" s="69">
        <v>39496</v>
      </c>
      <c r="C138" s="27" t="s">
        <v>1026</v>
      </c>
      <c r="D138" s="1">
        <v>120981</v>
      </c>
      <c r="E138" s="1">
        <v>47458</v>
      </c>
      <c r="F138" s="35">
        <f t="shared" si="32"/>
        <v>0.39227647316520775</v>
      </c>
      <c r="G138" s="35">
        <f t="shared" si="25"/>
        <v>9.7559947743267733E-2</v>
      </c>
      <c r="H138" s="1" t="str">
        <f t="shared" si="26"/>
        <v>PML-N</v>
      </c>
      <c r="I138" s="35">
        <f t="shared" si="27"/>
        <v>0.46386278393526909</v>
      </c>
      <c r="J138" s="1" t="str">
        <f t="shared" si="28"/>
        <v>PPPP</v>
      </c>
      <c r="K138" s="35">
        <f t="shared" si="29"/>
        <v>0.36630283619200132</v>
      </c>
      <c r="L138" s="1" t="str">
        <f t="shared" si="30"/>
        <v>PML</v>
      </c>
      <c r="M138" s="35">
        <f t="shared" si="31"/>
        <v>0.13793248767331115</v>
      </c>
      <c r="N138" s="52" t="s">
        <v>834</v>
      </c>
      <c r="O138" s="52" t="s">
        <v>1002</v>
      </c>
      <c r="P138" s="52" t="s">
        <v>837</v>
      </c>
      <c r="Q138" s="27" t="s">
        <v>834</v>
      </c>
      <c r="R138" s="27" t="s">
        <v>1185</v>
      </c>
      <c r="S138" s="27" t="s">
        <v>837</v>
      </c>
      <c r="T138" s="27" t="s">
        <v>3155</v>
      </c>
      <c r="U138" s="27" t="s">
        <v>1765</v>
      </c>
      <c r="V138" s="27">
        <v>93</v>
      </c>
      <c r="W138" s="27" t="s">
        <v>6443</v>
      </c>
      <c r="X138" s="27" t="s">
        <v>909</v>
      </c>
      <c r="Y138" s="27">
        <v>6546</v>
      </c>
      <c r="Z138" s="27" t="s">
        <v>2107</v>
      </c>
      <c r="AA138" s="27" t="s">
        <v>1194</v>
      </c>
      <c r="AB138" s="27">
        <v>22014</v>
      </c>
      <c r="AC138" s="27" t="s">
        <v>1924</v>
      </c>
      <c r="AD138" s="27" t="s">
        <v>1003</v>
      </c>
      <c r="AE138" s="27">
        <v>17384</v>
      </c>
      <c r="AF138" s="27" t="s">
        <v>834</v>
      </c>
      <c r="AG138" s="27" t="s">
        <v>7003</v>
      </c>
      <c r="AH138" s="27" t="s">
        <v>837</v>
      </c>
      <c r="AI138" s="27" t="s">
        <v>834</v>
      </c>
      <c r="AJ138" s="27" t="s">
        <v>1406</v>
      </c>
      <c r="AK138" s="27" t="s">
        <v>837</v>
      </c>
      <c r="AL138" s="27" t="s">
        <v>834</v>
      </c>
      <c r="AM138" s="27" t="s">
        <v>3202</v>
      </c>
      <c r="AN138" s="27" t="s">
        <v>837</v>
      </c>
      <c r="AO138" s="27" t="s">
        <v>834</v>
      </c>
      <c r="AP138" s="27" t="s">
        <v>7510</v>
      </c>
      <c r="AQ138" s="27" t="s">
        <v>837</v>
      </c>
      <c r="AR138" s="27" t="s">
        <v>834</v>
      </c>
      <c r="AS138" s="27" t="s">
        <v>3764</v>
      </c>
      <c r="AT138" s="27" t="s">
        <v>837</v>
      </c>
      <c r="AU138" s="27" t="s">
        <v>834</v>
      </c>
      <c r="AV138" s="27" t="s">
        <v>1866</v>
      </c>
      <c r="AW138" s="27" t="s">
        <v>837</v>
      </c>
      <c r="AX138" s="27" t="s">
        <v>834</v>
      </c>
      <c r="AY138" s="27" t="s">
        <v>393</v>
      </c>
      <c r="AZ138" s="27" t="s">
        <v>837</v>
      </c>
      <c r="BA138" s="27" t="s">
        <v>834</v>
      </c>
      <c r="BB138" s="27" t="s">
        <v>6640</v>
      </c>
      <c r="BC138" s="27" t="s">
        <v>837</v>
      </c>
      <c r="BD138" s="27" t="s">
        <v>834</v>
      </c>
      <c r="BE138" s="27" t="s">
        <v>6802</v>
      </c>
      <c r="BF138" s="27" t="s">
        <v>837</v>
      </c>
      <c r="BG138" s="27" t="s">
        <v>834</v>
      </c>
      <c r="BH138" s="27" t="s">
        <v>834</v>
      </c>
      <c r="BI138" s="27" t="s">
        <v>1777</v>
      </c>
      <c r="BJ138" s="27" t="s">
        <v>837</v>
      </c>
      <c r="BK138" s="27" t="s">
        <v>3403</v>
      </c>
      <c r="BL138" s="27" t="s">
        <v>837</v>
      </c>
      <c r="BM138" s="27" t="s">
        <v>834</v>
      </c>
      <c r="BN138" s="27" t="s">
        <v>5990</v>
      </c>
      <c r="BO138" s="27" t="s">
        <v>837</v>
      </c>
      <c r="BP138" s="27" t="s">
        <v>834</v>
      </c>
      <c r="BQ138" s="27" t="s">
        <v>1020</v>
      </c>
      <c r="BR138" s="27" t="s">
        <v>837</v>
      </c>
      <c r="BS138" s="27" t="s">
        <v>834</v>
      </c>
      <c r="BT138" s="27" t="s">
        <v>4014</v>
      </c>
      <c r="BU138" s="27" t="s">
        <v>837</v>
      </c>
      <c r="BV138" s="27" t="s">
        <v>834</v>
      </c>
      <c r="BW138" s="27" t="s">
        <v>1424</v>
      </c>
      <c r="BX138" s="27" t="s">
        <v>837</v>
      </c>
      <c r="BY138" s="27" t="s">
        <v>834</v>
      </c>
      <c r="BZ138" s="27" t="s">
        <v>602</v>
      </c>
      <c r="CA138" s="27" t="s">
        <v>837</v>
      </c>
      <c r="CB138" s="27" t="s">
        <v>834</v>
      </c>
      <c r="CC138" s="27" t="s">
        <v>3539</v>
      </c>
      <c r="CD138" s="27" t="s">
        <v>837</v>
      </c>
      <c r="CE138" s="27" t="s">
        <v>834</v>
      </c>
      <c r="CF138" s="27" t="s">
        <v>3118</v>
      </c>
      <c r="CG138" s="27" t="s">
        <v>837</v>
      </c>
      <c r="CH138" s="27" t="s">
        <v>834</v>
      </c>
      <c r="CI138" s="27" t="s">
        <v>3608</v>
      </c>
      <c r="CJ138" s="27" t="s">
        <v>837</v>
      </c>
      <c r="CK138" s="27" t="s">
        <v>834</v>
      </c>
      <c r="CL138" s="27" t="s">
        <v>399</v>
      </c>
      <c r="CM138" s="27" t="s">
        <v>837</v>
      </c>
      <c r="CN138" s="27" t="s">
        <v>834</v>
      </c>
      <c r="CO138" s="27" t="s">
        <v>3983</v>
      </c>
      <c r="CP138" s="27" t="s">
        <v>837</v>
      </c>
      <c r="CQ138" s="27" t="s">
        <v>834</v>
      </c>
      <c r="CR138" s="27" t="s">
        <v>3395</v>
      </c>
      <c r="CS138" s="27" t="s">
        <v>837</v>
      </c>
      <c r="CT138" s="27" t="s">
        <v>834</v>
      </c>
      <c r="CU138" s="27" t="s">
        <v>5035</v>
      </c>
      <c r="CV138" s="27" t="s">
        <v>837</v>
      </c>
      <c r="CW138" s="27" t="s">
        <v>6444</v>
      </c>
      <c r="CX138" s="27" t="s">
        <v>1401</v>
      </c>
      <c r="CY138" s="27">
        <v>1104</v>
      </c>
      <c r="CZ138" s="27" t="s">
        <v>6445</v>
      </c>
      <c r="DA138" s="27" t="s">
        <v>1401</v>
      </c>
      <c r="DB138" s="27">
        <v>207</v>
      </c>
      <c r="DC138" s="27" t="s">
        <v>3516</v>
      </c>
      <c r="DD138" s="27" t="s">
        <v>1401</v>
      </c>
      <c r="DE138" s="27">
        <v>60</v>
      </c>
      <c r="DF138" s="27" t="s">
        <v>6627</v>
      </c>
      <c r="DG138" s="27" t="s">
        <v>1401</v>
      </c>
      <c r="DH138" s="27">
        <v>35</v>
      </c>
      <c r="DI138" s="27" t="s">
        <v>4497</v>
      </c>
      <c r="DJ138" s="27" t="s">
        <v>1401</v>
      </c>
      <c r="DK138" s="27">
        <v>15</v>
      </c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</row>
    <row r="139" spans="1:188">
      <c r="A139" s="1">
        <v>138</v>
      </c>
      <c r="B139" s="69">
        <v>39496</v>
      </c>
      <c r="C139" s="27" t="s">
        <v>1029</v>
      </c>
      <c r="D139" s="1">
        <v>129869</v>
      </c>
      <c r="E139" s="1">
        <v>44722</v>
      </c>
      <c r="F139" s="35">
        <f t="shared" si="32"/>
        <v>0.34436239595284479</v>
      </c>
      <c r="G139" s="35">
        <f t="shared" si="25"/>
        <v>0.20895756003756541</v>
      </c>
      <c r="H139" s="1" t="str">
        <f t="shared" si="26"/>
        <v>PML-N</v>
      </c>
      <c r="I139" s="35">
        <f t="shared" si="27"/>
        <v>0.43718975001118016</v>
      </c>
      <c r="J139" s="1" t="str">
        <f t="shared" si="28"/>
        <v>PPPP</v>
      </c>
      <c r="K139" s="35">
        <f t="shared" si="29"/>
        <v>0.22823218997361477</v>
      </c>
      <c r="L139" s="1" t="str">
        <f t="shared" si="30"/>
        <v>IND</v>
      </c>
      <c r="M139" s="35">
        <f t="shared" si="31"/>
        <v>0.22510173963597335</v>
      </c>
      <c r="N139" s="52" t="s">
        <v>834</v>
      </c>
      <c r="O139" s="52" t="s">
        <v>1002</v>
      </c>
      <c r="P139" s="52" t="s">
        <v>837</v>
      </c>
      <c r="Q139" s="27" t="s">
        <v>834</v>
      </c>
      <c r="R139" s="27" t="s">
        <v>1185</v>
      </c>
      <c r="S139" s="27" t="s">
        <v>837</v>
      </c>
      <c r="T139" s="27" t="s">
        <v>834</v>
      </c>
      <c r="U139" s="27" t="s">
        <v>1765</v>
      </c>
      <c r="V139" s="27" t="s">
        <v>837</v>
      </c>
      <c r="W139" s="27" t="s">
        <v>6790</v>
      </c>
      <c r="X139" s="27" t="s">
        <v>909</v>
      </c>
      <c r="Y139" s="27">
        <v>3541</v>
      </c>
      <c r="Z139" s="27" t="s">
        <v>1925</v>
      </c>
      <c r="AA139" s="27" t="s">
        <v>1194</v>
      </c>
      <c r="AB139" s="27">
        <v>19552</v>
      </c>
      <c r="AC139" s="27" t="s">
        <v>1926</v>
      </c>
      <c r="AD139" s="27" t="s">
        <v>1003</v>
      </c>
      <c r="AE139" s="27">
        <v>10207</v>
      </c>
      <c r="AF139" s="27" t="s">
        <v>834</v>
      </c>
      <c r="AG139" s="27" t="s">
        <v>7003</v>
      </c>
      <c r="AH139" s="27" t="s">
        <v>837</v>
      </c>
      <c r="AI139" s="27" t="s">
        <v>834</v>
      </c>
      <c r="AJ139" s="27" t="s">
        <v>1406</v>
      </c>
      <c r="AK139" s="27" t="s">
        <v>837</v>
      </c>
      <c r="AL139" s="27" t="s">
        <v>834</v>
      </c>
      <c r="AM139" s="27" t="s">
        <v>3202</v>
      </c>
      <c r="AN139" s="27" t="s">
        <v>837</v>
      </c>
      <c r="AO139" s="27" t="s">
        <v>834</v>
      </c>
      <c r="AP139" s="27" t="s">
        <v>7510</v>
      </c>
      <c r="AQ139" s="27" t="s">
        <v>837</v>
      </c>
      <c r="AR139" s="27" t="s">
        <v>834</v>
      </c>
      <c r="AS139" s="27" t="s">
        <v>3764</v>
      </c>
      <c r="AT139" s="27" t="s">
        <v>837</v>
      </c>
      <c r="AU139" s="27" t="s">
        <v>834</v>
      </c>
      <c r="AV139" s="27" t="s">
        <v>1866</v>
      </c>
      <c r="AW139" s="27" t="s">
        <v>837</v>
      </c>
      <c r="AX139" s="27" t="s">
        <v>834</v>
      </c>
      <c r="AY139" s="27" t="s">
        <v>393</v>
      </c>
      <c r="AZ139" s="27" t="s">
        <v>837</v>
      </c>
      <c r="BA139" s="27" t="s">
        <v>834</v>
      </c>
      <c r="BB139" s="27" t="s">
        <v>6640</v>
      </c>
      <c r="BC139" s="27" t="s">
        <v>837</v>
      </c>
      <c r="BD139" s="27" t="s">
        <v>6654</v>
      </c>
      <c r="BE139" s="27" t="s">
        <v>6802</v>
      </c>
      <c r="BF139" s="27">
        <v>19</v>
      </c>
      <c r="BG139" s="27" t="s">
        <v>834</v>
      </c>
      <c r="BH139" s="27" t="s">
        <v>834</v>
      </c>
      <c r="BI139" s="27" t="s">
        <v>1777</v>
      </c>
      <c r="BJ139" s="27" t="s">
        <v>837</v>
      </c>
      <c r="BK139" s="27" t="s">
        <v>3403</v>
      </c>
      <c r="BL139" s="27" t="s">
        <v>837</v>
      </c>
      <c r="BM139" s="27" t="s">
        <v>834</v>
      </c>
      <c r="BN139" s="27" t="s">
        <v>5990</v>
      </c>
      <c r="BO139" s="27" t="s">
        <v>837</v>
      </c>
      <c r="BP139" s="27" t="s">
        <v>834</v>
      </c>
      <c r="BQ139" s="27" t="s">
        <v>1020</v>
      </c>
      <c r="BR139" s="27" t="s">
        <v>837</v>
      </c>
      <c r="BS139" s="27" t="s">
        <v>834</v>
      </c>
      <c r="BT139" s="27" t="s">
        <v>4014</v>
      </c>
      <c r="BU139" s="27" t="s">
        <v>837</v>
      </c>
      <c r="BV139" s="27" t="s">
        <v>834</v>
      </c>
      <c r="BW139" s="27" t="s">
        <v>1424</v>
      </c>
      <c r="BX139" s="27" t="s">
        <v>837</v>
      </c>
      <c r="BY139" s="27" t="s">
        <v>834</v>
      </c>
      <c r="BZ139" s="27" t="s">
        <v>602</v>
      </c>
      <c r="CA139" s="27" t="s">
        <v>837</v>
      </c>
      <c r="CB139" s="27" t="s">
        <v>834</v>
      </c>
      <c r="CC139" s="27" t="s">
        <v>3539</v>
      </c>
      <c r="CD139" s="27" t="s">
        <v>837</v>
      </c>
      <c r="CE139" s="27" t="s">
        <v>834</v>
      </c>
      <c r="CF139" s="27" t="s">
        <v>3118</v>
      </c>
      <c r="CG139" s="27" t="s">
        <v>837</v>
      </c>
      <c r="CH139" s="27" t="s">
        <v>834</v>
      </c>
      <c r="CI139" s="27" t="s">
        <v>3608</v>
      </c>
      <c r="CJ139" s="27" t="s">
        <v>837</v>
      </c>
      <c r="CK139" s="27" t="s">
        <v>834</v>
      </c>
      <c r="CL139" s="27" t="s">
        <v>399</v>
      </c>
      <c r="CM139" s="27" t="s">
        <v>837</v>
      </c>
      <c r="CN139" s="27" t="s">
        <v>834</v>
      </c>
      <c r="CO139" s="27" t="s">
        <v>3983</v>
      </c>
      <c r="CP139" s="27" t="s">
        <v>837</v>
      </c>
      <c r="CQ139" s="27" t="s">
        <v>834</v>
      </c>
      <c r="CR139" s="27" t="s">
        <v>3395</v>
      </c>
      <c r="CS139" s="27" t="s">
        <v>837</v>
      </c>
      <c r="CT139" s="27" t="s">
        <v>834</v>
      </c>
      <c r="CU139" s="27" t="s">
        <v>5035</v>
      </c>
      <c r="CV139" s="27" t="s">
        <v>837</v>
      </c>
      <c r="CW139" s="27" t="s">
        <v>6628</v>
      </c>
      <c r="CX139" s="27" t="s">
        <v>1401</v>
      </c>
      <c r="CY139" s="27">
        <v>10067</v>
      </c>
      <c r="CZ139" s="27" t="s">
        <v>3516</v>
      </c>
      <c r="DA139" s="27" t="s">
        <v>1401</v>
      </c>
      <c r="DB139" s="27">
        <v>606</v>
      </c>
      <c r="DC139" s="27" t="s">
        <v>3517</v>
      </c>
      <c r="DD139" s="27" t="s">
        <v>1401</v>
      </c>
      <c r="DE139" s="27">
        <v>443</v>
      </c>
      <c r="DF139" s="27" t="s">
        <v>6791</v>
      </c>
      <c r="DG139" s="27" t="s">
        <v>1401</v>
      </c>
      <c r="DH139" s="27">
        <v>175</v>
      </c>
      <c r="DI139" s="27" t="s">
        <v>6792</v>
      </c>
      <c r="DJ139" s="27" t="s">
        <v>1401</v>
      </c>
      <c r="DK139" s="27">
        <v>62</v>
      </c>
      <c r="DL139" s="27" t="s">
        <v>6653</v>
      </c>
      <c r="DM139" s="27" t="s">
        <v>1401</v>
      </c>
      <c r="DN139" s="27">
        <v>28</v>
      </c>
      <c r="DO139" s="27" t="s">
        <v>4497</v>
      </c>
      <c r="DP139" s="27" t="s">
        <v>1401</v>
      </c>
      <c r="DQ139" s="27">
        <v>22</v>
      </c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</row>
    <row r="140" spans="1:188">
      <c r="A140" s="1">
        <v>139</v>
      </c>
      <c r="B140" s="69">
        <v>39496</v>
      </c>
      <c r="C140" s="27" t="s">
        <v>1031</v>
      </c>
      <c r="D140" s="1">
        <v>139731</v>
      </c>
      <c r="E140" s="1">
        <v>53019</v>
      </c>
      <c r="F140" s="35">
        <f t="shared" si="32"/>
        <v>0.3794362024175022</v>
      </c>
      <c r="G140" s="35">
        <f t="shared" si="25"/>
        <v>0.20824610045455402</v>
      </c>
      <c r="H140" s="1" t="str">
        <f t="shared" si="26"/>
        <v>PML-N</v>
      </c>
      <c r="I140" s="35">
        <f t="shared" si="27"/>
        <v>0.56498613704521017</v>
      </c>
      <c r="J140" s="1" t="str">
        <f t="shared" si="28"/>
        <v>PPPP</v>
      </c>
      <c r="K140" s="35">
        <f t="shared" si="29"/>
        <v>0.35674003659065617</v>
      </c>
      <c r="L140" s="1" t="str">
        <f t="shared" si="30"/>
        <v>PML</v>
      </c>
      <c r="M140" s="35">
        <f t="shared" si="31"/>
        <v>5.2037948659914374E-2</v>
      </c>
      <c r="N140" s="52" t="s">
        <v>834</v>
      </c>
      <c r="O140" s="52" t="s">
        <v>1002</v>
      </c>
      <c r="P140" s="52" t="s">
        <v>837</v>
      </c>
      <c r="Q140" s="27" t="s">
        <v>6656</v>
      </c>
      <c r="R140" s="27" t="s">
        <v>1185</v>
      </c>
      <c r="S140" s="27">
        <v>457</v>
      </c>
      <c r="T140" s="27" t="s">
        <v>6657</v>
      </c>
      <c r="U140" s="27" t="s">
        <v>1765</v>
      </c>
      <c r="V140" s="27">
        <v>34</v>
      </c>
      <c r="W140" s="27" t="s">
        <v>6803</v>
      </c>
      <c r="X140" s="27" t="s">
        <v>909</v>
      </c>
      <c r="Y140" s="27">
        <v>2759</v>
      </c>
      <c r="Z140" s="27" t="s">
        <v>1927</v>
      </c>
      <c r="AA140" s="27" t="s">
        <v>1194</v>
      </c>
      <c r="AB140" s="27">
        <v>29955</v>
      </c>
      <c r="AC140" s="27" t="s">
        <v>1928</v>
      </c>
      <c r="AD140" s="27" t="s">
        <v>1003</v>
      </c>
      <c r="AE140" s="27">
        <v>18914</v>
      </c>
      <c r="AF140" s="27" t="s">
        <v>834</v>
      </c>
      <c r="AG140" s="27" t="s">
        <v>7003</v>
      </c>
      <c r="AH140" s="27" t="s">
        <v>837</v>
      </c>
      <c r="AI140" s="27" t="s">
        <v>834</v>
      </c>
      <c r="AJ140" s="27" t="s">
        <v>1406</v>
      </c>
      <c r="AK140" s="27" t="s">
        <v>837</v>
      </c>
      <c r="AL140" s="27" t="s">
        <v>834</v>
      </c>
      <c r="AM140" s="27" t="s">
        <v>3202</v>
      </c>
      <c r="AN140" s="27" t="s">
        <v>837</v>
      </c>
      <c r="AO140" s="27" t="s">
        <v>834</v>
      </c>
      <c r="AP140" s="27" t="s">
        <v>7510</v>
      </c>
      <c r="AQ140" s="27" t="s">
        <v>837</v>
      </c>
      <c r="AR140" s="27" t="s">
        <v>834</v>
      </c>
      <c r="AS140" s="27" t="s">
        <v>3764</v>
      </c>
      <c r="AT140" s="27" t="s">
        <v>837</v>
      </c>
      <c r="AU140" s="27" t="s">
        <v>834</v>
      </c>
      <c r="AV140" s="27" t="s">
        <v>1866</v>
      </c>
      <c r="AW140" s="27" t="s">
        <v>837</v>
      </c>
      <c r="AX140" s="27" t="s">
        <v>834</v>
      </c>
      <c r="AY140" s="27" t="s">
        <v>393</v>
      </c>
      <c r="AZ140" s="27" t="s">
        <v>837</v>
      </c>
      <c r="BA140" s="27" t="s">
        <v>834</v>
      </c>
      <c r="BB140" s="27" t="s">
        <v>6640</v>
      </c>
      <c r="BC140" s="27" t="s">
        <v>837</v>
      </c>
      <c r="BD140" s="27" t="s">
        <v>834</v>
      </c>
      <c r="BE140" s="27" t="s">
        <v>6802</v>
      </c>
      <c r="BF140" s="27" t="s">
        <v>837</v>
      </c>
      <c r="BG140" s="27" t="s">
        <v>834</v>
      </c>
      <c r="BH140" s="27" t="s">
        <v>834</v>
      </c>
      <c r="BI140" s="27" t="s">
        <v>1777</v>
      </c>
      <c r="BJ140" s="27" t="s">
        <v>837</v>
      </c>
      <c r="BK140" s="27" t="s">
        <v>3403</v>
      </c>
      <c r="BL140" s="27" t="s">
        <v>837</v>
      </c>
      <c r="BM140" s="27" t="s">
        <v>834</v>
      </c>
      <c r="BN140" s="27" t="s">
        <v>5990</v>
      </c>
      <c r="BO140" s="27" t="s">
        <v>837</v>
      </c>
      <c r="BP140" s="27" t="s">
        <v>834</v>
      </c>
      <c r="BQ140" s="27" t="s">
        <v>1020</v>
      </c>
      <c r="BR140" s="27" t="s">
        <v>837</v>
      </c>
      <c r="BS140" s="27" t="s">
        <v>834</v>
      </c>
      <c r="BT140" s="27" t="s">
        <v>4014</v>
      </c>
      <c r="BU140" s="27" t="s">
        <v>837</v>
      </c>
      <c r="BV140" s="27" t="s">
        <v>6655</v>
      </c>
      <c r="BW140" s="27" t="s">
        <v>1424</v>
      </c>
      <c r="BX140" s="27">
        <v>900</v>
      </c>
      <c r="BY140" s="27" t="s">
        <v>834</v>
      </c>
      <c r="BZ140" s="27" t="s">
        <v>602</v>
      </c>
      <c r="CA140" s="27" t="s">
        <v>837</v>
      </c>
      <c r="CB140" s="27" t="s">
        <v>834</v>
      </c>
      <c r="CC140" s="27" t="s">
        <v>3539</v>
      </c>
      <c r="CD140" s="27" t="s">
        <v>837</v>
      </c>
      <c r="CE140" s="27" t="s">
        <v>834</v>
      </c>
      <c r="CF140" s="27" t="s">
        <v>3118</v>
      </c>
      <c r="CG140" s="27" t="s">
        <v>837</v>
      </c>
      <c r="CH140" s="27" t="s">
        <v>834</v>
      </c>
      <c r="CI140" s="27" t="s">
        <v>3608</v>
      </c>
      <c r="CJ140" s="27" t="s">
        <v>837</v>
      </c>
      <c r="CK140" s="27" t="s">
        <v>834</v>
      </c>
      <c r="CL140" s="27" t="s">
        <v>399</v>
      </c>
      <c r="CM140" s="27" t="s">
        <v>837</v>
      </c>
      <c r="CN140" s="27" t="s">
        <v>834</v>
      </c>
      <c r="CO140" s="27" t="s">
        <v>3983</v>
      </c>
      <c r="CP140" s="27" t="s">
        <v>837</v>
      </c>
      <c r="CQ140" s="27" t="s">
        <v>834</v>
      </c>
      <c r="CR140" s="27" t="s">
        <v>3395</v>
      </c>
      <c r="CS140" s="27" t="s">
        <v>837</v>
      </c>
      <c r="CT140" s="27" t="s">
        <v>834</v>
      </c>
      <c r="CU140" s="27" t="s">
        <v>5035</v>
      </c>
      <c r="CV140" s="27" t="s">
        <v>837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</row>
    <row r="141" spans="1:188">
      <c r="A141" s="1">
        <v>140</v>
      </c>
      <c r="B141" s="69">
        <v>39496</v>
      </c>
      <c r="C141" s="27" t="s">
        <v>1265</v>
      </c>
      <c r="D141" s="1">
        <v>128581</v>
      </c>
      <c r="E141" s="1">
        <v>43215</v>
      </c>
      <c r="F141" s="35">
        <f t="shared" si="32"/>
        <v>0.33609164651075973</v>
      </c>
      <c r="G141" s="35">
        <f t="shared" si="25"/>
        <v>0.4093254656947819</v>
      </c>
      <c r="H141" s="1" t="str">
        <f t="shared" si="26"/>
        <v>PML-N</v>
      </c>
      <c r="I141" s="35">
        <f t="shared" si="27"/>
        <v>0.66062709707277567</v>
      </c>
      <c r="J141" s="1" t="str">
        <f t="shared" si="28"/>
        <v>PPPP</v>
      </c>
      <c r="K141" s="35">
        <f t="shared" si="29"/>
        <v>0.25130163137799377</v>
      </c>
      <c r="L141" s="1" t="str">
        <f t="shared" si="30"/>
        <v>PML</v>
      </c>
      <c r="M141" s="35">
        <f t="shared" si="31"/>
        <v>7.44648848779359E-2</v>
      </c>
      <c r="N141" s="52" t="s">
        <v>834</v>
      </c>
      <c r="O141" s="52" t="s">
        <v>1002</v>
      </c>
      <c r="P141" s="52" t="s">
        <v>837</v>
      </c>
      <c r="Q141" s="27" t="s">
        <v>6659</v>
      </c>
      <c r="R141" s="27" t="s">
        <v>1185</v>
      </c>
      <c r="S141" s="27">
        <v>481</v>
      </c>
      <c r="T141" s="27" t="s">
        <v>834</v>
      </c>
      <c r="U141" s="27" t="s">
        <v>1765</v>
      </c>
      <c r="V141" s="27" t="s">
        <v>837</v>
      </c>
      <c r="W141" s="27" t="s">
        <v>6658</v>
      </c>
      <c r="X141" s="27" t="s">
        <v>909</v>
      </c>
      <c r="Y141" s="27">
        <v>3218</v>
      </c>
      <c r="Z141" s="27" t="s">
        <v>2111</v>
      </c>
      <c r="AA141" s="27" t="s">
        <v>1194</v>
      </c>
      <c r="AB141" s="27">
        <v>28549</v>
      </c>
      <c r="AC141" s="27" t="s">
        <v>2112</v>
      </c>
      <c r="AD141" s="27" t="s">
        <v>1003</v>
      </c>
      <c r="AE141" s="27">
        <v>10860</v>
      </c>
      <c r="AF141" s="27" t="s">
        <v>834</v>
      </c>
      <c r="AG141" s="27" t="s">
        <v>7003</v>
      </c>
      <c r="AH141" s="27" t="s">
        <v>837</v>
      </c>
      <c r="AI141" s="27" t="s">
        <v>834</v>
      </c>
      <c r="AJ141" s="27" t="s">
        <v>1406</v>
      </c>
      <c r="AK141" s="27" t="s">
        <v>837</v>
      </c>
      <c r="AL141" s="27" t="s">
        <v>834</v>
      </c>
      <c r="AM141" s="27" t="s">
        <v>3202</v>
      </c>
      <c r="AN141" s="27" t="s">
        <v>837</v>
      </c>
      <c r="AO141" s="27" t="s">
        <v>834</v>
      </c>
      <c r="AP141" s="27" t="s">
        <v>7510</v>
      </c>
      <c r="AQ141" s="27" t="s">
        <v>837</v>
      </c>
      <c r="AR141" s="27" t="s">
        <v>834</v>
      </c>
      <c r="AS141" s="27" t="s">
        <v>3764</v>
      </c>
      <c r="AT141" s="27" t="s">
        <v>837</v>
      </c>
      <c r="AU141" s="27" t="s">
        <v>834</v>
      </c>
      <c r="AV141" s="27" t="s">
        <v>1866</v>
      </c>
      <c r="AW141" s="27" t="s">
        <v>837</v>
      </c>
      <c r="AX141" s="27" t="s">
        <v>834</v>
      </c>
      <c r="AY141" s="27" t="s">
        <v>393</v>
      </c>
      <c r="AZ141" s="27" t="s">
        <v>837</v>
      </c>
      <c r="BA141" s="27" t="s">
        <v>834</v>
      </c>
      <c r="BB141" s="27" t="s">
        <v>6640</v>
      </c>
      <c r="BC141" s="27" t="s">
        <v>837</v>
      </c>
      <c r="BD141" s="27" t="s">
        <v>834</v>
      </c>
      <c r="BE141" s="27" t="s">
        <v>6802</v>
      </c>
      <c r="BF141" s="27" t="s">
        <v>837</v>
      </c>
      <c r="BG141" s="27" t="s">
        <v>834</v>
      </c>
      <c r="BH141" s="27" t="s">
        <v>834</v>
      </c>
      <c r="BI141" s="27" t="s">
        <v>1777</v>
      </c>
      <c r="BJ141" s="27" t="s">
        <v>837</v>
      </c>
      <c r="BK141" s="27" t="s">
        <v>3403</v>
      </c>
      <c r="BL141" s="27" t="s">
        <v>837</v>
      </c>
      <c r="BM141" s="27" t="s">
        <v>834</v>
      </c>
      <c r="BN141" s="27" t="s">
        <v>5990</v>
      </c>
      <c r="BO141" s="27" t="s">
        <v>837</v>
      </c>
      <c r="BP141" s="27" t="s">
        <v>834</v>
      </c>
      <c r="BQ141" s="27" t="s">
        <v>1020</v>
      </c>
      <c r="BR141" s="27" t="s">
        <v>837</v>
      </c>
      <c r="BS141" s="27" t="s">
        <v>834</v>
      </c>
      <c r="BT141" s="27" t="s">
        <v>4014</v>
      </c>
      <c r="BU141" s="27" t="s">
        <v>837</v>
      </c>
      <c r="BV141" s="27" t="s">
        <v>834</v>
      </c>
      <c r="BW141" s="27" t="s">
        <v>1424</v>
      </c>
      <c r="BX141" s="27" t="s">
        <v>837</v>
      </c>
      <c r="BY141" s="27" t="s">
        <v>834</v>
      </c>
      <c r="BZ141" s="27" t="s">
        <v>602</v>
      </c>
      <c r="CA141" s="27" t="s">
        <v>837</v>
      </c>
      <c r="CB141" s="27" t="s">
        <v>834</v>
      </c>
      <c r="CC141" s="27" t="s">
        <v>3539</v>
      </c>
      <c r="CD141" s="27" t="s">
        <v>837</v>
      </c>
      <c r="CE141" s="27" t="s">
        <v>834</v>
      </c>
      <c r="CF141" s="27" t="s">
        <v>3118</v>
      </c>
      <c r="CG141" s="27" t="s">
        <v>837</v>
      </c>
      <c r="CH141" s="27" t="s">
        <v>834</v>
      </c>
      <c r="CI141" s="27" t="s">
        <v>3608</v>
      </c>
      <c r="CJ141" s="27" t="s">
        <v>837</v>
      </c>
      <c r="CK141" s="27" t="s">
        <v>834</v>
      </c>
      <c r="CL141" s="27" t="s">
        <v>399</v>
      </c>
      <c r="CM141" s="27" t="s">
        <v>837</v>
      </c>
      <c r="CN141" s="27" t="s">
        <v>834</v>
      </c>
      <c r="CO141" s="27" t="s">
        <v>3983</v>
      </c>
      <c r="CP141" s="27" t="s">
        <v>837</v>
      </c>
      <c r="CQ141" s="27" t="s">
        <v>834</v>
      </c>
      <c r="CR141" s="27" t="s">
        <v>3395</v>
      </c>
      <c r="CS141" s="27" t="s">
        <v>837</v>
      </c>
      <c r="CT141" s="27" t="s">
        <v>834</v>
      </c>
      <c r="CU141" s="27" t="s">
        <v>5035</v>
      </c>
      <c r="CV141" s="27" t="s">
        <v>837</v>
      </c>
      <c r="CW141" s="27" t="s">
        <v>6660</v>
      </c>
      <c r="CX141" s="27" t="s">
        <v>1401</v>
      </c>
      <c r="CY141" s="27">
        <v>46</v>
      </c>
      <c r="CZ141" s="27" t="s">
        <v>6661</v>
      </c>
      <c r="DA141" s="27" t="s">
        <v>1401</v>
      </c>
      <c r="DB141" s="27">
        <v>31</v>
      </c>
      <c r="DC141" s="27" t="s">
        <v>6662</v>
      </c>
      <c r="DD141" s="27" t="s">
        <v>1401</v>
      </c>
      <c r="DE141" s="27">
        <v>19</v>
      </c>
      <c r="DF141" s="27" t="s">
        <v>6663</v>
      </c>
      <c r="DG141" s="27" t="s">
        <v>1401</v>
      </c>
      <c r="DH141" s="27">
        <v>11</v>
      </c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</row>
    <row r="142" spans="1:188">
      <c r="A142" s="1">
        <v>141</v>
      </c>
      <c r="B142" s="69" t="s">
        <v>14</v>
      </c>
      <c r="C142" s="27" t="s">
        <v>1268</v>
      </c>
      <c r="D142" s="80" t="s">
        <v>4</v>
      </c>
      <c r="E142" s="80"/>
      <c r="F142" s="80"/>
      <c r="G142" s="80"/>
      <c r="H142" s="80"/>
      <c r="I142" s="80"/>
      <c r="J142" s="80"/>
      <c r="K142" s="80"/>
      <c r="L142" s="80"/>
      <c r="M142" s="80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</row>
    <row r="143" spans="1:188">
      <c r="A143" s="1">
        <v>142</v>
      </c>
      <c r="B143" s="69">
        <v>39496</v>
      </c>
      <c r="C143" s="27" t="s">
        <v>1271</v>
      </c>
      <c r="D143" s="1">
        <v>150412</v>
      </c>
      <c r="E143" s="1">
        <v>43570</v>
      </c>
      <c r="F143" s="35">
        <f t="shared" si="32"/>
        <v>0.28967103688535489</v>
      </c>
      <c r="G143" s="35">
        <f t="shared" ref="G143:G154" si="33">((LARGE(N143:GE143,1)-(LARGE(N143:GE143,2)))/E143)</f>
        <v>0.52859765893963739</v>
      </c>
      <c r="H143" s="1" t="str">
        <f t="shared" ref="H143:H154" si="34">INDEX(N143:GE143,MATCH(MAX(N143:GE143),N143:GE143,0)-1)</f>
        <v>PML-N</v>
      </c>
      <c r="I143" s="35">
        <f t="shared" ref="I143:I154" si="35">LARGE(N143:GE143,1)/(E143)</f>
        <v>0.71898095019508834</v>
      </c>
      <c r="J143" s="1" t="str">
        <f t="shared" ref="J143:J154" si="36">INDEX(N143:GE143,MATCH(LARGE(N143:GE143,2),N143:GE143,0)-1)</f>
        <v>PPPP</v>
      </c>
      <c r="K143" s="35">
        <f t="shared" ref="K143:K154" si="37">LARGE(N143:GE143,2)/(E143)</f>
        <v>0.190383291255451</v>
      </c>
      <c r="L143" s="1" t="str">
        <f t="shared" ref="L143:L154" si="38">INDEX(N143:GE143,MATCH(LARGE(N143:GE143,3),N143:GE143,0)-1)</f>
        <v>PML</v>
      </c>
      <c r="M143" s="35">
        <f t="shared" ref="M143:M154" si="39">LARGE(N143:GE143,3)/(E143)</f>
        <v>8.7032361716777598E-2</v>
      </c>
      <c r="N143" s="52" t="s">
        <v>834</v>
      </c>
      <c r="O143" s="52" t="s">
        <v>1002</v>
      </c>
      <c r="P143" s="52" t="s">
        <v>837</v>
      </c>
      <c r="Q143" s="27" t="s">
        <v>834</v>
      </c>
      <c r="R143" s="27" t="s">
        <v>1185</v>
      </c>
      <c r="S143" s="27" t="s">
        <v>837</v>
      </c>
      <c r="T143" s="27" t="s">
        <v>834</v>
      </c>
      <c r="U143" s="27" t="s">
        <v>1765</v>
      </c>
      <c r="V143" s="27" t="s">
        <v>837</v>
      </c>
      <c r="W143" s="27" t="s">
        <v>6806</v>
      </c>
      <c r="X143" s="27" t="s">
        <v>909</v>
      </c>
      <c r="Y143" s="27">
        <v>3792</v>
      </c>
      <c r="Z143" s="27" t="s">
        <v>2113</v>
      </c>
      <c r="AA143" s="27" t="s">
        <v>1194</v>
      </c>
      <c r="AB143" s="27">
        <v>31326</v>
      </c>
      <c r="AC143" s="27" t="s">
        <v>2114</v>
      </c>
      <c r="AD143" s="27" t="s">
        <v>1003</v>
      </c>
      <c r="AE143" s="27">
        <v>8295</v>
      </c>
      <c r="AF143" s="27" t="s">
        <v>834</v>
      </c>
      <c r="AG143" s="27" t="s">
        <v>7003</v>
      </c>
      <c r="AH143" s="27" t="s">
        <v>837</v>
      </c>
      <c r="AI143" s="27" t="s">
        <v>834</v>
      </c>
      <c r="AJ143" s="27" t="s">
        <v>1406</v>
      </c>
      <c r="AK143" s="27" t="s">
        <v>837</v>
      </c>
      <c r="AL143" s="27" t="s">
        <v>834</v>
      </c>
      <c r="AM143" s="27" t="s">
        <v>3202</v>
      </c>
      <c r="AN143" s="27" t="s">
        <v>837</v>
      </c>
      <c r="AO143" s="27" t="s">
        <v>834</v>
      </c>
      <c r="AP143" s="27" t="s">
        <v>7510</v>
      </c>
      <c r="AQ143" s="27" t="s">
        <v>837</v>
      </c>
      <c r="AR143" s="27" t="s">
        <v>834</v>
      </c>
      <c r="AS143" s="27" t="s">
        <v>3764</v>
      </c>
      <c r="AT143" s="27" t="s">
        <v>837</v>
      </c>
      <c r="AU143" s="27" t="s">
        <v>834</v>
      </c>
      <c r="AV143" s="27" t="s">
        <v>1866</v>
      </c>
      <c r="AW143" s="27" t="s">
        <v>837</v>
      </c>
      <c r="AX143" s="27" t="s">
        <v>834</v>
      </c>
      <c r="AY143" s="27" t="s">
        <v>393</v>
      </c>
      <c r="AZ143" s="27" t="s">
        <v>837</v>
      </c>
      <c r="BA143" s="27" t="s">
        <v>834</v>
      </c>
      <c r="BB143" s="27" t="s">
        <v>6640</v>
      </c>
      <c r="BC143" s="27" t="s">
        <v>837</v>
      </c>
      <c r="BD143" s="27" t="s">
        <v>834</v>
      </c>
      <c r="BE143" s="27" t="s">
        <v>6802</v>
      </c>
      <c r="BF143" s="27" t="s">
        <v>837</v>
      </c>
      <c r="BG143" s="27" t="s">
        <v>834</v>
      </c>
      <c r="BH143" s="27" t="s">
        <v>834</v>
      </c>
      <c r="BI143" s="27" t="s">
        <v>1777</v>
      </c>
      <c r="BJ143" s="27" t="s">
        <v>837</v>
      </c>
      <c r="BK143" s="27" t="s">
        <v>3403</v>
      </c>
      <c r="BL143" s="27" t="s">
        <v>837</v>
      </c>
      <c r="BM143" s="27" t="s">
        <v>834</v>
      </c>
      <c r="BN143" s="27" t="s">
        <v>5990</v>
      </c>
      <c r="BO143" s="27" t="s">
        <v>837</v>
      </c>
      <c r="BP143" s="27" t="s">
        <v>834</v>
      </c>
      <c r="BQ143" s="27" t="s">
        <v>1020</v>
      </c>
      <c r="BR143" s="27" t="s">
        <v>837</v>
      </c>
      <c r="BS143" s="27" t="s">
        <v>834</v>
      </c>
      <c r="BT143" s="27" t="s">
        <v>4014</v>
      </c>
      <c r="BU143" s="27" t="s">
        <v>837</v>
      </c>
      <c r="BV143" s="27" t="s">
        <v>834</v>
      </c>
      <c r="BW143" s="27" t="s">
        <v>1424</v>
      </c>
      <c r="BX143" s="27" t="s">
        <v>837</v>
      </c>
      <c r="BY143" s="27" t="s">
        <v>834</v>
      </c>
      <c r="BZ143" s="27" t="s">
        <v>602</v>
      </c>
      <c r="CA143" s="27" t="s">
        <v>837</v>
      </c>
      <c r="CB143" s="27" t="s">
        <v>834</v>
      </c>
      <c r="CC143" s="27" t="s">
        <v>3539</v>
      </c>
      <c r="CD143" s="27" t="s">
        <v>837</v>
      </c>
      <c r="CE143" s="27" t="s">
        <v>834</v>
      </c>
      <c r="CF143" s="27" t="s">
        <v>3118</v>
      </c>
      <c r="CG143" s="27" t="s">
        <v>837</v>
      </c>
      <c r="CH143" s="27" t="s">
        <v>834</v>
      </c>
      <c r="CI143" s="27" t="s">
        <v>3608</v>
      </c>
      <c r="CJ143" s="27" t="s">
        <v>837</v>
      </c>
      <c r="CK143" s="27" t="s">
        <v>834</v>
      </c>
      <c r="CL143" s="27" t="s">
        <v>399</v>
      </c>
      <c r="CM143" s="27" t="s">
        <v>837</v>
      </c>
      <c r="CN143" s="27" t="s">
        <v>834</v>
      </c>
      <c r="CO143" s="27" t="s">
        <v>3983</v>
      </c>
      <c r="CP143" s="27" t="s">
        <v>837</v>
      </c>
      <c r="CQ143" s="27" t="s">
        <v>834</v>
      </c>
      <c r="CR143" s="27" t="s">
        <v>3395</v>
      </c>
      <c r="CS143" s="27" t="s">
        <v>837</v>
      </c>
      <c r="CT143" s="27" t="s">
        <v>834</v>
      </c>
      <c r="CU143" s="27" t="s">
        <v>5035</v>
      </c>
      <c r="CV143" s="27" t="s">
        <v>837</v>
      </c>
      <c r="CW143" s="27" t="s">
        <v>1030</v>
      </c>
      <c r="CX143" s="27" t="s">
        <v>1401</v>
      </c>
      <c r="CY143" s="27">
        <v>111</v>
      </c>
      <c r="CZ143" s="27" t="s">
        <v>6807</v>
      </c>
      <c r="DA143" s="27" t="s">
        <v>1401</v>
      </c>
      <c r="DB143" s="27">
        <v>11</v>
      </c>
      <c r="DC143" s="27" t="s">
        <v>6808</v>
      </c>
      <c r="DD143" s="27" t="s">
        <v>1401</v>
      </c>
      <c r="DE143" s="27">
        <v>10</v>
      </c>
      <c r="DF143" s="27" t="s">
        <v>6809</v>
      </c>
      <c r="DG143" s="27" t="s">
        <v>1401</v>
      </c>
      <c r="DH143" s="27">
        <v>8</v>
      </c>
      <c r="DI143" s="27" t="s">
        <v>1925</v>
      </c>
      <c r="DJ143" s="27" t="s">
        <v>1401</v>
      </c>
      <c r="DK143" s="27">
        <v>8</v>
      </c>
      <c r="DL143" s="27" t="s">
        <v>6810</v>
      </c>
      <c r="DM143" s="27" t="s">
        <v>1401</v>
      </c>
      <c r="DN143" s="27">
        <v>6</v>
      </c>
      <c r="DO143" s="27" t="s">
        <v>6966</v>
      </c>
      <c r="DP143" s="27" t="s">
        <v>1401</v>
      </c>
      <c r="DQ143" s="27">
        <v>3</v>
      </c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</row>
    <row r="144" spans="1:188">
      <c r="A144" s="27">
        <v>143</v>
      </c>
      <c r="B144" s="69">
        <v>39496</v>
      </c>
      <c r="C144" s="27" t="s">
        <v>1273</v>
      </c>
      <c r="D144" s="1">
        <v>134878</v>
      </c>
      <c r="E144" s="1">
        <v>43507</v>
      </c>
      <c r="F144" s="35">
        <f t="shared" si="32"/>
        <v>0.32256557778140243</v>
      </c>
      <c r="G144" s="35">
        <f t="shared" si="33"/>
        <v>0.56926471602270901</v>
      </c>
      <c r="H144" s="1" t="str">
        <f t="shared" si="34"/>
        <v>PML-N</v>
      </c>
      <c r="I144" s="35">
        <f t="shared" si="35"/>
        <v>0.74562714046015588</v>
      </c>
      <c r="J144" s="1" t="str">
        <f t="shared" si="36"/>
        <v>PPPP</v>
      </c>
      <c r="K144" s="35">
        <f t="shared" si="37"/>
        <v>0.17636242443744685</v>
      </c>
      <c r="L144" s="1" t="str">
        <f t="shared" si="38"/>
        <v>PML</v>
      </c>
      <c r="M144" s="35">
        <f t="shared" si="39"/>
        <v>7.0678281655825501E-2</v>
      </c>
      <c r="N144" s="52" t="s">
        <v>834</v>
      </c>
      <c r="O144" s="52" t="s">
        <v>1002</v>
      </c>
      <c r="P144" s="52" t="s">
        <v>837</v>
      </c>
      <c r="Q144" s="27" t="s">
        <v>6970</v>
      </c>
      <c r="R144" s="27" t="s">
        <v>1185</v>
      </c>
      <c r="S144" s="27">
        <v>38</v>
      </c>
      <c r="T144" s="27" t="s">
        <v>834</v>
      </c>
      <c r="U144" s="27" t="s">
        <v>1765</v>
      </c>
      <c r="V144" s="27" t="s">
        <v>837</v>
      </c>
      <c r="W144" s="27" t="s">
        <v>6967</v>
      </c>
      <c r="X144" s="27" t="s">
        <v>909</v>
      </c>
      <c r="Y144" s="27">
        <v>3075</v>
      </c>
      <c r="Z144" s="27" t="s">
        <v>2115</v>
      </c>
      <c r="AA144" s="27" t="s">
        <v>1194</v>
      </c>
      <c r="AB144" s="27">
        <v>32440</v>
      </c>
      <c r="AC144" s="27" t="s">
        <v>2116</v>
      </c>
      <c r="AD144" s="27" t="s">
        <v>1003</v>
      </c>
      <c r="AE144" s="27">
        <v>7673</v>
      </c>
      <c r="AF144" s="27" t="s">
        <v>834</v>
      </c>
      <c r="AG144" s="27" t="s">
        <v>7003</v>
      </c>
      <c r="AH144" s="27" t="s">
        <v>837</v>
      </c>
      <c r="AI144" s="27" t="s">
        <v>834</v>
      </c>
      <c r="AJ144" s="27" t="s">
        <v>1406</v>
      </c>
      <c r="AK144" s="27" t="s">
        <v>837</v>
      </c>
      <c r="AL144" s="27" t="s">
        <v>834</v>
      </c>
      <c r="AM144" s="27" t="s">
        <v>3202</v>
      </c>
      <c r="AN144" s="27" t="s">
        <v>837</v>
      </c>
      <c r="AO144" s="27" t="s">
        <v>834</v>
      </c>
      <c r="AP144" s="27" t="s">
        <v>7510</v>
      </c>
      <c r="AQ144" s="27" t="s">
        <v>837</v>
      </c>
      <c r="AR144" s="27" t="s">
        <v>834</v>
      </c>
      <c r="AS144" s="27" t="s">
        <v>3764</v>
      </c>
      <c r="AT144" s="27" t="s">
        <v>837</v>
      </c>
      <c r="AU144" s="27" t="s">
        <v>834</v>
      </c>
      <c r="AV144" s="27" t="s">
        <v>1866</v>
      </c>
      <c r="AW144" s="27" t="s">
        <v>837</v>
      </c>
      <c r="AX144" s="27" t="s">
        <v>834</v>
      </c>
      <c r="AY144" s="27" t="s">
        <v>393</v>
      </c>
      <c r="AZ144" s="27" t="s">
        <v>837</v>
      </c>
      <c r="BA144" s="27" t="s">
        <v>834</v>
      </c>
      <c r="BB144" s="27" t="s">
        <v>6640</v>
      </c>
      <c r="BC144" s="27" t="s">
        <v>837</v>
      </c>
      <c r="BD144" s="27" t="s">
        <v>834</v>
      </c>
      <c r="BE144" s="27" t="s">
        <v>6802</v>
      </c>
      <c r="BF144" s="27" t="s">
        <v>837</v>
      </c>
      <c r="BG144" s="27" t="s">
        <v>834</v>
      </c>
      <c r="BH144" s="27" t="s">
        <v>834</v>
      </c>
      <c r="BI144" s="27" t="s">
        <v>1777</v>
      </c>
      <c r="BJ144" s="27" t="s">
        <v>837</v>
      </c>
      <c r="BK144" s="27" t="s">
        <v>3403</v>
      </c>
      <c r="BL144" s="27" t="s">
        <v>837</v>
      </c>
      <c r="BM144" s="27" t="s">
        <v>834</v>
      </c>
      <c r="BN144" s="27" t="s">
        <v>5990</v>
      </c>
      <c r="BO144" s="27" t="s">
        <v>837</v>
      </c>
      <c r="BP144" s="27" t="s">
        <v>834</v>
      </c>
      <c r="BQ144" s="27" t="s">
        <v>1020</v>
      </c>
      <c r="BR144" s="27" t="s">
        <v>837</v>
      </c>
      <c r="BS144" s="27" t="s">
        <v>834</v>
      </c>
      <c r="BT144" s="27" t="s">
        <v>4014</v>
      </c>
      <c r="BU144" s="27" t="s">
        <v>837</v>
      </c>
      <c r="BV144" s="27" t="s">
        <v>834</v>
      </c>
      <c r="BW144" s="27" t="s">
        <v>1424</v>
      </c>
      <c r="BX144" s="27" t="s">
        <v>837</v>
      </c>
      <c r="BY144" s="27" t="s">
        <v>834</v>
      </c>
      <c r="BZ144" s="27" t="s">
        <v>602</v>
      </c>
      <c r="CA144" s="27" t="s">
        <v>837</v>
      </c>
      <c r="CB144" s="27" t="s">
        <v>834</v>
      </c>
      <c r="CC144" s="27" t="s">
        <v>3539</v>
      </c>
      <c r="CD144" s="27" t="s">
        <v>837</v>
      </c>
      <c r="CE144" s="27" t="s">
        <v>834</v>
      </c>
      <c r="CF144" s="27" t="s">
        <v>3118</v>
      </c>
      <c r="CG144" s="27" t="s">
        <v>837</v>
      </c>
      <c r="CH144" s="27" t="s">
        <v>834</v>
      </c>
      <c r="CI144" s="27" t="s">
        <v>3608</v>
      </c>
      <c r="CJ144" s="27" t="s">
        <v>837</v>
      </c>
      <c r="CK144" s="27" t="s">
        <v>834</v>
      </c>
      <c r="CL144" s="27" t="s">
        <v>399</v>
      </c>
      <c r="CM144" s="27" t="s">
        <v>837</v>
      </c>
      <c r="CN144" s="27" t="s">
        <v>834</v>
      </c>
      <c r="CO144" s="27" t="s">
        <v>3983</v>
      </c>
      <c r="CP144" s="27" t="s">
        <v>837</v>
      </c>
      <c r="CQ144" s="27" t="s">
        <v>834</v>
      </c>
      <c r="CR144" s="27" t="s">
        <v>3395</v>
      </c>
      <c r="CS144" s="27" t="s">
        <v>837</v>
      </c>
      <c r="CT144" s="27" t="s">
        <v>834</v>
      </c>
      <c r="CU144" s="27" t="s">
        <v>5035</v>
      </c>
      <c r="CV144" s="27" t="s">
        <v>837</v>
      </c>
      <c r="CW144" s="27" t="s">
        <v>6968</v>
      </c>
      <c r="CX144" s="27" t="s">
        <v>1401</v>
      </c>
      <c r="CY144" s="27">
        <v>146</v>
      </c>
      <c r="CZ144" s="27" t="s">
        <v>6969</v>
      </c>
      <c r="DA144" s="27" t="s">
        <v>1401</v>
      </c>
      <c r="DB144" s="27">
        <v>120</v>
      </c>
      <c r="DC144" s="27" t="s">
        <v>6971</v>
      </c>
      <c r="DD144" s="27" t="s">
        <v>1401</v>
      </c>
      <c r="DE144" s="27">
        <v>15</v>
      </c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</row>
    <row r="145" spans="1:188">
      <c r="A145" s="1">
        <v>144</v>
      </c>
      <c r="B145" s="69">
        <v>39496</v>
      </c>
      <c r="C145" s="27" t="s">
        <v>1312</v>
      </c>
      <c r="D145" s="1">
        <v>154116</v>
      </c>
      <c r="E145" s="1">
        <v>52610</v>
      </c>
      <c r="F145" s="35">
        <f t="shared" si="32"/>
        <v>0.34136624360871032</v>
      </c>
      <c r="G145" s="35">
        <f t="shared" si="33"/>
        <v>0.41701197490971298</v>
      </c>
      <c r="H145" s="1" t="str">
        <f t="shared" si="34"/>
        <v>PML-N</v>
      </c>
      <c r="I145" s="35">
        <f t="shared" si="35"/>
        <v>0.66456947348412854</v>
      </c>
      <c r="J145" s="1" t="str">
        <f t="shared" si="36"/>
        <v>PPPP</v>
      </c>
      <c r="K145" s="35">
        <f t="shared" si="37"/>
        <v>0.2475574985744155</v>
      </c>
      <c r="L145" s="1" t="str">
        <f t="shared" si="38"/>
        <v>PML</v>
      </c>
      <c r="M145" s="35">
        <f t="shared" si="39"/>
        <v>6.6470252803649502E-2</v>
      </c>
      <c r="N145" s="52" t="s">
        <v>834</v>
      </c>
      <c r="O145" s="52" t="s">
        <v>1002</v>
      </c>
      <c r="P145" s="52" t="s">
        <v>837</v>
      </c>
      <c r="Q145" s="27" t="s">
        <v>6977</v>
      </c>
      <c r="R145" s="27" t="s">
        <v>1185</v>
      </c>
      <c r="S145" s="27">
        <v>21</v>
      </c>
      <c r="T145" s="27" t="s">
        <v>834</v>
      </c>
      <c r="U145" s="27" t="s">
        <v>1765</v>
      </c>
      <c r="V145" s="27" t="s">
        <v>837</v>
      </c>
      <c r="W145" s="27" t="s">
        <v>6972</v>
      </c>
      <c r="X145" s="27" t="s">
        <v>909</v>
      </c>
      <c r="Y145" s="27">
        <v>3497</v>
      </c>
      <c r="Z145" s="27" t="s">
        <v>2117</v>
      </c>
      <c r="AA145" s="27" t="s">
        <v>1194</v>
      </c>
      <c r="AB145" s="27">
        <v>34963</v>
      </c>
      <c r="AC145" s="27" t="s">
        <v>1962</v>
      </c>
      <c r="AD145" s="27" t="s">
        <v>1003</v>
      </c>
      <c r="AE145" s="27">
        <v>13024</v>
      </c>
      <c r="AF145" s="27" t="s">
        <v>834</v>
      </c>
      <c r="AG145" s="27" t="s">
        <v>7003</v>
      </c>
      <c r="AH145" s="27" t="s">
        <v>837</v>
      </c>
      <c r="AI145" s="27" t="s">
        <v>834</v>
      </c>
      <c r="AJ145" s="27" t="s">
        <v>1406</v>
      </c>
      <c r="AK145" s="27" t="s">
        <v>837</v>
      </c>
      <c r="AL145" s="27" t="s">
        <v>834</v>
      </c>
      <c r="AM145" s="27" t="s">
        <v>3202</v>
      </c>
      <c r="AN145" s="27" t="s">
        <v>837</v>
      </c>
      <c r="AO145" s="27" t="s">
        <v>834</v>
      </c>
      <c r="AP145" s="27" t="s">
        <v>7510</v>
      </c>
      <c r="AQ145" s="27" t="s">
        <v>837</v>
      </c>
      <c r="AR145" s="27" t="s">
        <v>834</v>
      </c>
      <c r="AS145" s="27" t="s">
        <v>3764</v>
      </c>
      <c r="AT145" s="27" t="s">
        <v>837</v>
      </c>
      <c r="AU145" s="27" t="s">
        <v>834</v>
      </c>
      <c r="AV145" s="27" t="s">
        <v>1866</v>
      </c>
      <c r="AW145" s="27" t="s">
        <v>837</v>
      </c>
      <c r="AX145" s="27" t="s">
        <v>834</v>
      </c>
      <c r="AY145" s="27" t="s">
        <v>393</v>
      </c>
      <c r="AZ145" s="27" t="s">
        <v>837</v>
      </c>
      <c r="BA145" s="27" t="s">
        <v>834</v>
      </c>
      <c r="BB145" s="27" t="s">
        <v>6640</v>
      </c>
      <c r="BC145" s="27" t="s">
        <v>837</v>
      </c>
      <c r="BD145" s="27" t="s">
        <v>834</v>
      </c>
      <c r="BE145" s="27" t="s">
        <v>6802</v>
      </c>
      <c r="BF145" s="27" t="s">
        <v>837</v>
      </c>
      <c r="BG145" s="27" t="s">
        <v>834</v>
      </c>
      <c r="BH145" s="27" t="s">
        <v>834</v>
      </c>
      <c r="BI145" s="27" t="s">
        <v>1777</v>
      </c>
      <c r="BJ145" s="27" t="s">
        <v>837</v>
      </c>
      <c r="BK145" s="27" t="s">
        <v>3403</v>
      </c>
      <c r="BL145" s="27" t="s">
        <v>837</v>
      </c>
      <c r="BM145" s="27" t="s">
        <v>834</v>
      </c>
      <c r="BN145" s="27" t="s">
        <v>5990</v>
      </c>
      <c r="BO145" s="27" t="s">
        <v>837</v>
      </c>
      <c r="BP145" s="27" t="s">
        <v>834</v>
      </c>
      <c r="BQ145" s="27" t="s">
        <v>1020</v>
      </c>
      <c r="BR145" s="27" t="s">
        <v>837</v>
      </c>
      <c r="BS145" s="27" t="s">
        <v>834</v>
      </c>
      <c r="BT145" s="27" t="s">
        <v>4014</v>
      </c>
      <c r="BU145" s="27" t="s">
        <v>837</v>
      </c>
      <c r="BV145" s="27" t="s">
        <v>834</v>
      </c>
      <c r="BW145" s="27" t="s">
        <v>1424</v>
      </c>
      <c r="BX145" s="27" t="s">
        <v>837</v>
      </c>
      <c r="BY145" s="27" t="s">
        <v>834</v>
      </c>
      <c r="BZ145" s="27" t="s">
        <v>602</v>
      </c>
      <c r="CA145" s="27" t="s">
        <v>837</v>
      </c>
      <c r="CB145" s="27" t="s">
        <v>834</v>
      </c>
      <c r="CC145" s="27" t="s">
        <v>3539</v>
      </c>
      <c r="CD145" s="27" t="s">
        <v>837</v>
      </c>
      <c r="CE145" s="27" t="s">
        <v>834</v>
      </c>
      <c r="CF145" s="27" t="s">
        <v>3118</v>
      </c>
      <c r="CG145" s="27" t="s">
        <v>837</v>
      </c>
      <c r="CH145" s="27" t="s">
        <v>834</v>
      </c>
      <c r="CI145" s="27" t="s">
        <v>3608</v>
      </c>
      <c r="CJ145" s="27" t="s">
        <v>837</v>
      </c>
      <c r="CK145" s="27" t="s">
        <v>834</v>
      </c>
      <c r="CL145" s="27" t="s">
        <v>399</v>
      </c>
      <c r="CM145" s="27" t="s">
        <v>837</v>
      </c>
      <c r="CN145" s="27" t="s">
        <v>834</v>
      </c>
      <c r="CO145" s="27" t="s">
        <v>3983</v>
      </c>
      <c r="CP145" s="27" t="s">
        <v>837</v>
      </c>
      <c r="CQ145" s="27" t="s">
        <v>834</v>
      </c>
      <c r="CR145" s="27" t="s">
        <v>3395</v>
      </c>
      <c r="CS145" s="27" t="s">
        <v>837</v>
      </c>
      <c r="CT145" s="27" t="s">
        <v>834</v>
      </c>
      <c r="CU145" s="27" t="s">
        <v>5035</v>
      </c>
      <c r="CV145" s="27" t="s">
        <v>837</v>
      </c>
      <c r="CW145" s="27" t="s">
        <v>6973</v>
      </c>
      <c r="CX145" s="27" t="s">
        <v>1401</v>
      </c>
      <c r="CY145" s="27">
        <v>788</v>
      </c>
      <c r="CZ145" s="27" t="s">
        <v>6974</v>
      </c>
      <c r="DA145" s="27" t="s">
        <v>1401</v>
      </c>
      <c r="DB145" s="27">
        <v>174</v>
      </c>
      <c r="DC145" s="27" t="s">
        <v>6975</v>
      </c>
      <c r="DD145" s="27" t="s">
        <v>1401</v>
      </c>
      <c r="DE145" s="27">
        <v>59</v>
      </c>
      <c r="DF145" s="27" t="s">
        <v>6976</v>
      </c>
      <c r="DG145" s="27" t="s">
        <v>1401</v>
      </c>
      <c r="DH145" s="27">
        <v>29</v>
      </c>
      <c r="DI145" s="27" t="s">
        <v>1272</v>
      </c>
      <c r="DJ145" s="27" t="s">
        <v>1401</v>
      </c>
      <c r="DK145" s="27">
        <v>26</v>
      </c>
      <c r="DL145" s="27" t="s">
        <v>6978</v>
      </c>
      <c r="DM145" s="27" t="s">
        <v>1401</v>
      </c>
      <c r="DN145" s="27">
        <v>18</v>
      </c>
      <c r="DO145" s="27" t="s">
        <v>6979</v>
      </c>
      <c r="DP145" s="27" t="s">
        <v>1401</v>
      </c>
      <c r="DQ145" s="27">
        <v>10</v>
      </c>
      <c r="DR145" s="27" t="s">
        <v>4539</v>
      </c>
      <c r="DS145" s="27" t="s">
        <v>1401</v>
      </c>
      <c r="DT145" s="27">
        <v>1</v>
      </c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</row>
    <row r="146" spans="1:188">
      <c r="A146" s="1">
        <v>145</v>
      </c>
      <c r="B146" s="69">
        <v>39496</v>
      </c>
      <c r="C146" s="27" t="s">
        <v>1315</v>
      </c>
      <c r="D146" s="1">
        <v>134801</v>
      </c>
      <c r="E146" s="1">
        <v>51855</v>
      </c>
      <c r="F146" s="35">
        <f t="shared" si="32"/>
        <v>0.38467815520656373</v>
      </c>
      <c r="G146" s="35">
        <f t="shared" si="33"/>
        <v>0.32492527239417607</v>
      </c>
      <c r="H146" s="1" t="str">
        <f t="shared" si="34"/>
        <v>PML-N</v>
      </c>
      <c r="I146" s="35">
        <f t="shared" si="35"/>
        <v>0.58322244720856231</v>
      </c>
      <c r="J146" s="1" t="str">
        <f t="shared" si="36"/>
        <v>PPPP</v>
      </c>
      <c r="K146" s="35">
        <f t="shared" si="37"/>
        <v>0.25829717481438624</v>
      </c>
      <c r="L146" s="1" t="str">
        <f t="shared" si="38"/>
        <v>PML</v>
      </c>
      <c r="M146" s="35">
        <f t="shared" si="39"/>
        <v>0.15525985922283289</v>
      </c>
      <c r="N146" s="52" t="s">
        <v>834</v>
      </c>
      <c r="O146" s="52" t="s">
        <v>1002</v>
      </c>
      <c r="P146" s="52" t="s">
        <v>837</v>
      </c>
      <c r="Q146" s="27" t="s">
        <v>117</v>
      </c>
      <c r="R146" s="27" t="s">
        <v>1185</v>
      </c>
      <c r="S146" s="27">
        <v>0</v>
      </c>
      <c r="T146" s="27" t="s">
        <v>834</v>
      </c>
      <c r="U146" s="27" t="s">
        <v>1765</v>
      </c>
      <c r="V146" s="27" t="s">
        <v>837</v>
      </c>
      <c r="W146" s="27" t="s">
        <v>6982</v>
      </c>
      <c r="X146" s="27" t="s">
        <v>909</v>
      </c>
      <c r="Y146" s="27">
        <v>8051</v>
      </c>
      <c r="Z146" s="27" t="s">
        <v>1963</v>
      </c>
      <c r="AA146" s="27" t="s">
        <v>1194</v>
      </c>
      <c r="AB146" s="27">
        <v>30243</v>
      </c>
      <c r="AC146" s="27" t="s">
        <v>1964</v>
      </c>
      <c r="AD146" s="27" t="s">
        <v>1003</v>
      </c>
      <c r="AE146" s="27">
        <v>13394</v>
      </c>
      <c r="AF146" s="27" t="s">
        <v>834</v>
      </c>
      <c r="AG146" s="27" t="s">
        <v>7003</v>
      </c>
      <c r="AH146" s="27" t="s">
        <v>837</v>
      </c>
      <c r="AI146" s="27" t="s">
        <v>834</v>
      </c>
      <c r="AJ146" s="27" t="s">
        <v>1406</v>
      </c>
      <c r="AK146" s="27" t="s">
        <v>837</v>
      </c>
      <c r="AL146" s="27" t="s">
        <v>834</v>
      </c>
      <c r="AM146" s="27" t="s">
        <v>3202</v>
      </c>
      <c r="AN146" s="27" t="s">
        <v>837</v>
      </c>
      <c r="AO146" s="27" t="s">
        <v>834</v>
      </c>
      <c r="AP146" s="27" t="s">
        <v>7510</v>
      </c>
      <c r="AQ146" s="27" t="s">
        <v>837</v>
      </c>
      <c r="AR146" s="27" t="s">
        <v>834</v>
      </c>
      <c r="AS146" s="27" t="s">
        <v>3764</v>
      </c>
      <c r="AT146" s="27" t="s">
        <v>837</v>
      </c>
      <c r="AU146" s="27" t="s">
        <v>834</v>
      </c>
      <c r="AV146" s="27" t="s">
        <v>1866</v>
      </c>
      <c r="AW146" s="27" t="s">
        <v>837</v>
      </c>
      <c r="AX146" s="27" t="s">
        <v>834</v>
      </c>
      <c r="AY146" s="27" t="s">
        <v>393</v>
      </c>
      <c r="AZ146" s="27" t="s">
        <v>837</v>
      </c>
      <c r="BA146" s="27" t="s">
        <v>834</v>
      </c>
      <c r="BB146" s="27" t="s">
        <v>6640</v>
      </c>
      <c r="BC146" s="27" t="s">
        <v>837</v>
      </c>
      <c r="BD146" s="27" t="s">
        <v>834</v>
      </c>
      <c r="BE146" s="27" t="s">
        <v>6802</v>
      </c>
      <c r="BF146" s="27" t="s">
        <v>837</v>
      </c>
      <c r="BG146" s="27" t="s">
        <v>834</v>
      </c>
      <c r="BH146" s="27" t="s">
        <v>834</v>
      </c>
      <c r="BI146" s="27" t="s">
        <v>1777</v>
      </c>
      <c r="BJ146" s="27" t="s">
        <v>837</v>
      </c>
      <c r="BK146" s="27" t="s">
        <v>3403</v>
      </c>
      <c r="BL146" s="27" t="s">
        <v>837</v>
      </c>
      <c r="BM146" s="27" t="s">
        <v>834</v>
      </c>
      <c r="BN146" s="27" t="s">
        <v>5990</v>
      </c>
      <c r="BO146" s="27" t="s">
        <v>837</v>
      </c>
      <c r="BP146" s="27" t="s">
        <v>834</v>
      </c>
      <c r="BQ146" s="27" t="s">
        <v>1020</v>
      </c>
      <c r="BR146" s="27" t="s">
        <v>837</v>
      </c>
      <c r="BS146" s="27" t="s">
        <v>834</v>
      </c>
      <c r="BT146" s="27" t="s">
        <v>4014</v>
      </c>
      <c r="BU146" s="27" t="s">
        <v>837</v>
      </c>
      <c r="BV146" s="27" t="s">
        <v>834</v>
      </c>
      <c r="BW146" s="27" t="s">
        <v>1424</v>
      </c>
      <c r="BX146" s="27" t="s">
        <v>837</v>
      </c>
      <c r="BY146" s="27" t="s">
        <v>834</v>
      </c>
      <c r="BZ146" s="27" t="s">
        <v>602</v>
      </c>
      <c r="CA146" s="27" t="s">
        <v>837</v>
      </c>
      <c r="CB146" s="27" t="s">
        <v>834</v>
      </c>
      <c r="CC146" s="27" t="s">
        <v>3539</v>
      </c>
      <c r="CD146" s="27" t="s">
        <v>837</v>
      </c>
      <c r="CE146" s="27" t="s">
        <v>834</v>
      </c>
      <c r="CF146" s="27" t="s">
        <v>3118</v>
      </c>
      <c r="CG146" s="27" t="s">
        <v>837</v>
      </c>
      <c r="CH146" s="27" t="s">
        <v>834</v>
      </c>
      <c r="CI146" s="27" t="s">
        <v>3608</v>
      </c>
      <c r="CJ146" s="27" t="s">
        <v>837</v>
      </c>
      <c r="CK146" s="27" t="s">
        <v>834</v>
      </c>
      <c r="CL146" s="27" t="s">
        <v>399</v>
      </c>
      <c r="CM146" s="27" t="s">
        <v>837</v>
      </c>
      <c r="CN146" s="27" t="s">
        <v>834</v>
      </c>
      <c r="CO146" s="27" t="s">
        <v>3983</v>
      </c>
      <c r="CP146" s="27" t="s">
        <v>837</v>
      </c>
      <c r="CQ146" s="27" t="s">
        <v>834</v>
      </c>
      <c r="CR146" s="27" t="s">
        <v>3395</v>
      </c>
      <c r="CS146" s="27" t="s">
        <v>837</v>
      </c>
      <c r="CT146" s="27" t="s">
        <v>834</v>
      </c>
      <c r="CU146" s="27" t="s">
        <v>5035</v>
      </c>
      <c r="CV146" s="27" t="s">
        <v>837</v>
      </c>
      <c r="CW146" s="27" t="s">
        <v>6649</v>
      </c>
      <c r="CX146" s="27" t="s">
        <v>1401</v>
      </c>
      <c r="CY146" s="27">
        <v>66</v>
      </c>
      <c r="CZ146" s="27" t="s">
        <v>6650</v>
      </c>
      <c r="DA146" s="27" t="s">
        <v>1401</v>
      </c>
      <c r="DB146" s="27">
        <v>43</v>
      </c>
      <c r="DC146" s="27" t="s">
        <v>6651</v>
      </c>
      <c r="DD146" s="27" t="s">
        <v>1401</v>
      </c>
      <c r="DE146" s="27">
        <v>38</v>
      </c>
      <c r="DF146" s="27" t="s">
        <v>6652</v>
      </c>
      <c r="DG146" s="27" t="s">
        <v>1401</v>
      </c>
      <c r="DH146" s="27">
        <v>12</v>
      </c>
      <c r="DI146" s="27" t="s">
        <v>6506</v>
      </c>
      <c r="DJ146" s="27" t="s">
        <v>1401</v>
      </c>
      <c r="DK146" s="27">
        <v>8</v>
      </c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</row>
    <row r="147" spans="1:188">
      <c r="A147" s="1">
        <v>146</v>
      </c>
      <c r="B147" s="69">
        <v>39496</v>
      </c>
      <c r="C147" s="27" t="s">
        <v>1276</v>
      </c>
      <c r="D147" s="1">
        <v>140896</v>
      </c>
      <c r="E147" s="1">
        <v>54415</v>
      </c>
      <c r="F147" s="35">
        <f t="shared" si="32"/>
        <v>0.38620684760390644</v>
      </c>
      <c r="G147" s="35">
        <f t="shared" si="33"/>
        <v>0.39011302030690065</v>
      </c>
      <c r="H147" s="1" t="str">
        <f t="shared" si="34"/>
        <v>PML-N</v>
      </c>
      <c r="I147" s="35">
        <f t="shared" si="35"/>
        <v>0.64349903519250207</v>
      </c>
      <c r="J147" s="1" t="str">
        <f t="shared" si="36"/>
        <v>PPPP</v>
      </c>
      <c r="K147" s="35">
        <f t="shared" si="37"/>
        <v>0.25338601488560142</v>
      </c>
      <c r="L147" s="1" t="str">
        <f t="shared" si="38"/>
        <v>PML</v>
      </c>
      <c r="M147" s="35">
        <f t="shared" si="39"/>
        <v>7.4813929982541577E-2</v>
      </c>
      <c r="N147" s="52" t="s">
        <v>834</v>
      </c>
      <c r="O147" s="52" t="s">
        <v>1002</v>
      </c>
      <c r="P147" s="52" t="s">
        <v>837</v>
      </c>
      <c r="Q147" s="27" t="s">
        <v>118</v>
      </c>
      <c r="R147" s="27" t="s">
        <v>1185</v>
      </c>
      <c r="S147" s="27">
        <v>0</v>
      </c>
      <c r="T147" s="27" t="s">
        <v>834</v>
      </c>
      <c r="U147" s="27" t="s">
        <v>1765</v>
      </c>
      <c r="V147" s="27" t="s">
        <v>837</v>
      </c>
      <c r="W147" s="27" t="s">
        <v>6507</v>
      </c>
      <c r="X147" s="27" t="s">
        <v>909</v>
      </c>
      <c r="Y147" s="27">
        <v>4071</v>
      </c>
      <c r="Z147" s="27" t="s">
        <v>1967</v>
      </c>
      <c r="AA147" s="27" t="s">
        <v>1194</v>
      </c>
      <c r="AB147" s="27">
        <v>35016</v>
      </c>
      <c r="AC147" s="27" t="s">
        <v>1968</v>
      </c>
      <c r="AD147" s="27" t="s">
        <v>1003</v>
      </c>
      <c r="AE147" s="27">
        <v>13788</v>
      </c>
      <c r="AF147" s="27" t="s">
        <v>834</v>
      </c>
      <c r="AG147" s="27" t="s">
        <v>7003</v>
      </c>
      <c r="AH147" s="27" t="s">
        <v>837</v>
      </c>
      <c r="AI147" s="27" t="s">
        <v>834</v>
      </c>
      <c r="AJ147" s="27" t="s">
        <v>1406</v>
      </c>
      <c r="AK147" s="27" t="s">
        <v>837</v>
      </c>
      <c r="AL147" s="27" t="s">
        <v>834</v>
      </c>
      <c r="AM147" s="27" t="s">
        <v>3202</v>
      </c>
      <c r="AN147" s="27" t="s">
        <v>837</v>
      </c>
      <c r="AO147" s="27" t="s">
        <v>834</v>
      </c>
      <c r="AP147" s="27" t="s">
        <v>7510</v>
      </c>
      <c r="AQ147" s="27" t="s">
        <v>837</v>
      </c>
      <c r="AR147" s="27" t="s">
        <v>834</v>
      </c>
      <c r="AS147" s="27" t="s">
        <v>3764</v>
      </c>
      <c r="AT147" s="27" t="s">
        <v>837</v>
      </c>
      <c r="AU147" s="27" t="s">
        <v>834</v>
      </c>
      <c r="AV147" s="27" t="s">
        <v>1866</v>
      </c>
      <c r="AW147" s="27" t="s">
        <v>837</v>
      </c>
      <c r="AX147" s="27" t="s">
        <v>834</v>
      </c>
      <c r="AY147" s="27" t="s">
        <v>393</v>
      </c>
      <c r="AZ147" s="27" t="s">
        <v>837</v>
      </c>
      <c r="BA147" s="27" t="s">
        <v>834</v>
      </c>
      <c r="BB147" s="27" t="s">
        <v>6640</v>
      </c>
      <c r="BC147" s="27" t="s">
        <v>837</v>
      </c>
      <c r="BD147" s="27" t="s">
        <v>834</v>
      </c>
      <c r="BE147" s="27" t="s">
        <v>6802</v>
      </c>
      <c r="BF147" s="27" t="s">
        <v>837</v>
      </c>
      <c r="BG147" s="27" t="s">
        <v>834</v>
      </c>
      <c r="BH147" s="27" t="s">
        <v>834</v>
      </c>
      <c r="BI147" s="27" t="s">
        <v>1777</v>
      </c>
      <c r="BJ147" s="27" t="s">
        <v>837</v>
      </c>
      <c r="BK147" s="27" t="s">
        <v>3403</v>
      </c>
      <c r="BL147" s="27" t="s">
        <v>837</v>
      </c>
      <c r="BM147" s="27" t="s">
        <v>834</v>
      </c>
      <c r="BN147" s="27" t="s">
        <v>5990</v>
      </c>
      <c r="BO147" s="27" t="s">
        <v>837</v>
      </c>
      <c r="BP147" s="27" t="s">
        <v>834</v>
      </c>
      <c r="BQ147" s="27" t="s">
        <v>1020</v>
      </c>
      <c r="BR147" s="27" t="s">
        <v>837</v>
      </c>
      <c r="BS147" s="27" t="s">
        <v>834</v>
      </c>
      <c r="BT147" s="27" t="s">
        <v>4014</v>
      </c>
      <c r="BU147" s="27" t="s">
        <v>837</v>
      </c>
      <c r="BV147" s="27" t="s">
        <v>834</v>
      </c>
      <c r="BW147" s="27" t="s">
        <v>1424</v>
      </c>
      <c r="BX147" s="27" t="s">
        <v>837</v>
      </c>
      <c r="BY147" s="27" t="s">
        <v>834</v>
      </c>
      <c r="BZ147" s="27" t="s">
        <v>602</v>
      </c>
      <c r="CA147" s="27" t="s">
        <v>837</v>
      </c>
      <c r="CB147" s="27" t="s">
        <v>834</v>
      </c>
      <c r="CC147" s="27" t="s">
        <v>3539</v>
      </c>
      <c r="CD147" s="27" t="s">
        <v>837</v>
      </c>
      <c r="CE147" s="27" t="s">
        <v>834</v>
      </c>
      <c r="CF147" s="27" t="s">
        <v>3118</v>
      </c>
      <c r="CG147" s="27" t="s">
        <v>837</v>
      </c>
      <c r="CH147" s="27" t="s">
        <v>834</v>
      </c>
      <c r="CI147" s="27" t="s">
        <v>3608</v>
      </c>
      <c r="CJ147" s="27" t="s">
        <v>837</v>
      </c>
      <c r="CK147" s="27" t="s">
        <v>834</v>
      </c>
      <c r="CL147" s="27" t="s">
        <v>399</v>
      </c>
      <c r="CM147" s="27" t="s">
        <v>837</v>
      </c>
      <c r="CN147" s="27" t="s">
        <v>834</v>
      </c>
      <c r="CO147" s="27" t="s">
        <v>3983</v>
      </c>
      <c r="CP147" s="27" t="s">
        <v>837</v>
      </c>
      <c r="CQ147" s="27" t="s">
        <v>834</v>
      </c>
      <c r="CR147" s="27" t="s">
        <v>3395</v>
      </c>
      <c r="CS147" s="27" t="s">
        <v>837</v>
      </c>
      <c r="CT147" s="27" t="s">
        <v>834</v>
      </c>
      <c r="CU147" s="27" t="s">
        <v>5035</v>
      </c>
      <c r="CV147" s="27" t="s">
        <v>837</v>
      </c>
      <c r="CW147" s="27" t="s">
        <v>4540</v>
      </c>
      <c r="CX147" s="27" t="s">
        <v>1401</v>
      </c>
      <c r="CY147" s="27">
        <v>1280</v>
      </c>
      <c r="CZ147" s="27" t="s">
        <v>6508</v>
      </c>
      <c r="DA147" s="27" t="s">
        <v>1401</v>
      </c>
      <c r="DB147" s="27">
        <v>80</v>
      </c>
      <c r="DC147" s="27" t="s">
        <v>6509</v>
      </c>
      <c r="DD147" s="27" t="s">
        <v>1401</v>
      </c>
      <c r="DE147" s="27">
        <v>67</v>
      </c>
      <c r="DF147" s="27" t="s">
        <v>6510</v>
      </c>
      <c r="DG147" s="27" t="s">
        <v>1401</v>
      </c>
      <c r="DH147" s="27">
        <v>37</v>
      </c>
      <c r="DI147" s="27" t="s">
        <v>1927</v>
      </c>
      <c r="DJ147" s="27" t="s">
        <v>1401</v>
      </c>
      <c r="DK147" s="27">
        <v>29</v>
      </c>
      <c r="DL147" s="27" t="s">
        <v>6511</v>
      </c>
      <c r="DM147" s="27" t="s">
        <v>1401</v>
      </c>
      <c r="DN147" s="27">
        <v>20</v>
      </c>
      <c r="DO147" s="27" t="s">
        <v>6512</v>
      </c>
      <c r="DP147" s="27" t="s">
        <v>1401</v>
      </c>
      <c r="DQ147" s="27">
        <v>14</v>
      </c>
      <c r="DR147" s="27" t="s">
        <v>6513</v>
      </c>
      <c r="DS147" s="27" t="s">
        <v>1401</v>
      </c>
      <c r="DT147" s="27">
        <v>7</v>
      </c>
      <c r="DU147" s="27" t="s">
        <v>6489</v>
      </c>
      <c r="DV147" s="27" t="s">
        <v>1401</v>
      </c>
      <c r="DW147" s="27">
        <v>6</v>
      </c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</row>
    <row r="148" spans="1:188">
      <c r="A148" s="1">
        <v>147</v>
      </c>
      <c r="B148" s="69">
        <v>39496</v>
      </c>
      <c r="C148" s="27" t="s">
        <v>1316</v>
      </c>
      <c r="D148" s="1">
        <v>144055</v>
      </c>
      <c r="E148" s="1">
        <v>49242</v>
      </c>
      <c r="F148" s="35">
        <f t="shared" si="32"/>
        <v>0.34182777411405368</v>
      </c>
      <c r="G148" s="35">
        <f t="shared" si="33"/>
        <v>0.40688842857723084</v>
      </c>
      <c r="H148" s="1" t="str">
        <f t="shared" si="34"/>
        <v>PML-N</v>
      </c>
      <c r="I148" s="35">
        <f t="shared" si="35"/>
        <v>0.60558060192518581</v>
      </c>
      <c r="J148" s="1" t="str">
        <f t="shared" si="36"/>
        <v>PPPP</v>
      </c>
      <c r="K148" s="35">
        <f t="shared" si="37"/>
        <v>0.198692173347955</v>
      </c>
      <c r="L148" s="1" t="str">
        <f t="shared" si="38"/>
        <v>PML</v>
      </c>
      <c r="M148" s="35">
        <f t="shared" si="39"/>
        <v>0.19278258397303116</v>
      </c>
      <c r="N148" s="52" t="s">
        <v>834</v>
      </c>
      <c r="O148" s="52" t="s">
        <v>1002</v>
      </c>
      <c r="P148" s="52" t="s">
        <v>837</v>
      </c>
      <c r="Q148" s="27" t="s">
        <v>834</v>
      </c>
      <c r="R148" s="27" t="s">
        <v>1185</v>
      </c>
      <c r="S148" s="27" t="s">
        <v>837</v>
      </c>
      <c r="T148" s="27" t="s">
        <v>834</v>
      </c>
      <c r="U148" s="27" t="s">
        <v>1765</v>
      </c>
      <c r="V148" s="27" t="s">
        <v>837</v>
      </c>
      <c r="W148" s="27" t="s">
        <v>3770</v>
      </c>
      <c r="X148" s="27" t="s">
        <v>909</v>
      </c>
      <c r="Y148" s="27">
        <v>9493</v>
      </c>
      <c r="Z148" s="27" t="s">
        <v>1969</v>
      </c>
      <c r="AA148" s="27" t="s">
        <v>1194</v>
      </c>
      <c r="AB148" s="27">
        <v>29820</v>
      </c>
      <c r="AC148" s="27" t="s">
        <v>1970</v>
      </c>
      <c r="AD148" s="27" t="s">
        <v>1003</v>
      </c>
      <c r="AE148" s="27">
        <v>9784</v>
      </c>
      <c r="AF148" s="27" t="s">
        <v>834</v>
      </c>
      <c r="AG148" s="27" t="s">
        <v>7003</v>
      </c>
      <c r="AH148" s="27" t="s">
        <v>837</v>
      </c>
      <c r="AI148" s="27" t="s">
        <v>834</v>
      </c>
      <c r="AJ148" s="27" t="s">
        <v>1406</v>
      </c>
      <c r="AK148" s="27" t="s">
        <v>837</v>
      </c>
      <c r="AL148" s="27" t="s">
        <v>834</v>
      </c>
      <c r="AM148" s="27" t="s">
        <v>3202</v>
      </c>
      <c r="AN148" s="27" t="s">
        <v>837</v>
      </c>
      <c r="AO148" s="27" t="s">
        <v>834</v>
      </c>
      <c r="AP148" s="27" t="s">
        <v>7510</v>
      </c>
      <c r="AQ148" s="27" t="s">
        <v>837</v>
      </c>
      <c r="AR148" s="27" t="s">
        <v>834</v>
      </c>
      <c r="AS148" s="27" t="s">
        <v>3764</v>
      </c>
      <c r="AT148" s="27" t="s">
        <v>837</v>
      </c>
      <c r="AU148" s="27" t="s">
        <v>834</v>
      </c>
      <c r="AV148" s="27" t="s">
        <v>1866</v>
      </c>
      <c r="AW148" s="27" t="s">
        <v>837</v>
      </c>
      <c r="AX148" s="27" t="s">
        <v>834</v>
      </c>
      <c r="AY148" s="27" t="s">
        <v>393</v>
      </c>
      <c r="AZ148" s="27" t="s">
        <v>837</v>
      </c>
      <c r="BA148" s="27" t="s">
        <v>834</v>
      </c>
      <c r="BB148" s="27" t="s">
        <v>6640</v>
      </c>
      <c r="BC148" s="27" t="s">
        <v>837</v>
      </c>
      <c r="BD148" s="27" t="s">
        <v>834</v>
      </c>
      <c r="BE148" s="27" t="s">
        <v>6802</v>
      </c>
      <c r="BF148" s="27" t="s">
        <v>837</v>
      </c>
      <c r="BG148" s="27" t="s">
        <v>834</v>
      </c>
      <c r="BH148" s="27" t="s">
        <v>834</v>
      </c>
      <c r="BI148" s="27" t="s">
        <v>1777</v>
      </c>
      <c r="BJ148" s="27" t="s">
        <v>837</v>
      </c>
      <c r="BK148" s="27" t="s">
        <v>3403</v>
      </c>
      <c r="BL148" s="27" t="s">
        <v>837</v>
      </c>
      <c r="BM148" s="27" t="s">
        <v>834</v>
      </c>
      <c r="BN148" s="27" t="s">
        <v>5990</v>
      </c>
      <c r="BO148" s="27" t="s">
        <v>837</v>
      </c>
      <c r="BP148" s="27" t="s">
        <v>834</v>
      </c>
      <c r="BQ148" s="27" t="s">
        <v>1020</v>
      </c>
      <c r="BR148" s="27" t="s">
        <v>837</v>
      </c>
      <c r="BS148" s="27" t="s">
        <v>834</v>
      </c>
      <c r="BT148" s="27" t="s">
        <v>4014</v>
      </c>
      <c r="BU148" s="27" t="s">
        <v>837</v>
      </c>
      <c r="BV148" s="27" t="s">
        <v>834</v>
      </c>
      <c r="BW148" s="27" t="s">
        <v>1424</v>
      </c>
      <c r="BX148" s="27" t="s">
        <v>837</v>
      </c>
      <c r="BY148" s="27" t="s">
        <v>834</v>
      </c>
      <c r="BZ148" s="27" t="s">
        <v>602</v>
      </c>
      <c r="CA148" s="27" t="s">
        <v>837</v>
      </c>
      <c r="CB148" s="27" t="s">
        <v>834</v>
      </c>
      <c r="CC148" s="27" t="s">
        <v>3539</v>
      </c>
      <c r="CD148" s="27" t="s">
        <v>837</v>
      </c>
      <c r="CE148" s="27" t="s">
        <v>834</v>
      </c>
      <c r="CF148" s="27" t="s">
        <v>3118</v>
      </c>
      <c r="CG148" s="27" t="s">
        <v>837</v>
      </c>
      <c r="CH148" s="27" t="s">
        <v>834</v>
      </c>
      <c r="CI148" s="27" t="s">
        <v>3608</v>
      </c>
      <c r="CJ148" s="27" t="s">
        <v>837</v>
      </c>
      <c r="CK148" s="27" t="s">
        <v>834</v>
      </c>
      <c r="CL148" s="27" t="s">
        <v>399</v>
      </c>
      <c r="CM148" s="27" t="s">
        <v>837</v>
      </c>
      <c r="CN148" s="27" t="s">
        <v>834</v>
      </c>
      <c r="CO148" s="27" t="s">
        <v>3983</v>
      </c>
      <c r="CP148" s="27" t="s">
        <v>837</v>
      </c>
      <c r="CQ148" s="27" t="s">
        <v>834</v>
      </c>
      <c r="CR148" s="27" t="s">
        <v>3395</v>
      </c>
      <c r="CS148" s="27" t="s">
        <v>837</v>
      </c>
      <c r="CT148" s="27" t="s">
        <v>834</v>
      </c>
      <c r="CU148" s="27" t="s">
        <v>5035</v>
      </c>
      <c r="CV148" s="27" t="s">
        <v>837</v>
      </c>
      <c r="CW148" s="27" t="s">
        <v>6490</v>
      </c>
      <c r="CX148" s="27" t="s">
        <v>1401</v>
      </c>
      <c r="CY148" s="27">
        <v>55</v>
      </c>
      <c r="CZ148" s="27" t="s">
        <v>3536</v>
      </c>
      <c r="DA148" s="27" t="s">
        <v>1401</v>
      </c>
      <c r="DB148" s="27">
        <v>29</v>
      </c>
      <c r="DC148" s="27" t="s">
        <v>6491</v>
      </c>
      <c r="DD148" s="27" t="s">
        <v>1401</v>
      </c>
      <c r="DE148" s="27">
        <v>18</v>
      </c>
      <c r="DF148" s="27" t="s">
        <v>6492</v>
      </c>
      <c r="DG148" s="27" t="s">
        <v>1401</v>
      </c>
      <c r="DH148" s="27">
        <v>18</v>
      </c>
      <c r="DI148" s="27" t="s">
        <v>6493</v>
      </c>
      <c r="DJ148" s="27" t="s">
        <v>1401</v>
      </c>
      <c r="DK148" s="27">
        <v>15</v>
      </c>
      <c r="DL148" s="27" t="s">
        <v>6494</v>
      </c>
      <c r="DM148" s="27" t="s">
        <v>1401</v>
      </c>
      <c r="DN148" s="27">
        <v>10</v>
      </c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</row>
    <row r="149" spans="1:188">
      <c r="A149" s="1">
        <v>148</v>
      </c>
      <c r="B149" s="69">
        <v>39496</v>
      </c>
      <c r="C149" s="27" t="s">
        <v>1279</v>
      </c>
      <c r="D149" s="1">
        <v>187326</v>
      </c>
      <c r="E149" s="1">
        <v>66841</v>
      </c>
      <c r="F149" s="35">
        <f t="shared" si="32"/>
        <v>0.35681645900729209</v>
      </c>
      <c r="G149" s="35">
        <f t="shared" si="33"/>
        <v>0.36266662677099387</v>
      </c>
      <c r="H149" s="1" t="str">
        <f t="shared" si="34"/>
        <v>PML-N</v>
      </c>
      <c r="I149" s="35">
        <f t="shared" si="35"/>
        <v>0.61302194760700768</v>
      </c>
      <c r="J149" s="1" t="str">
        <f t="shared" si="36"/>
        <v>PML</v>
      </c>
      <c r="K149" s="35">
        <f t="shared" si="37"/>
        <v>0.25035532083601381</v>
      </c>
      <c r="L149" s="1" t="str">
        <f t="shared" si="38"/>
        <v>PPPP</v>
      </c>
      <c r="M149" s="35">
        <f t="shared" si="39"/>
        <v>0.13303212100357564</v>
      </c>
      <c r="N149" s="52" t="s">
        <v>834</v>
      </c>
      <c r="O149" s="52" t="s">
        <v>1002</v>
      </c>
      <c r="P149" s="52" t="s">
        <v>837</v>
      </c>
      <c r="Q149" s="27" t="s">
        <v>834</v>
      </c>
      <c r="R149" s="27" t="s">
        <v>1185</v>
      </c>
      <c r="S149" s="27" t="s">
        <v>837</v>
      </c>
      <c r="T149" s="27" t="s">
        <v>834</v>
      </c>
      <c r="U149" s="27" t="s">
        <v>1765</v>
      </c>
      <c r="V149" s="27" t="s">
        <v>837</v>
      </c>
      <c r="W149" s="27" t="s">
        <v>2161</v>
      </c>
      <c r="X149" s="27" t="s">
        <v>909</v>
      </c>
      <c r="Y149" s="27">
        <v>16734</v>
      </c>
      <c r="Z149" s="27" t="s">
        <v>2160</v>
      </c>
      <c r="AA149" s="27" t="s">
        <v>1194</v>
      </c>
      <c r="AB149" s="27">
        <v>40975</v>
      </c>
      <c r="AC149" s="27" t="s">
        <v>6495</v>
      </c>
      <c r="AD149" s="27" t="s">
        <v>1003</v>
      </c>
      <c r="AE149" s="27">
        <v>8892</v>
      </c>
      <c r="AF149" s="27" t="s">
        <v>834</v>
      </c>
      <c r="AG149" s="27" t="s">
        <v>7003</v>
      </c>
      <c r="AH149" s="27" t="s">
        <v>837</v>
      </c>
      <c r="AI149" s="27" t="s">
        <v>834</v>
      </c>
      <c r="AJ149" s="27" t="s">
        <v>1406</v>
      </c>
      <c r="AK149" s="27" t="s">
        <v>837</v>
      </c>
      <c r="AL149" s="27" t="s">
        <v>834</v>
      </c>
      <c r="AM149" s="27" t="s">
        <v>3202</v>
      </c>
      <c r="AN149" s="27" t="s">
        <v>837</v>
      </c>
      <c r="AO149" s="27" t="s">
        <v>834</v>
      </c>
      <c r="AP149" s="27" t="s">
        <v>7510</v>
      </c>
      <c r="AQ149" s="27" t="s">
        <v>837</v>
      </c>
      <c r="AR149" s="27" t="s">
        <v>834</v>
      </c>
      <c r="AS149" s="27" t="s">
        <v>3764</v>
      </c>
      <c r="AT149" s="27" t="s">
        <v>837</v>
      </c>
      <c r="AU149" s="27" t="s">
        <v>834</v>
      </c>
      <c r="AV149" s="27" t="s">
        <v>1866</v>
      </c>
      <c r="AW149" s="27" t="s">
        <v>837</v>
      </c>
      <c r="AX149" s="27" t="s">
        <v>834</v>
      </c>
      <c r="AY149" s="27" t="s">
        <v>393</v>
      </c>
      <c r="AZ149" s="27" t="s">
        <v>837</v>
      </c>
      <c r="BA149" s="27" t="s">
        <v>834</v>
      </c>
      <c r="BB149" s="27" t="s">
        <v>6640</v>
      </c>
      <c r="BC149" s="27" t="s">
        <v>837</v>
      </c>
      <c r="BD149" s="27" t="s">
        <v>6516</v>
      </c>
      <c r="BE149" s="27" t="s">
        <v>6802</v>
      </c>
      <c r="BF149" s="27">
        <v>28</v>
      </c>
      <c r="BG149" s="27" t="s">
        <v>834</v>
      </c>
      <c r="BH149" s="27" t="s">
        <v>834</v>
      </c>
      <c r="BI149" s="27" t="s">
        <v>1777</v>
      </c>
      <c r="BJ149" s="27" t="s">
        <v>837</v>
      </c>
      <c r="BK149" s="27" t="s">
        <v>3403</v>
      </c>
      <c r="BL149" s="27" t="s">
        <v>837</v>
      </c>
      <c r="BM149" s="27" t="s">
        <v>834</v>
      </c>
      <c r="BN149" s="27" t="s">
        <v>5990</v>
      </c>
      <c r="BO149" s="27" t="s">
        <v>837</v>
      </c>
      <c r="BP149" s="27" t="s">
        <v>834</v>
      </c>
      <c r="BQ149" s="27" t="s">
        <v>1020</v>
      </c>
      <c r="BR149" s="27" t="s">
        <v>837</v>
      </c>
      <c r="BS149" s="27" t="s">
        <v>834</v>
      </c>
      <c r="BT149" s="27" t="s">
        <v>4014</v>
      </c>
      <c r="BU149" s="27" t="s">
        <v>837</v>
      </c>
      <c r="BV149" s="27" t="s">
        <v>834</v>
      </c>
      <c r="BW149" s="27" t="s">
        <v>1424</v>
      </c>
      <c r="BX149" s="27" t="s">
        <v>837</v>
      </c>
      <c r="BY149" s="27" t="s">
        <v>834</v>
      </c>
      <c r="BZ149" s="27" t="s">
        <v>602</v>
      </c>
      <c r="CA149" s="27" t="s">
        <v>837</v>
      </c>
      <c r="CB149" s="27" t="s">
        <v>834</v>
      </c>
      <c r="CC149" s="27" t="s">
        <v>3539</v>
      </c>
      <c r="CD149" s="27" t="s">
        <v>837</v>
      </c>
      <c r="CE149" s="27" t="s">
        <v>834</v>
      </c>
      <c r="CF149" s="27" t="s">
        <v>3118</v>
      </c>
      <c r="CG149" s="27" t="s">
        <v>837</v>
      </c>
      <c r="CH149" s="27" t="s">
        <v>834</v>
      </c>
      <c r="CI149" s="27" t="s">
        <v>3608</v>
      </c>
      <c r="CJ149" s="27" t="s">
        <v>837</v>
      </c>
      <c r="CK149" s="27" t="s">
        <v>834</v>
      </c>
      <c r="CL149" s="27" t="s">
        <v>399</v>
      </c>
      <c r="CM149" s="27" t="s">
        <v>837</v>
      </c>
      <c r="CN149" s="27" t="s">
        <v>834</v>
      </c>
      <c r="CO149" s="27" t="s">
        <v>3983</v>
      </c>
      <c r="CP149" s="27" t="s">
        <v>837</v>
      </c>
      <c r="CQ149" s="27" t="s">
        <v>834</v>
      </c>
      <c r="CR149" s="27" t="s">
        <v>3395</v>
      </c>
      <c r="CS149" s="27" t="s">
        <v>837</v>
      </c>
      <c r="CT149" s="27" t="s">
        <v>834</v>
      </c>
      <c r="CU149" s="27" t="s">
        <v>5035</v>
      </c>
      <c r="CV149" s="27" t="s">
        <v>837</v>
      </c>
      <c r="CW149" s="27" t="s">
        <v>6496</v>
      </c>
      <c r="CX149" s="27" t="s">
        <v>1401</v>
      </c>
      <c r="CY149" s="27">
        <v>91</v>
      </c>
      <c r="CZ149" s="27" t="s">
        <v>3365</v>
      </c>
      <c r="DA149" s="27" t="s">
        <v>1401</v>
      </c>
      <c r="DB149" s="27">
        <v>35</v>
      </c>
      <c r="DC149" s="27" t="s">
        <v>6517</v>
      </c>
      <c r="DD149" s="27" t="s">
        <v>1401</v>
      </c>
      <c r="DE149" s="27">
        <v>25</v>
      </c>
      <c r="DF149" s="27" t="s">
        <v>6518</v>
      </c>
      <c r="DG149" s="27" t="s">
        <v>1401</v>
      </c>
      <c r="DH149" s="27">
        <v>24</v>
      </c>
      <c r="DI149" s="27" t="s">
        <v>6519</v>
      </c>
      <c r="DJ149" s="27" t="s">
        <v>1401</v>
      </c>
      <c r="DK149" s="27">
        <v>21</v>
      </c>
      <c r="DL149" s="27" t="s">
        <v>2771</v>
      </c>
      <c r="DM149" s="27" t="s">
        <v>1401</v>
      </c>
      <c r="DN149" s="27">
        <v>11</v>
      </c>
      <c r="DO149" s="27" t="s">
        <v>6520</v>
      </c>
      <c r="DP149" s="27" t="s">
        <v>1401</v>
      </c>
      <c r="DQ149" s="27">
        <v>5</v>
      </c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</row>
    <row r="150" spans="1:188">
      <c r="A150" s="1">
        <v>149</v>
      </c>
      <c r="B150" s="69">
        <v>39496</v>
      </c>
      <c r="C150" s="27" t="s">
        <v>1323</v>
      </c>
      <c r="D150" s="1">
        <v>161712</v>
      </c>
      <c r="E150" s="1">
        <v>55488</v>
      </c>
      <c r="F150" s="35">
        <f t="shared" si="32"/>
        <v>0.3431285247848026</v>
      </c>
      <c r="G150" s="35">
        <f t="shared" si="33"/>
        <v>0.37399077277970011</v>
      </c>
      <c r="H150" s="1" t="str">
        <f t="shared" si="34"/>
        <v>PML-N</v>
      </c>
      <c r="I150" s="35">
        <f t="shared" si="35"/>
        <v>0.65260957324106117</v>
      </c>
      <c r="J150" s="1" t="str">
        <f t="shared" si="36"/>
        <v>PPPP</v>
      </c>
      <c r="K150" s="35">
        <f t="shared" si="37"/>
        <v>0.278618800461361</v>
      </c>
      <c r="L150" s="1" t="str">
        <f t="shared" si="38"/>
        <v>PML</v>
      </c>
      <c r="M150" s="35">
        <f t="shared" si="39"/>
        <v>5.9598471741637835E-2</v>
      </c>
      <c r="N150" s="52" t="s">
        <v>834</v>
      </c>
      <c r="O150" s="52" t="s">
        <v>1002</v>
      </c>
      <c r="P150" s="52" t="s">
        <v>837</v>
      </c>
      <c r="Q150" s="27" t="s">
        <v>6522</v>
      </c>
      <c r="R150" s="27" t="s">
        <v>1185</v>
      </c>
      <c r="S150" s="27">
        <v>186</v>
      </c>
      <c r="T150" s="27" t="s">
        <v>834</v>
      </c>
      <c r="U150" s="27" t="s">
        <v>1765</v>
      </c>
      <c r="V150" s="27" t="s">
        <v>837</v>
      </c>
      <c r="W150" s="27" t="s">
        <v>6521</v>
      </c>
      <c r="X150" s="27" t="s">
        <v>909</v>
      </c>
      <c r="Y150" s="27">
        <v>3307</v>
      </c>
      <c r="Z150" s="27" t="s">
        <v>2162</v>
      </c>
      <c r="AA150" s="27" t="s">
        <v>1194</v>
      </c>
      <c r="AB150" s="27">
        <v>36212</v>
      </c>
      <c r="AC150" s="27" t="s">
        <v>2163</v>
      </c>
      <c r="AD150" s="27" t="s">
        <v>1003</v>
      </c>
      <c r="AE150" s="27">
        <v>15460</v>
      </c>
      <c r="AF150" s="27" t="s">
        <v>834</v>
      </c>
      <c r="AG150" s="27" t="s">
        <v>7003</v>
      </c>
      <c r="AH150" s="27" t="s">
        <v>837</v>
      </c>
      <c r="AI150" s="27" t="s">
        <v>834</v>
      </c>
      <c r="AJ150" s="27" t="s">
        <v>1406</v>
      </c>
      <c r="AK150" s="27" t="s">
        <v>837</v>
      </c>
      <c r="AL150" s="27" t="s">
        <v>834</v>
      </c>
      <c r="AM150" s="27" t="s">
        <v>3202</v>
      </c>
      <c r="AN150" s="27" t="s">
        <v>837</v>
      </c>
      <c r="AO150" s="27" t="s">
        <v>834</v>
      </c>
      <c r="AP150" s="27" t="s">
        <v>7510</v>
      </c>
      <c r="AQ150" s="27" t="s">
        <v>837</v>
      </c>
      <c r="AR150" s="27" t="s">
        <v>834</v>
      </c>
      <c r="AS150" s="27" t="s">
        <v>3764</v>
      </c>
      <c r="AT150" s="27" t="s">
        <v>837</v>
      </c>
      <c r="AU150" s="27" t="s">
        <v>834</v>
      </c>
      <c r="AV150" s="27" t="s">
        <v>1866</v>
      </c>
      <c r="AW150" s="27" t="s">
        <v>837</v>
      </c>
      <c r="AX150" s="27" t="s">
        <v>834</v>
      </c>
      <c r="AY150" s="27" t="s">
        <v>393</v>
      </c>
      <c r="AZ150" s="27" t="s">
        <v>837</v>
      </c>
      <c r="BA150" s="27" t="s">
        <v>834</v>
      </c>
      <c r="BB150" s="27" t="s">
        <v>6640</v>
      </c>
      <c r="BC150" s="27" t="s">
        <v>837</v>
      </c>
      <c r="BD150" s="27" t="s">
        <v>834</v>
      </c>
      <c r="BE150" s="27" t="s">
        <v>6802</v>
      </c>
      <c r="BF150" s="27" t="s">
        <v>837</v>
      </c>
      <c r="BG150" s="27" t="s">
        <v>834</v>
      </c>
      <c r="BH150" s="27" t="s">
        <v>834</v>
      </c>
      <c r="BI150" s="27" t="s">
        <v>1777</v>
      </c>
      <c r="BJ150" s="27" t="s">
        <v>837</v>
      </c>
      <c r="BK150" s="27" t="s">
        <v>3403</v>
      </c>
      <c r="BL150" s="27" t="s">
        <v>837</v>
      </c>
      <c r="BM150" s="27" t="s">
        <v>834</v>
      </c>
      <c r="BN150" s="27" t="s">
        <v>5990</v>
      </c>
      <c r="BO150" s="27" t="s">
        <v>837</v>
      </c>
      <c r="BP150" s="27" t="s">
        <v>834</v>
      </c>
      <c r="BQ150" s="27" t="s">
        <v>1020</v>
      </c>
      <c r="BR150" s="27" t="s">
        <v>837</v>
      </c>
      <c r="BS150" s="27" t="s">
        <v>834</v>
      </c>
      <c r="BT150" s="27" t="s">
        <v>4014</v>
      </c>
      <c r="BU150" s="27" t="s">
        <v>837</v>
      </c>
      <c r="BV150" s="27" t="s">
        <v>834</v>
      </c>
      <c r="BW150" s="27" t="s">
        <v>1424</v>
      </c>
      <c r="BX150" s="27" t="s">
        <v>837</v>
      </c>
      <c r="BY150" s="27" t="s">
        <v>834</v>
      </c>
      <c r="BZ150" s="27" t="s">
        <v>602</v>
      </c>
      <c r="CA150" s="27" t="s">
        <v>837</v>
      </c>
      <c r="CB150" s="27" t="s">
        <v>834</v>
      </c>
      <c r="CC150" s="27" t="s">
        <v>3539</v>
      </c>
      <c r="CD150" s="27" t="s">
        <v>837</v>
      </c>
      <c r="CE150" s="27" t="s">
        <v>834</v>
      </c>
      <c r="CF150" s="27" t="s">
        <v>3118</v>
      </c>
      <c r="CG150" s="27" t="s">
        <v>837</v>
      </c>
      <c r="CH150" s="27" t="s">
        <v>834</v>
      </c>
      <c r="CI150" s="27" t="s">
        <v>3608</v>
      </c>
      <c r="CJ150" s="27" t="s">
        <v>837</v>
      </c>
      <c r="CK150" s="27" t="s">
        <v>834</v>
      </c>
      <c r="CL150" s="27" t="s">
        <v>399</v>
      </c>
      <c r="CM150" s="27" t="s">
        <v>837</v>
      </c>
      <c r="CN150" s="27" t="s">
        <v>834</v>
      </c>
      <c r="CO150" s="27" t="s">
        <v>3983</v>
      </c>
      <c r="CP150" s="27" t="s">
        <v>837</v>
      </c>
      <c r="CQ150" s="27" t="s">
        <v>834</v>
      </c>
      <c r="CR150" s="27" t="s">
        <v>3395</v>
      </c>
      <c r="CS150" s="27" t="s">
        <v>837</v>
      </c>
      <c r="CT150" s="27" t="s">
        <v>834</v>
      </c>
      <c r="CU150" s="27" t="s">
        <v>5035</v>
      </c>
      <c r="CV150" s="27" t="s">
        <v>837</v>
      </c>
      <c r="CW150" s="27" t="s">
        <v>6523</v>
      </c>
      <c r="CX150" s="27" t="s">
        <v>1401</v>
      </c>
      <c r="CY150" s="27">
        <v>175</v>
      </c>
      <c r="CZ150" s="27" t="s">
        <v>3528</v>
      </c>
      <c r="DA150" s="27" t="s">
        <v>1401</v>
      </c>
      <c r="DB150" s="27">
        <v>46</v>
      </c>
      <c r="DC150" s="27" t="s">
        <v>3366</v>
      </c>
      <c r="DD150" s="27" t="s">
        <v>1401</v>
      </c>
      <c r="DE150" s="27">
        <v>37</v>
      </c>
      <c r="DF150" s="27" t="s">
        <v>6524</v>
      </c>
      <c r="DG150" s="27" t="s">
        <v>1401</v>
      </c>
      <c r="DH150" s="27">
        <v>26</v>
      </c>
      <c r="DI150" s="27" t="s">
        <v>6525</v>
      </c>
      <c r="DJ150" s="27" t="s">
        <v>1401</v>
      </c>
      <c r="DK150" s="27">
        <v>23</v>
      </c>
      <c r="DL150" s="27" t="s">
        <v>1927</v>
      </c>
      <c r="DM150" s="27" t="s">
        <v>1401</v>
      </c>
      <c r="DN150" s="27">
        <v>16</v>
      </c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</row>
    <row r="151" spans="1:188">
      <c r="A151" s="1">
        <v>150</v>
      </c>
      <c r="B151" s="69">
        <v>39496</v>
      </c>
      <c r="C151" s="1" t="s">
        <v>2296</v>
      </c>
      <c r="D151" s="1">
        <v>142250</v>
      </c>
      <c r="E151" s="1">
        <v>53057</v>
      </c>
      <c r="F151" s="35">
        <f t="shared" si="32"/>
        <v>0.3729841827768014</v>
      </c>
      <c r="G151" s="35">
        <f t="shared" si="33"/>
        <v>0.40219009744237327</v>
      </c>
      <c r="H151" s="1" t="str">
        <f t="shared" si="34"/>
        <v>PML-N</v>
      </c>
      <c r="I151" s="35">
        <f t="shared" si="35"/>
        <v>0.64181917560359614</v>
      </c>
      <c r="J151" s="1" t="str">
        <f t="shared" si="36"/>
        <v>PPPP</v>
      </c>
      <c r="K151" s="35">
        <f t="shared" si="37"/>
        <v>0.23962907816122284</v>
      </c>
      <c r="L151" s="1" t="str">
        <f t="shared" si="38"/>
        <v>PML</v>
      </c>
      <c r="M151" s="35">
        <f t="shared" si="39"/>
        <v>0.10775204025858982</v>
      </c>
      <c r="N151" s="52" t="s">
        <v>834</v>
      </c>
      <c r="O151" s="52" t="s">
        <v>1002</v>
      </c>
      <c r="P151" s="52" t="s">
        <v>837</v>
      </c>
      <c r="Q151" s="27" t="s">
        <v>3529</v>
      </c>
      <c r="R151" s="27" t="s">
        <v>1185</v>
      </c>
      <c r="S151" s="27">
        <v>50</v>
      </c>
      <c r="T151" s="27" t="s">
        <v>834</v>
      </c>
      <c r="U151" s="27" t="s">
        <v>1765</v>
      </c>
      <c r="V151" s="27" t="s">
        <v>837</v>
      </c>
      <c r="W151" s="27" t="s">
        <v>6526</v>
      </c>
      <c r="X151" s="27" t="s">
        <v>909</v>
      </c>
      <c r="Y151" s="27">
        <v>5717</v>
      </c>
      <c r="Z151" s="27" t="s">
        <v>2297</v>
      </c>
      <c r="AA151" s="27" t="s">
        <v>1194</v>
      </c>
      <c r="AB151" s="27">
        <v>34053</v>
      </c>
      <c r="AC151" s="27" t="s">
        <v>2298</v>
      </c>
      <c r="AD151" s="27" t="s">
        <v>1003</v>
      </c>
      <c r="AE151" s="27">
        <v>12714</v>
      </c>
      <c r="AF151" s="27" t="s">
        <v>834</v>
      </c>
      <c r="AG151" s="27" t="s">
        <v>7003</v>
      </c>
      <c r="AH151" s="27" t="s">
        <v>837</v>
      </c>
      <c r="AI151" s="27" t="s">
        <v>834</v>
      </c>
      <c r="AJ151" s="27" t="s">
        <v>1406</v>
      </c>
      <c r="AK151" s="27" t="s">
        <v>837</v>
      </c>
      <c r="AL151" s="27" t="s">
        <v>834</v>
      </c>
      <c r="AM151" s="27" t="s">
        <v>3202</v>
      </c>
      <c r="AN151" s="27" t="s">
        <v>837</v>
      </c>
      <c r="AO151" s="27" t="s">
        <v>834</v>
      </c>
      <c r="AP151" s="27" t="s">
        <v>7510</v>
      </c>
      <c r="AQ151" s="27" t="s">
        <v>837</v>
      </c>
      <c r="AR151" s="27" t="s">
        <v>834</v>
      </c>
      <c r="AS151" s="27" t="s">
        <v>3764</v>
      </c>
      <c r="AT151" s="27" t="s">
        <v>837</v>
      </c>
      <c r="AU151" s="27" t="s">
        <v>834</v>
      </c>
      <c r="AV151" s="27" t="s">
        <v>1866</v>
      </c>
      <c r="AW151" s="27" t="s">
        <v>837</v>
      </c>
      <c r="AX151" s="27" t="s">
        <v>834</v>
      </c>
      <c r="AY151" s="27" t="s">
        <v>393</v>
      </c>
      <c r="AZ151" s="27" t="s">
        <v>837</v>
      </c>
      <c r="BA151" s="27" t="s">
        <v>834</v>
      </c>
      <c r="BB151" s="27" t="s">
        <v>6640</v>
      </c>
      <c r="BC151" s="27" t="s">
        <v>837</v>
      </c>
      <c r="BD151" s="27" t="s">
        <v>834</v>
      </c>
      <c r="BE151" s="27" t="s">
        <v>6802</v>
      </c>
      <c r="BF151" s="27" t="s">
        <v>837</v>
      </c>
      <c r="BG151" s="27" t="s">
        <v>834</v>
      </c>
      <c r="BH151" s="27" t="s">
        <v>834</v>
      </c>
      <c r="BI151" s="27" t="s">
        <v>1777</v>
      </c>
      <c r="BJ151" s="27" t="s">
        <v>837</v>
      </c>
      <c r="BK151" s="27" t="s">
        <v>3403</v>
      </c>
      <c r="BL151" s="27" t="s">
        <v>837</v>
      </c>
      <c r="BM151" s="27" t="s">
        <v>834</v>
      </c>
      <c r="BN151" s="27" t="s">
        <v>5990</v>
      </c>
      <c r="BO151" s="27" t="s">
        <v>837</v>
      </c>
      <c r="BP151" s="27" t="s">
        <v>834</v>
      </c>
      <c r="BQ151" s="27" t="s">
        <v>1020</v>
      </c>
      <c r="BR151" s="27" t="s">
        <v>837</v>
      </c>
      <c r="BS151" s="27" t="s">
        <v>834</v>
      </c>
      <c r="BT151" s="27" t="s">
        <v>4014</v>
      </c>
      <c r="BU151" s="27" t="s">
        <v>837</v>
      </c>
      <c r="BV151" s="27" t="s">
        <v>834</v>
      </c>
      <c r="BW151" s="27" t="s">
        <v>1424</v>
      </c>
      <c r="BX151" s="27" t="s">
        <v>837</v>
      </c>
      <c r="BY151" s="27" t="s">
        <v>834</v>
      </c>
      <c r="BZ151" s="27" t="s">
        <v>602</v>
      </c>
      <c r="CA151" s="27" t="s">
        <v>837</v>
      </c>
      <c r="CB151" s="27" t="s">
        <v>834</v>
      </c>
      <c r="CC151" s="27" t="s">
        <v>3539</v>
      </c>
      <c r="CD151" s="27" t="s">
        <v>837</v>
      </c>
      <c r="CE151" s="27" t="s">
        <v>834</v>
      </c>
      <c r="CF151" s="27" t="s">
        <v>3118</v>
      </c>
      <c r="CG151" s="27" t="s">
        <v>837</v>
      </c>
      <c r="CH151" s="27" t="s">
        <v>834</v>
      </c>
      <c r="CI151" s="27" t="s">
        <v>3608</v>
      </c>
      <c r="CJ151" s="27" t="s">
        <v>837</v>
      </c>
      <c r="CK151" s="27" t="s">
        <v>834</v>
      </c>
      <c r="CL151" s="27" t="s">
        <v>399</v>
      </c>
      <c r="CM151" s="27" t="s">
        <v>837</v>
      </c>
      <c r="CN151" s="27" t="s">
        <v>834</v>
      </c>
      <c r="CO151" s="27" t="s">
        <v>3983</v>
      </c>
      <c r="CP151" s="27" t="s">
        <v>837</v>
      </c>
      <c r="CQ151" s="27" t="s">
        <v>834</v>
      </c>
      <c r="CR151" s="27" t="s">
        <v>3395</v>
      </c>
      <c r="CS151" s="27" t="s">
        <v>837</v>
      </c>
      <c r="CT151" s="27" t="s">
        <v>834</v>
      </c>
      <c r="CU151" s="27" t="s">
        <v>5035</v>
      </c>
      <c r="CV151" s="27" t="s">
        <v>837</v>
      </c>
      <c r="CW151" s="27" t="s">
        <v>6527</v>
      </c>
      <c r="CX151" s="27" t="s">
        <v>1401</v>
      </c>
      <c r="CY151" s="27">
        <v>422</v>
      </c>
      <c r="CZ151" s="27" t="s">
        <v>6528</v>
      </c>
      <c r="DA151" s="27" t="s">
        <v>1401</v>
      </c>
      <c r="DB151" s="27">
        <v>34</v>
      </c>
      <c r="DC151" s="27" t="s">
        <v>6529</v>
      </c>
      <c r="DD151" s="27" t="s">
        <v>1401</v>
      </c>
      <c r="DE151" s="27">
        <v>25</v>
      </c>
      <c r="DF151" s="27" t="s">
        <v>6530</v>
      </c>
      <c r="DG151" s="27" t="s">
        <v>1401</v>
      </c>
      <c r="DH151" s="27">
        <v>19</v>
      </c>
      <c r="DI151" s="27" t="s">
        <v>6524</v>
      </c>
      <c r="DJ151" s="27" t="s">
        <v>1401</v>
      </c>
      <c r="DK151" s="27">
        <v>14</v>
      </c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</row>
    <row r="152" spans="1:188">
      <c r="A152" s="1">
        <v>151</v>
      </c>
      <c r="B152" s="69">
        <v>39496</v>
      </c>
      <c r="C152" s="1" t="s">
        <v>2165</v>
      </c>
      <c r="D152" s="1">
        <v>200246</v>
      </c>
      <c r="E152" s="1">
        <v>61004</v>
      </c>
      <c r="F152" s="35">
        <f t="shared" si="32"/>
        <v>0.30464528629785365</v>
      </c>
      <c r="G152" s="35">
        <f t="shared" si="33"/>
        <v>0.43284046947741134</v>
      </c>
      <c r="H152" s="1" t="str">
        <f t="shared" si="34"/>
        <v>PML-N</v>
      </c>
      <c r="I152" s="35">
        <f t="shared" si="35"/>
        <v>0.67216903809586259</v>
      </c>
      <c r="J152" s="1" t="str">
        <f t="shared" si="36"/>
        <v>PPPP</v>
      </c>
      <c r="K152" s="35">
        <f t="shared" si="37"/>
        <v>0.23932856861845125</v>
      </c>
      <c r="L152" s="1" t="str">
        <f t="shared" si="38"/>
        <v>PML</v>
      </c>
      <c r="M152" s="35">
        <f t="shared" si="39"/>
        <v>7.2421480558651885E-2</v>
      </c>
      <c r="N152" s="52" t="s">
        <v>834</v>
      </c>
      <c r="O152" s="52" t="s">
        <v>1002</v>
      </c>
      <c r="P152" s="52" t="s">
        <v>837</v>
      </c>
      <c r="Q152" s="27" t="s">
        <v>834</v>
      </c>
      <c r="R152" s="27" t="s">
        <v>1185</v>
      </c>
      <c r="S152" s="27" t="s">
        <v>837</v>
      </c>
      <c r="T152" s="27" t="s">
        <v>834</v>
      </c>
      <c r="U152" s="27" t="s">
        <v>1765</v>
      </c>
      <c r="V152" s="27" t="s">
        <v>837</v>
      </c>
      <c r="W152" s="27" t="s">
        <v>6531</v>
      </c>
      <c r="X152" s="27" t="s">
        <v>909</v>
      </c>
      <c r="Y152" s="27">
        <v>4418</v>
      </c>
      <c r="Z152" s="27" t="s">
        <v>2164</v>
      </c>
      <c r="AA152" s="27" t="s">
        <v>1194</v>
      </c>
      <c r="AB152" s="27">
        <v>41005</v>
      </c>
      <c r="AC152" s="27" t="s">
        <v>2349</v>
      </c>
      <c r="AD152" s="27" t="s">
        <v>1003</v>
      </c>
      <c r="AE152" s="27">
        <v>14600</v>
      </c>
      <c r="AF152" s="27" t="s">
        <v>834</v>
      </c>
      <c r="AG152" s="27" t="s">
        <v>7003</v>
      </c>
      <c r="AH152" s="27" t="s">
        <v>837</v>
      </c>
      <c r="AI152" s="27" t="s">
        <v>834</v>
      </c>
      <c r="AJ152" s="27" t="s">
        <v>1406</v>
      </c>
      <c r="AK152" s="27" t="s">
        <v>837</v>
      </c>
      <c r="AL152" s="27" t="s">
        <v>834</v>
      </c>
      <c r="AM152" s="27" t="s">
        <v>3202</v>
      </c>
      <c r="AN152" s="27" t="s">
        <v>837</v>
      </c>
      <c r="AO152" s="27" t="s">
        <v>834</v>
      </c>
      <c r="AP152" s="27" t="s">
        <v>7510</v>
      </c>
      <c r="AQ152" s="27" t="s">
        <v>837</v>
      </c>
      <c r="AR152" s="27" t="s">
        <v>834</v>
      </c>
      <c r="AS152" s="27" t="s">
        <v>3764</v>
      </c>
      <c r="AT152" s="27" t="s">
        <v>837</v>
      </c>
      <c r="AU152" s="27" t="s">
        <v>834</v>
      </c>
      <c r="AV152" s="27" t="s">
        <v>1866</v>
      </c>
      <c r="AW152" s="27" t="s">
        <v>837</v>
      </c>
      <c r="AX152" s="27" t="s">
        <v>834</v>
      </c>
      <c r="AY152" s="27" t="s">
        <v>393</v>
      </c>
      <c r="AZ152" s="27" t="s">
        <v>837</v>
      </c>
      <c r="BA152" s="27" t="s">
        <v>834</v>
      </c>
      <c r="BB152" s="27" t="s">
        <v>6640</v>
      </c>
      <c r="BC152" s="27" t="s">
        <v>837</v>
      </c>
      <c r="BD152" s="27" t="s">
        <v>834</v>
      </c>
      <c r="BE152" s="27" t="s">
        <v>6802</v>
      </c>
      <c r="BF152" s="27" t="s">
        <v>837</v>
      </c>
      <c r="BG152" s="27" t="s">
        <v>834</v>
      </c>
      <c r="BH152" s="27" t="s">
        <v>834</v>
      </c>
      <c r="BI152" s="27" t="s">
        <v>1777</v>
      </c>
      <c r="BJ152" s="27" t="s">
        <v>837</v>
      </c>
      <c r="BK152" s="27" t="s">
        <v>3403</v>
      </c>
      <c r="BL152" s="27" t="s">
        <v>837</v>
      </c>
      <c r="BM152" s="27" t="s">
        <v>834</v>
      </c>
      <c r="BN152" s="27" t="s">
        <v>5990</v>
      </c>
      <c r="BO152" s="27" t="s">
        <v>837</v>
      </c>
      <c r="BP152" s="27" t="s">
        <v>834</v>
      </c>
      <c r="BQ152" s="27" t="s">
        <v>1020</v>
      </c>
      <c r="BR152" s="27" t="s">
        <v>837</v>
      </c>
      <c r="BS152" s="27" t="s">
        <v>834</v>
      </c>
      <c r="BT152" s="27" t="s">
        <v>4014</v>
      </c>
      <c r="BU152" s="27" t="s">
        <v>837</v>
      </c>
      <c r="BV152" s="27" t="s">
        <v>834</v>
      </c>
      <c r="BW152" s="27" t="s">
        <v>1424</v>
      </c>
      <c r="BX152" s="27" t="s">
        <v>837</v>
      </c>
      <c r="BY152" s="27" t="s">
        <v>834</v>
      </c>
      <c r="BZ152" s="27" t="s">
        <v>602</v>
      </c>
      <c r="CA152" s="27" t="s">
        <v>837</v>
      </c>
      <c r="CB152" s="27" t="s">
        <v>834</v>
      </c>
      <c r="CC152" s="27" t="s">
        <v>3539</v>
      </c>
      <c r="CD152" s="27" t="s">
        <v>837</v>
      </c>
      <c r="CE152" s="27" t="s">
        <v>834</v>
      </c>
      <c r="CF152" s="27" t="s">
        <v>3118</v>
      </c>
      <c r="CG152" s="27" t="s">
        <v>837</v>
      </c>
      <c r="CH152" s="27" t="s">
        <v>834</v>
      </c>
      <c r="CI152" s="27" t="s">
        <v>3608</v>
      </c>
      <c r="CJ152" s="27" t="s">
        <v>837</v>
      </c>
      <c r="CK152" s="27" t="s">
        <v>834</v>
      </c>
      <c r="CL152" s="27" t="s">
        <v>399</v>
      </c>
      <c r="CM152" s="27" t="s">
        <v>837</v>
      </c>
      <c r="CN152" s="27" t="s">
        <v>834</v>
      </c>
      <c r="CO152" s="27" t="s">
        <v>3983</v>
      </c>
      <c r="CP152" s="27" t="s">
        <v>837</v>
      </c>
      <c r="CQ152" s="27" t="s">
        <v>834</v>
      </c>
      <c r="CR152" s="27" t="s">
        <v>3395</v>
      </c>
      <c r="CS152" s="27" t="s">
        <v>837</v>
      </c>
      <c r="CT152" s="27" t="s">
        <v>834</v>
      </c>
      <c r="CU152" s="27" t="s">
        <v>5035</v>
      </c>
      <c r="CV152" s="27" t="s">
        <v>837</v>
      </c>
      <c r="CW152" s="27" t="s">
        <v>6532</v>
      </c>
      <c r="CX152" s="27" t="s">
        <v>1401</v>
      </c>
      <c r="CY152" s="27">
        <v>581</v>
      </c>
      <c r="CZ152" s="27" t="s">
        <v>6533</v>
      </c>
      <c r="DA152" s="27" t="s">
        <v>1401</v>
      </c>
      <c r="DB152" s="27">
        <v>201</v>
      </c>
      <c r="DC152" s="27" t="s">
        <v>6708</v>
      </c>
      <c r="DD152" s="27" t="s">
        <v>1401</v>
      </c>
      <c r="DE152" s="27">
        <v>53</v>
      </c>
      <c r="DF152" s="27" t="s">
        <v>6862</v>
      </c>
      <c r="DG152" s="27" t="s">
        <v>1401</v>
      </c>
      <c r="DH152" s="27">
        <v>33</v>
      </c>
      <c r="DI152" s="27" t="s">
        <v>6863</v>
      </c>
      <c r="DJ152" s="27" t="s">
        <v>1401</v>
      </c>
      <c r="DK152" s="27">
        <v>24</v>
      </c>
      <c r="DL152" s="27" t="s">
        <v>3766</v>
      </c>
      <c r="DM152" s="27" t="s">
        <v>1401</v>
      </c>
      <c r="DN152" s="27">
        <v>15</v>
      </c>
      <c r="DO152" s="27" t="s">
        <v>6864</v>
      </c>
      <c r="DP152" s="27" t="s">
        <v>1401</v>
      </c>
      <c r="DQ152" s="27">
        <v>14</v>
      </c>
      <c r="DR152" s="27" t="s">
        <v>6723</v>
      </c>
      <c r="DS152" s="27" t="s">
        <v>1401</v>
      </c>
      <c r="DT152" s="27">
        <v>10</v>
      </c>
      <c r="DU152" s="27" t="s">
        <v>6724</v>
      </c>
      <c r="DV152" s="27" t="s">
        <v>1401</v>
      </c>
      <c r="DW152" s="27">
        <v>10</v>
      </c>
      <c r="DX152" s="27" t="s">
        <v>6725</v>
      </c>
      <c r="DY152" s="27" t="s">
        <v>1401</v>
      </c>
      <c r="DZ152" s="27">
        <v>8</v>
      </c>
      <c r="EA152" s="27" t="s">
        <v>6726</v>
      </c>
      <c r="EB152" s="27" t="s">
        <v>1401</v>
      </c>
      <c r="EC152" s="27">
        <v>7</v>
      </c>
      <c r="ED152" s="27" t="s">
        <v>6878</v>
      </c>
      <c r="EE152" s="27" t="s">
        <v>1401</v>
      </c>
      <c r="EF152" s="27">
        <v>7</v>
      </c>
      <c r="EG152" s="27" t="s">
        <v>6879</v>
      </c>
      <c r="EH152" s="27" t="s">
        <v>1401</v>
      </c>
      <c r="EI152" s="27">
        <v>6</v>
      </c>
      <c r="EJ152" s="27" t="s">
        <v>6880</v>
      </c>
      <c r="EK152" s="27" t="s">
        <v>1401</v>
      </c>
      <c r="EL152" s="27">
        <v>5</v>
      </c>
      <c r="EM152" s="27" t="s">
        <v>1927</v>
      </c>
      <c r="EN152" s="27" t="s">
        <v>1401</v>
      </c>
      <c r="EO152" s="27">
        <v>4</v>
      </c>
      <c r="EP152" s="27" t="s">
        <v>6730</v>
      </c>
      <c r="EQ152" s="27" t="s">
        <v>1401</v>
      </c>
      <c r="ER152" s="27">
        <v>3</v>
      </c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</row>
    <row r="153" spans="1:188">
      <c r="A153" s="1">
        <v>152</v>
      </c>
      <c r="B153" s="69">
        <v>39496</v>
      </c>
      <c r="C153" s="1" t="s">
        <v>2350</v>
      </c>
      <c r="D153" s="1">
        <v>160058</v>
      </c>
      <c r="E153" s="1">
        <v>59584</v>
      </c>
      <c r="F153" s="35">
        <f t="shared" si="32"/>
        <v>0.37226505391795472</v>
      </c>
      <c r="G153" s="35">
        <f t="shared" si="33"/>
        <v>3.2156283566058E-2</v>
      </c>
      <c r="H153" s="1" t="str">
        <f t="shared" si="34"/>
        <v>PML-N</v>
      </c>
      <c r="I153" s="35">
        <f t="shared" si="35"/>
        <v>0.42845394736842107</v>
      </c>
      <c r="J153" s="1" t="str">
        <f t="shared" si="36"/>
        <v>PML</v>
      </c>
      <c r="K153" s="35">
        <f t="shared" si="37"/>
        <v>0.39629766380236303</v>
      </c>
      <c r="L153" s="1" t="str">
        <f t="shared" si="38"/>
        <v>PPPP</v>
      </c>
      <c r="M153" s="35">
        <f t="shared" si="39"/>
        <v>0.16848482814178303</v>
      </c>
      <c r="N153" s="52" t="s">
        <v>834</v>
      </c>
      <c r="O153" s="52" t="s">
        <v>1002</v>
      </c>
      <c r="P153" s="52" t="s">
        <v>837</v>
      </c>
      <c r="Q153" s="27" t="s">
        <v>834</v>
      </c>
      <c r="R153" s="27" t="s">
        <v>1185</v>
      </c>
      <c r="S153" s="27" t="s">
        <v>837</v>
      </c>
      <c r="T153" s="27" t="s">
        <v>834</v>
      </c>
      <c r="U153" s="27" t="s">
        <v>1765</v>
      </c>
      <c r="V153" s="27" t="s">
        <v>837</v>
      </c>
      <c r="W153" s="27" t="s">
        <v>2020</v>
      </c>
      <c r="X153" s="27" t="s">
        <v>909</v>
      </c>
      <c r="Y153" s="27">
        <v>23613</v>
      </c>
      <c r="Z153" s="27" t="s">
        <v>2351</v>
      </c>
      <c r="AA153" s="27" t="s">
        <v>1194</v>
      </c>
      <c r="AB153" s="27">
        <v>25529</v>
      </c>
      <c r="AC153" s="27" t="s">
        <v>6731</v>
      </c>
      <c r="AD153" s="27" t="s">
        <v>1003</v>
      </c>
      <c r="AE153" s="27">
        <v>10039</v>
      </c>
      <c r="AF153" s="27" t="s">
        <v>834</v>
      </c>
      <c r="AG153" s="27" t="s">
        <v>7003</v>
      </c>
      <c r="AH153" s="27" t="s">
        <v>837</v>
      </c>
      <c r="AI153" s="27" t="s">
        <v>834</v>
      </c>
      <c r="AJ153" s="27" t="s">
        <v>1406</v>
      </c>
      <c r="AK153" s="27" t="s">
        <v>837</v>
      </c>
      <c r="AL153" s="27" t="s">
        <v>834</v>
      </c>
      <c r="AM153" s="27" t="s">
        <v>3202</v>
      </c>
      <c r="AN153" s="27" t="s">
        <v>837</v>
      </c>
      <c r="AO153" s="27" t="s">
        <v>834</v>
      </c>
      <c r="AP153" s="27" t="s">
        <v>7510</v>
      </c>
      <c r="AQ153" s="27" t="s">
        <v>837</v>
      </c>
      <c r="AR153" s="27" t="s">
        <v>834</v>
      </c>
      <c r="AS153" s="27" t="s">
        <v>3764</v>
      </c>
      <c r="AT153" s="27" t="s">
        <v>837</v>
      </c>
      <c r="AU153" s="27" t="s">
        <v>834</v>
      </c>
      <c r="AV153" s="27" t="s">
        <v>1866</v>
      </c>
      <c r="AW153" s="27" t="s">
        <v>837</v>
      </c>
      <c r="AX153" s="27" t="s">
        <v>834</v>
      </c>
      <c r="AY153" s="27" t="s">
        <v>393</v>
      </c>
      <c r="AZ153" s="27" t="s">
        <v>837</v>
      </c>
      <c r="BA153" s="27" t="s">
        <v>834</v>
      </c>
      <c r="BB153" s="27" t="s">
        <v>6640</v>
      </c>
      <c r="BC153" s="27" t="s">
        <v>837</v>
      </c>
      <c r="BD153" s="27" t="s">
        <v>834</v>
      </c>
      <c r="BE153" s="27" t="s">
        <v>6802</v>
      </c>
      <c r="BF153" s="27" t="s">
        <v>837</v>
      </c>
      <c r="BG153" s="27" t="s">
        <v>834</v>
      </c>
      <c r="BH153" s="27" t="s">
        <v>834</v>
      </c>
      <c r="BI153" s="27" t="s">
        <v>1777</v>
      </c>
      <c r="BJ153" s="27" t="s">
        <v>837</v>
      </c>
      <c r="BK153" s="27" t="s">
        <v>3403</v>
      </c>
      <c r="BL153" s="27" t="s">
        <v>837</v>
      </c>
      <c r="BM153" s="27" t="s">
        <v>834</v>
      </c>
      <c r="BN153" s="27" t="s">
        <v>5990</v>
      </c>
      <c r="BO153" s="27" t="s">
        <v>837</v>
      </c>
      <c r="BP153" s="27" t="s">
        <v>834</v>
      </c>
      <c r="BQ153" s="27" t="s">
        <v>1020</v>
      </c>
      <c r="BR153" s="27" t="s">
        <v>837</v>
      </c>
      <c r="BS153" s="27" t="s">
        <v>834</v>
      </c>
      <c r="BT153" s="27" t="s">
        <v>4014</v>
      </c>
      <c r="BU153" s="27" t="s">
        <v>837</v>
      </c>
      <c r="BV153" s="27" t="s">
        <v>834</v>
      </c>
      <c r="BW153" s="27" t="s">
        <v>1424</v>
      </c>
      <c r="BX153" s="27" t="s">
        <v>837</v>
      </c>
      <c r="BY153" s="27" t="s">
        <v>834</v>
      </c>
      <c r="BZ153" s="27" t="s">
        <v>602</v>
      </c>
      <c r="CA153" s="27" t="s">
        <v>837</v>
      </c>
      <c r="CB153" s="27" t="s">
        <v>834</v>
      </c>
      <c r="CC153" s="27" t="s">
        <v>3539</v>
      </c>
      <c r="CD153" s="27" t="s">
        <v>837</v>
      </c>
      <c r="CE153" s="27" t="s">
        <v>834</v>
      </c>
      <c r="CF153" s="27" t="s">
        <v>3118</v>
      </c>
      <c r="CG153" s="27" t="s">
        <v>837</v>
      </c>
      <c r="CH153" s="27" t="s">
        <v>834</v>
      </c>
      <c r="CI153" s="27" t="s">
        <v>3608</v>
      </c>
      <c r="CJ153" s="27" t="s">
        <v>837</v>
      </c>
      <c r="CK153" s="27" t="s">
        <v>834</v>
      </c>
      <c r="CL153" s="27" t="s">
        <v>399</v>
      </c>
      <c r="CM153" s="27" t="s">
        <v>837</v>
      </c>
      <c r="CN153" s="27" t="s">
        <v>834</v>
      </c>
      <c r="CO153" s="27" t="s">
        <v>3983</v>
      </c>
      <c r="CP153" s="27" t="s">
        <v>837</v>
      </c>
      <c r="CQ153" s="27" t="s">
        <v>834</v>
      </c>
      <c r="CR153" s="27" t="s">
        <v>3395</v>
      </c>
      <c r="CS153" s="27" t="s">
        <v>837</v>
      </c>
      <c r="CT153" s="27" t="s">
        <v>834</v>
      </c>
      <c r="CU153" s="27" t="s">
        <v>5035</v>
      </c>
      <c r="CV153" s="27" t="s">
        <v>837</v>
      </c>
      <c r="CW153" s="27" t="s">
        <v>6733</v>
      </c>
      <c r="CX153" s="27" t="s">
        <v>1401</v>
      </c>
      <c r="CY153" s="27">
        <v>144</v>
      </c>
      <c r="CZ153" s="27" t="s">
        <v>6732</v>
      </c>
      <c r="DA153" s="27" t="s">
        <v>1401</v>
      </c>
      <c r="DB153" s="27">
        <v>94</v>
      </c>
      <c r="DC153" s="27" t="s">
        <v>6734</v>
      </c>
      <c r="DD153" s="27" t="s">
        <v>1401</v>
      </c>
      <c r="DE153" s="27">
        <v>38</v>
      </c>
      <c r="DF153" s="27" t="s">
        <v>6735</v>
      </c>
      <c r="DG153" s="27" t="s">
        <v>1401</v>
      </c>
      <c r="DH153" s="27">
        <v>30</v>
      </c>
      <c r="DI153" s="27" t="s">
        <v>6736</v>
      </c>
      <c r="DJ153" s="27" t="s">
        <v>1401</v>
      </c>
      <c r="DK153" s="27">
        <v>29</v>
      </c>
      <c r="DL153" s="27" t="s">
        <v>6737</v>
      </c>
      <c r="DM153" s="27" t="s">
        <v>1401</v>
      </c>
      <c r="DN153" s="27">
        <v>22</v>
      </c>
      <c r="DO153" s="27" t="s">
        <v>6738</v>
      </c>
      <c r="DP153" s="27" t="s">
        <v>1401</v>
      </c>
      <c r="DQ153" s="27">
        <v>20</v>
      </c>
      <c r="DR153" s="27" t="s">
        <v>6739</v>
      </c>
      <c r="DS153" s="27" t="s">
        <v>1401</v>
      </c>
      <c r="DT153" s="27">
        <v>12</v>
      </c>
      <c r="DU153" s="27" t="s">
        <v>6890</v>
      </c>
      <c r="DV153" s="27" t="s">
        <v>1401</v>
      </c>
      <c r="DW153" s="27">
        <v>10</v>
      </c>
      <c r="DX153" s="27" t="s">
        <v>6891</v>
      </c>
      <c r="DY153" s="27" t="s">
        <v>1401</v>
      </c>
      <c r="DZ153" s="27">
        <v>4</v>
      </c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</row>
    <row r="154" spans="1:188">
      <c r="A154" s="27">
        <v>153</v>
      </c>
      <c r="B154" s="69">
        <v>39496</v>
      </c>
      <c r="C154" s="1" t="s">
        <v>2194</v>
      </c>
      <c r="D154" s="1">
        <v>144426</v>
      </c>
      <c r="E154" s="1">
        <v>49209</v>
      </c>
      <c r="F154" s="35">
        <f t="shared" si="32"/>
        <v>0.34072119978397242</v>
      </c>
      <c r="G154" s="35">
        <f t="shared" si="33"/>
        <v>0.18478327135280131</v>
      </c>
      <c r="H154" s="1" t="str">
        <f t="shared" si="34"/>
        <v>PML-N</v>
      </c>
      <c r="I154" s="35">
        <f t="shared" si="35"/>
        <v>0.49566136275884493</v>
      </c>
      <c r="J154" s="1" t="str">
        <f t="shared" si="36"/>
        <v>PPPP</v>
      </c>
      <c r="K154" s="35">
        <f t="shared" si="37"/>
        <v>0.31087809140604361</v>
      </c>
      <c r="L154" s="1" t="str">
        <f t="shared" si="38"/>
        <v>PML</v>
      </c>
      <c r="M154" s="35">
        <f t="shared" si="39"/>
        <v>0.13095165518502713</v>
      </c>
      <c r="N154" s="52" t="s">
        <v>834</v>
      </c>
      <c r="O154" s="52" t="s">
        <v>1002</v>
      </c>
      <c r="P154" s="52" t="s">
        <v>837</v>
      </c>
      <c r="Q154" s="27" t="s">
        <v>7059</v>
      </c>
      <c r="R154" s="27" t="s">
        <v>1185</v>
      </c>
      <c r="S154" s="27">
        <v>40</v>
      </c>
      <c r="T154" s="27" t="s">
        <v>834</v>
      </c>
      <c r="U154" s="27" t="s">
        <v>1765</v>
      </c>
      <c r="V154" s="27" t="s">
        <v>837</v>
      </c>
      <c r="W154" s="27" t="s">
        <v>6892</v>
      </c>
      <c r="X154" s="27" t="s">
        <v>909</v>
      </c>
      <c r="Y154" s="27">
        <v>6444</v>
      </c>
      <c r="Z154" s="27" t="s">
        <v>2352</v>
      </c>
      <c r="AA154" s="27" t="s">
        <v>1194</v>
      </c>
      <c r="AB154" s="27">
        <v>24391</v>
      </c>
      <c r="AC154" s="27" t="s">
        <v>2195</v>
      </c>
      <c r="AD154" s="27" t="s">
        <v>1003</v>
      </c>
      <c r="AE154" s="27">
        <v>15298</v>
      </c>
      <c r="AF154" s="27" t="s">
        <v>834</v>
      </c>
      <c r="AG154" s="27" t="s">
        <v>7003</v>
      </c>
      <c r="AH154" s="27" t="s">
        <v>837</v>
      </c>
      <c r="AI154" s="27" t="s">
        <v>834</v>
      </c>
      <c r="AJ154" s="27" t="s">
        <v>1406</v>
      </c>
      <c r="AK154" s="27" t="s">
        <v>837</v>
      </c>
      <c r="AL154" s="27" t="s">
        <v>834</v>
      </c>
      <c r="AM154" s="27" t="s">
        <v>3202</v>
      </c>
      <c r="AN154" s="27" t="s">
        <v>837</v>
      </c>
      <c r="AO154" s="27" t="s">
        <v>834</v>
      </c>
      <c r="AP154" s="27" t="s">
        <v>7510</v>
      </c>
      <c r="AQ154" s="27" t="s">
        <v>837</v>
      </c>
      <c r="AR154" s="27" t="s">
        <v>834</v>
      </c>
      <c r="AS154" s="27" t="s">
        <v>3764</v>
      </c>
      <c r="AT154" s="27" t="s">
        <v>837</v>
      </c>
      <c r="AU154" s="27" t="s">
        <v>834</v>
      </c>
      <c r="AV154" s="27" t="s">
        <v>1866</v>
      </c>
      <c r="AW154" s="27" t="s">
        <v>837</v>
      </c>
      <c r="AX154" s="27" t="s">
        <v>834</v>
      </c>
      <c r="AY154" s="27" t="s">
        <v>393</v>
      </c>
      <c r="AZ154" s="27" t="s">
        <v>837</v>
      </c>
      <c r="BA154" s="27" t="s">
        <v>834</v>
      </c>
      <c r="BB154" s="27" t="s">
        <v>6640</v>
      </c>
      <c r="BC154" s="27" t="s">
        <v>837</v>
      </c>
      <c r="BD154" s="27" t="s">
        <v>834</v>
      </c>
      <c r="BE154" s="27" t="s">
        <v>6802</v>
      </c>
      <c r="BF154" s="27" t="s">
        <v>837</v>
      </c>
      <c r="BG154" s="27" t="s">
        <v>834</v>
      </c>
      <c r="BH154" s="27" t="s">
        <v>834</v>
      </c>
      <c r="BI154" s="27" t="s">
        <v>1777</v>
      </c>
      <c r="BJ154" s="27" t="s">
        <v>837</v>
      </c>
      <c r="BK154" s="27" t="s">
        <v>3403</v>
      </c>
      <c r="BL154" s="27" t="s">
        <v>837</v>
      </c>
      <c r="BM154" s="27" t="s">
        <v>834</v>
      </c>
      <c r="BN154" s="27" t="s">
        <v>5990</v>
      </c>
      <c r="BO154" s="27" t="s">
        <v>837</v>
      </c>
      <c r="BP154" s="27" t="s">
        <v>834</v>
      </c>
      <c r="BQ154" s="27" t="s">
        <v>1020</v>
      </c>
      <c r="BR154" s="27" t="s">
        <v>837</v>
      </c>
      <c r="BS154" s="27" t="s">
        <v>834</v>
      </c>
      <c r="BT154" s="27" t="s">
        <v>4014</v>
      </c>
      <c r="BU154" s="27" t="s">
        <v>837</v>
      </c>
      <c r="BV154" s="27" t="s">
        <v>834</v>
      </c>
      <c r="BW154" s="27" t="s">
        <v>1424</v>
      </c>
      <c r="BX154" s="27" t="s">
        <v>837</v>
      </c>
      <c r="BY154" s="27" t="s">
        <v>834</v>
      </c>
      <c r="BZ154" s="27" t="s">
        <v>602</v>
      </c>
      <c r="CA154" s="27" t="s">
        <v>837</v>
      </c>
      <c r="CB154" s="27" t="s">
        <v>834</v>
      </c>
      <c r="CC154" s="27" t="s">
        <v>3539</v>
      </c>
      <c r="CD154" s="27" t="s">
        <v>837</v>
      </c>
      <c r="CE154" s="27" t="s">
        <v>834</v>
      </c>
      <c r="CF154" s="27" t="s">
        <v>3118</v>
      </c>
      <c r="CG154" s="27" t="s">
        <v>837</v>
      </c>
      <c r="CH154" s="27" t="s">
        <v>834</v>
      </c>
      <c r="CI154" s="27" t="s">
        <v>3608</v>
      </c>
      <c r="CJ154" s="27" t="s">
        <v>837</v>
      </c>
      <c r="CK154" s="27" t="s">
        <v>834</v>
      </c>
      <c r="CL154" s="27" t="s">
        <v>399</v>
      </c>
      <c r="CM154" s="27" t="s">
        <v>837</v>
      </c>
      <c r="CN154" s="27" t="s">
        <v>834</v>
      </c>
      <c r="CO154" s="27" t="s">
        <v>3983</v>
      </c>
      <c r="CP154" s="27" t="s">
        <v>837</v>
      </c>
      <c r="CQ154" s="27" t="s">
        <v>834</v>
      </c>
      <c r="CR154" s="27" t="s">
        <v>3395</v>
      </c>
      <c r="CS154" s="27" t="s">
        <v>837</v>
      </c>
      <c r="CT154" s="27" t="s">
        <v>834</v>
      </c>
      <c r="CU154" s="27" t="s">
        <v>5035</v>
      </c>
      <c r="CV154" s="27" t="s">
        <v>837</v>
      </c>
      <c r="CW154" s="27" t="s">
        <v>6893</v>
      </c>
      <c r="CX154" s="27" t="s">
        <v>1401</v>
      </c>
      <c r="CY154" s="27">
        <v>1647</v>
      </c>
      <c r="CZ154" s="27" t="s">
        <v>7057</v>
      </c>
      <c r="DA154" s="27" t="s">
        <v>1401</v>
      </c>
      <c r="DB154" s="27">
        <v>1267</v>
      </c>
      <c r="DC154" s="27" t="s">
        <v>7058</v>
      </c>
      <c r="DD154" s="27" t="s">
        <v>1401</v>
      </c>
      <c r="DE154" s="27">
        <v>63</v>
      </c>
      <c r="DF154" s="27" t="s">
        <v>6127</v>
      </c>
      <c r="DG154" s="27" t="s">
        <v>1401</v>
      </c>
      <c r="DH154" s="27">
        <v>24</v>
      </c>
      <c r="DI154" s="27" t="s">
        <v>7060</v>
      </c>
      <c r="DJ154" s="27" t="s">
        <v>1401</v>
      </c>
      <c r="DK154" s="27">
        <v>16</v>
      </c>
      <c r="DL154" s="27" t="s">
        <v>7061</v>
      </c>
      <c r="DM154" s="27" t="s">
        <v>1401</v>
      </c>
      <c r="DN154" s="27">
        <v>10</v>
      </c>
      <c r="DO154" s="27" t="s">
        <v>7062</v>
      </c>
      <c r="DP154" s="27" t="s">
        <v>1401</v>
      </c>
      <c r="DQ154" s="27">
        <v>9</v>
      </c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  <c r="GF154" s="27"/>
    </row>
    <row r="155" spans="1:188">
      <c r="A155" s="1">
        <v>154</v>
      </c>
      <c r="B155" s="69" t="s">
        <v>14</v>
      </c>
      <c r="C155" s="1" t="s">
        <v>2196</v>
      </c>
      <c r="D155" s="80" t="s">
        <v>4</v>
      </c>
      <c r="E155" s="80"/>
      <c r="F155" s="80"/>
      <c r="G155" s="80"/>
      <c r="H155" s="80"/>
      <c r="I155" s="80"/>
      <c r="J155" s="80"/>
      <c r="K155" s="80"/>
      <c r="L155" s="80"/>
      <c r="M155" s="80"/>
      <c r="N155" s="52"/>
      <c r="O155" s="52"/>
      <c r="P155" s="52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F155" s="27"/>
    </row>
    <row r="156" spans="1:188">
      <c r="A156" s="1">
        <v>155</v>
      </c>
      <c r="B156" s="69">
        <v>39496</v>
      </c>
      <c r="C156" s="1" t="s">
        <v>2175</v>
      </c>
      <c r="D156" s="1">
        <v>164446</v>
      </c>
      <c r="E156" s="1">
        <v>57834</v>
      </c>
      <c r="F156" s="35">
        <f t="shared" si="32"/>
        <v>0.35168991644673631</v>
      </c>
      <c r="G156" s="35">
        <f t="shared" ref="G156:G171" si="40">((LARGE(N156:GE156,1)-(LARGE(N156:GE156,2)))/E156)</f>
        <v>0.26422173807794724</v>
      </c>
      <c r="H156" s="1" t="str">
        <f t="shared" ref="H156:H171" si="41">INDEX(N156:GE156,MATCH(MAX(N156:GE156),N156:GE156,0)-1)</f>
        <v>PML-N</v>
      </c>
      <c r="I156" s="35">
        <f t="shared" ref="I156:I171" si="42">LARGE(N156:GE156,1)/(E156)</f>
        <v>0.57148044402946363</v>
      </c>
      <c r="J156" s="1" t="str">
        <f t="shared" ref="J156:J171" si="43">INDEX(N156:GE156,MATCH(LARGE(N156:GE156,2),N156:GE156,0)-1)</f>
        <v>PPPP</v>
      </c>
      <c r="K156" s="35">
        <f t="shared" ref="K156:K171" si="44">LARGE(N156:GE156,2)/(E156)</f>
        <v>0.30725870595151639</v>
      </c>
      <c r="L156" s="1" t="str">
        <f t="shared" ref="L156:L171" si="45">INDEX(N156:GE156,MATCH(LARGE(N156:GE156,3),N156:GE156,0)-1)</f>
        <v>PML</v>
      </c>
      <c r="M156" s="35">
        <f t="shared" ref="M156:M171" si="46">LARGE(N156:GE156,3)/(E156)</f>
        <v>0.108846007538818</v>
      </c>
      <c r="N156" s="52" t="s">
        <v>834</v>
      </c>
      <c r="O156" s="52" t="s">
        <v>1002</v>
      </c>
      <c r="P156" s="52" t="s">
        <v>837</v>
      </c>
      <c r="Q156" s="27" t="s">
        <v>6596</v>
      </c>
      <c r="R156" s="27" t="s">
        <v>1185</v>
      </c>
      <c r="S156" s="27">
        <v>46</v>
      </c>
      <c r="T156" s="27" t="s">
        <v>834</v>
      </c>
      <c r="U156" s="27" t="s">
        <v>1765</v>
      </c>
      <c r="V156" s="27" t="s">
        <v>837</v>
      </c>
      <c r="W156" s="27" t="s">
        <v>6910</v>
      </c>
      <c r="X156" s="27" t="s">
        <v>909</v>
      </c>
      <c r="Y156" s="27">
        <v>6295</v>
      </c>
      <c r="Z156" s="27" t="s">
        <v>2173</v>
      </c>
      <c r="AA156" s="27" t="s">
        <v>1194</v>
      </c>
      <c r="AB156" s="27">
        <v>33051</v>
      </c>
      <c r="AC156" s="27" t="s">
        <v>1640</v>
      </c>
      <c r="AD156" s="27" t="s">
        <v>1003</v>
      </c>
      <c r="AE156" s="27">
        <v>17770</v>
      </c>
      <c r="AF156" s="27" t="s">
        <v>834</v>
      </c>
      <c r="AG156" s="27" t="s">
        <v>7003</v>
      </c>
      <c r="AH156" s="27" t="s">
        <v>837</v>
      </c>
      <c r="AI156" s="27" t="s">
        <v>834</v>
      </c>
      <c r="AJ156" s="27" t="s">
        <v>1406</v>
      </c>
      <c r="AK156" s="27" t="s">
        <v>837</v>
      </c>
      <c r="AL156" s="27" t="s">
        <v>834</v>
      </c>
      <c r="AM156" s="27" t="s">
        <v>3202</v>
      </c>
      <c r="AN156" s="27" t="s">
        <v>837</v>
      </c>
      <c r="AO156" s="27" t="s">
        <v>834</v>
      </c>
      <c r="AP156" s="27" t="s">
        <v>7510</v>
      </c>
      <c r="AQ156" s="27" t="s">
        <v>837</v>
      </c>
      <c r="AR156" s="27" t="s">
        <v>834</v>
      </c>
      <c r="AS156" s="27" t="s">
        <v>3764</v>
      </c>
      <c r="AT156" s="27" t="s">
        <v>837</v>
      </c>
      <c r="AU156" s="27" t="s">
        <v>834</v>
      </c>
      <c r="AV156" s="27" t="s">
        <v>1866</v>
      </c>
      <c r="AW156" s="27" t="s">
        <v>837</v>
      </c>
      <c r="AX156" s="27" t="s">
        <v>834</v>
      </c>
      <c r="AY156" s="27" t="s">
        <v>393</v>
      </c>
      <c r="AZ156" s="27" t="s">
        <v>837</v>
      </c>
      <c r="BA156" s="27" t="s">
        <v>834</v>
      </c>
      <c r="BB156" s="27" t="s">
        <v>6640</v>
      </c>
      <c r="BC156" s="27" t="s">
        <v>837</v>
      </c>
      <c r="BD156" s="27" t="s">
        <v>834</v>
      </c>
      <c r="BE156" s="27" t="s">
        <v>6802</v>
      </c>
      <c r="BF156" s="27" t="s">
        <v>837</v>
      </c>
      <c r="BG156" s="27" t="s">
        <v>834</v>
      </c>
      <c r="BH156" s="27" t="s">
        <v>834</v>
      </c>
      <c r="BI156" s="27" t="s">
        <v>1777</v>
      </c>
      <c r="BJ156" s="27" t="s">
        <v>837</v>
      </c>
      <c r="BK156" s="27" t="s">
        <v>3403</v>
      </c>
      <c r="BL156" s="27" t="s">
        <v>837</v>
      </c>
      <c r="BM156" s="27" t="s">
        <v>834</v>
      </c>
      <c r="BN156" s="27" t="s">
        <v>5990</v>
      </c>
      <c r="BO156" s="27" t="s">
        <v>837</v>
      </c>
      <c r="BP156" s="27" t="s">
        <v>834</v>
      </c>
      <c r="BQ156" s="27" t="s">
        <v>1020</v>
      </c>
      <c r="BR156" s="27" t="s">
        <v>837</v>
      </c>
      <c r="BS156" s="27" t="s">
        <v>834</v>
      </c>
      <c r="BT156" s="27" t="s">
        <v>4014</v>
      </c>
      <c r="BU156" s="27" t="s">
        <v>837</v>
      </c>
      <c r="BV156" s="27" t="s">
        <v>834</v>
      </c>
      <c r="BW156" s="27" t="s">
        <v>1424</v>
      </c>
      <c r="BX156" s="27" t="s">
        <v>837</v>
      </c>
      <c r="BY156" s="27" t="s">
        <v>834</v>
      </c>
      <c r="BZ156" s="27" t="s">
        <v>602</v>
      </c>
      <c r="CA156" s="27" t="s">
        <v>837</v>
      </c>
      <c r="CB156" s="27" t="s">
        <v>834</v>
      </c>
      <c r="CC156" s="27" t="s">
        <v>3539</v>
      </c>
      <c r="CD156" s="27" t="s">
        <v>837</v>
      </c>
      <c r="CE156" s="27" t="s">
        <v>834</v>
      </c>
      <c r="CF156" s="27" t="s">
        <v>3118</v>
      </c>
      <c r="CG156" s="27" t="s">
        <v>837</v>
      </c>
      <c r="CH156" s="27" t="s">
        <v>834</v>
      </c>
      <c r="CI156" s="27" t="s">
        <v>3608</v>
      </c>
      <c r="CJ156" s="27" t="s">
        <v>837</v>
      </c>
      <c r="CK156" s="27" t="s">
        <v>834</v>
      </c>
      <c r="CL156" s="27" t="s">
        <v>399</v>
      </c>
      <c r="CM156" s="27" t="s">
        <v>837</v>
      </c>
      <c r="CN156" s="27" t="s">
        <v>834</v>
      </c>
      <c r="CO156" s="27" t="s">
        <v>3983</v>
      </c>
      <c r="CP156" s="27" t="s">
        <v>837</v>
      </c>
      <c r="CQ156" s="27" t="s">
        <v>834</v>
      </c>
      <c r="CR156" s="27" t="s">
        <v>3395</v>
      </c>
      <c r="CS156" s="27" t="s">
        <v>837</v>
      </c>
      <c r="CT156" s="27" t="s">
        <v>834</v>
      </c>
      <c r="CU156" s="27" t="s">
        <v>5035</v>
      </c>
      <c r="CV156" s="27" t="s">
        <v>837</v>
      </c>
      <c r="CW156" s="27" t="s">
        <v>6761</v>
      </c>
      <c r="CX156" s="27" t="s">
        <v>1401</v>
      </c>
      <c r="CY156" s="27">
        <v>243</v>
      </c>
      <c r="CZ156" s="27" t="s">
        <v>6880</v>
      </c>
      <c r="DA156" s="27" t="s">
        <v>1401</v>
      </c>
      <c r="DB156" s="27">
        <v>86</v>
      </c>
      <c r="DC156" s="27" t="s">
        <v>6762</v>
      </c>
      <c r="DD156" s="27" t="s">
        <v>1401</v>
      </c>
      <c r="DE156" s="27">
        <v>81</v>
      </c>
      <c r="DF156" s="27" t="s">
        <v>2174</v>
      </c>
      <c r="DG156" s="27" t="s">
        <v>1401</v>
      </c>
      <c r="DH156" s="27">
        <v>53</v>
      </c>
      <c r="DI156" s="27" t="s">
        <v>6595</v>
      </c>
      <c r="DJ156" s="27" t="s">
        <v>1401</v>
      </c>
      <c r="DK156" s="27">
        <v>50</v>
      </c>
      <c r="DL156" s="27" t="s">
        <v>6597</v>
      </c>
      <c r="DM156" s="27" t="s">
        <v>1401</v>
      </c>
      <c r="DN156" s="27">
        <v>43</v>
      </c>
      <c r="DO156" s="27" t="s">
        <v>1967</v>
      </c>
      <c r="DP156" s="27" t="s">
        <v>1401</v>
      </c>
      <c r="DQ156" s="27">
        <v>40</v>
      </c>
      <c r="DR156" s="27" t="s">
        <v>6598</v>
      </c>
      <c r="DS156" s="27" t="s">
        <v>1401</v>
      </c>
      <c r="DT156" s="27">
        <v>22</v>
      </c>
      <c r="DU156" s="27" t="s">
        <v>6599</v>
      </c>
      <c r="DV156" s="27" t="s">
        <v>1401</v>
      </c>
      <c r="DW156" s="27">
        <v>21</v>
      </c>
      <c r="DX156" s="27" t="s">
        <v>6600</v>
      </c>
      <c r="DY156" s="27" t="s">
        <v>1401</v>
      </c>
      <c r="DZ156" s="27">
        <v>16</v>
      </c>
      <c r="EA156" s="27" t="s">
        <v>6601</v>
      </c>
      <c r="EB156" s="27" t="s">
        <v>1401</v>
      </c>
      <c r="EC156" s="27">
        <v>12</v>
      </c>
      <c r="ED156" s="27" t="s">
        <v>7062</v>
      </c>
      <c r="EE156" s="27" t="s">
        <v>1401</v>
      </c>
      <c r="EF156" s="27">
        <v>5</v>
      </c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F156" s="27"/>
    </row>
    <row r="157" spans="1:188">
      <c r="A157" s="1">
        <v>156</v>
      </c>
      <c r="B157" s="69">
        <v>39496</v>
      </c>
      <c r="C157" s="1" t="s">
        <v>2176</v>
      </c>
      <c r="D157" s="1">
        <v>147094</v>
      </c>
      <c r="E157" s="1">
        <v>50895</v>
      </c>
      <c r="F157" s="35">
        <f t="shared" si="32"/>
        <v>0.34600323602594257</v>
      </c>
      <c r="G157" s="35">
        <f t="shared" si="40"/>
        <v>0.28505747126436781</v>
      </c>
      <c r="H157" s="1" t="str">
        <f t="shared" si="41"/>
        <v>PML-N</v>
      </c>
      <c r="I157" s="35">
        <f t="shared" si="42"/>
        <v>0.54765694076038907</v>
      </c>
      <c r="J157" s="1" t="str">
        <f t="shared" si="43"/>
        <v>PPPP</v>
      </c>
      <c r="K157" s="35">
        <f t="shared" si="44"/>
        <v>0.2625994694960212</v>
      </c>
      <c r="L157" s="1" t="str">
        <f t="shared" si="45"/>
        <v>PML</v>
      </c>
      <c r="M157" s="35">
        <f t="shared" si="46"/>
        <v>0.13307790549169859</v>
      </c>
      <c r="N157" s="52" t="s">
        <v>834</v>
      </c>
      <c r="O157" s="52" t="s">
        <v>1002</v>
      </c>
      <c r="P157" s="52" t="s">
        <v>837</v>
      </c>
      <c r="Q157" s="27" t="s">
        <v>834</v>
      </c>
      <c r="R157" s="27" t="s">
        <v>1185</v>
      </c>
      <c r="S157" s="27" t="s">
        <v>837</v>
      </c>
      <c r="T157" s="27" t="s">
        <v>834</v>
      </c>
      <c r="U157" s="27" t="s">
        <v>1765</v>
      </c>
      <c r="V157" s="27" t="s">
        <v>837</v>
      </c>
      <c r="W157" s="27" t="s">
        <v>6602</v>
      </c>
      <c r="X157" s="27" t="s">
        <v>909</v>
      </c>
      <c r="Y157" s="27">
        <v>6773</v>
      </c>
      <c r="Z157" s="27" t="s">
        <v>2174</v>
      </c>
      <c r="AA157" s="27" t="s">
        <v>1194</v>
      </c>
      <c r="AB157" s="27">
        <v>27873</v>
      </c>
      <c r="AC157" s="27" t="s">
        <v>2202</v>
      </c>
      <c r="AD157" s="27" t="s">
        <v>1003</v>
      </c>
      <c r="AE157" s="27">
        <v>13365</v>
      </c>
      <c r="AF157" s="27" t="s">
        <v>834</v>
      </c>
      <c r="AG157" s="27" t="s">
        <v>7003</v>
      </c>
      <c r="AH157" s="27" t="s">
        <v>837</v>
      </c>
      <c r="AI157" s="27" t="s">
        <v>834</v>
      </c>
      <c r="AJ157" s="27" t="s">
        <v>1406</v>
      </c>
      <c r="AK157" s="27" t="s">
        <v>837</v>
      </c>
      <c r="AL157" s="27" t="s">
        <v>834</v>
      </c>
      <c r="AM157" s="27" t="s">
        <v>3202</v>
      </c>
      <c r="AN157" s="27" t="s">
        <v>837</v>
      </c>
      <c r="AO157" s="27" t="s">
        <v>834</v>
      </c>
      <c r="AP157" s="27" t="s">
        <v>7510</v>
      </c>
      <c r="AQ157" s="27" t="s">
        <v>837</v>
      </c>
      <c r="AR157" s="27" t="s">
        <v>6609</v>
      </c>
      <c r="AS157" s="27" t="s">
        <v>3764</v>
      </c>
      <c r="AT157" s="27">
        <v>22</v>
      </c>
      <c r="AU157" s="27" t="s">
        <v>834</v>
      </c>
      <c r="AV157" s="27" t="s">
        <v>1866</v>
      </c>
      <c r="AW157" s="27" t="s">
        <v>837</v>
      </c>
      <c r="AX157" s="27" t="s">
        <v>834</v>
      </c>
      <c r="AY157" s="27" t="s">
        <v>393</v>
      </c>
      <c r="AZ157" s="27" t="s">
        <v>837</v>
      </c>
      <c r="BA157" s="27" t="s">
        <v>834</v>
      </c>
      <c r="BB157" s="27" t="s">
        <v>6640</v>
      </c>
      <c r="BC157" s="27" t="s">
        <v>837</v>
      </c>
      <c r="BD157" s="27" t="s">
        <v>834</v>
      </c>
      <c r="BE157" s="27" t="s">
        <v>6802</v>
      </c>
      <c r="BF157" s="27" t="s">
        <v>837</v>
      </c>
      <c r="BG157" s="27" t="s">
        <v>834</v>
      </c>
      <c r="BH157" s="27" t="s">
        <v>834</v>
      </c>
      <c r="BI157" s="27" t="s">
        <v>1777</v>
      </c>
      <c r="BJ157" s="27" t="s">
        <v>837</v>
      </c>
      <c r="BK157" s="27" t="s">
        <v>3403</v>
      </c>
      <c r="BL157" s="27" t="s">
        <v>837</v>
      </c>
      <c r="BM157" s="27" t="s">
        <v>834</v>
      </c>
      <c r="BN157" s="27" t="s">
        <v>5990</v>
      </c>
      <c r="BO157" s="27" t="s">
        <v>837</v>
      </c>
      <c r="BP157" s="27" t="s">
        <v>834</v>
      </c>
      <c r="BQ157" s="27" t="s">
        <v>1020</v>
      </c>
      <c r="BR157" s="27" t="s">
        <v>837</v>
      </c>
      <c r="BS157" s="27" t="s">
        <v>834</v>
      </c>
      <c r="BT157" s="27" t="s">
        <v>4014</v>
      </c>
      <c r="BU157" s="27" t="s">
        <v>837</v>
      </c>
      <c r="BV157" s="27" t="s">
        <v>834</v>
      </c>
      <c r="BW157" s="27" t="s">
        <v>1424</v>
      </c>
      <c r="BX157" s="27" t="s">
        <v>837</v>
      </c>
      <c r="BY157" s="27" t="s">
        <v>834</v>
      </c>
      <c r="BZ157" s="27" t="s">
        <v>602</v>
      </c>
      <c r="CA157" s="27" t="s">
        <v>837</v>
      </c>
      <c r="CB157" s="27" t="s">
        <v>834</v>
      </c>
      <c r="CC157" s="27" t="s">
        <v>3539</v>
      </c>
      <c r="CD157" s="27" t="s">
        <v>837</v>
      </c>
      <c r="CE157" s="27" t="s">
        <v>834</v>
      </c>
      <c r="CF157" s="27" t="s">
        <v>3118</v>
      </c>
      <c r="CG157" s="27" t="s">
        <v>837</v>
      </c>
      <c r="CH157" s="27" t="s">
        <v>834</v>
      </c>
      <c r="CI157" s="27" t="s">
        <v>3608</v>
      </c>
      <c r="CJ157" s="27" t="s">
        <v>837</v>
      </c>
      <c r="CK157" s="27" t="s">
        <v>834</v>
      </c>
      <c r="CL157" s="27" t="s">
        <v>399</v>
      </c>
      <c r="CM157" s="27" t="s">
        <v>837</v>
      </c>
      <c r="CN157" s="27" t="s">
        <v>834</v>
      </c>
      <c r="CO157" s="27" t="s">
        <v>3983</v>
      </c>
      <c r="CP157" s="27" t="s">
        <v>837</v>
      </c>
      <c r="CQ157" s="27" t="s">
        <v>834</v>
      </c>
      <c r="CR157" s="27" t="s">
        <v>3395</v>
      </c>
      <c r="CS157" s="27" t="s">
        <v>837</v>
      </c>
      <c r="CT157" s="27" t="s">
        <v>834</v>
      </c>
      <c r="CU157" s="27" t="s">
        <v>5035</v>
      </c>
      <c r="CV157" s="27" t="s">
        <v>837</v>
      </c>
      <c r="CW157" s="27" t="s">
        <v>1313</v>
      </c>
      <c r="CX157" s="27" t="s">
        <v>1401</v>
      </c>
      <c r="CY157" s="27">
        <v>1533</v>
      </c>
      <c r="CZ157" s="27" t="s">
        <v>6603</v>
      </c>
      <c r="DA157" s="27" t="s">
        <v>1401</v>
      </c>
      <c r="DB157" s="27">
        <v>596</v>
      </c>
      <c r="DC157" s="27" t="s">
        <v>6604</v>
      </c>
      <c r="DD157" s="27" t="s">
        <v>1401</v>
      </c>
      <c r="DE157" s="27">
        <v>291</v>
      </c>
      <c r="DF157" s="27" t="s">
        <v>6605</v>
      </c>
      <c r="DG157" s="27" t="s">
        <v>1401</v>
      </c>
      <c r="DH157" s="27">
        <v>149</v>
      </c>
      <c r="DI157" s="27" t="s">
        <v>6573</v>
      </c>
      <c r="DJ157" s="27" t="s">
        <v>1401</v>
      </c>
      <c r="DK157" s="27">
        <v>97</v>
      </c>
      <c r="DL157" s="27" t="s">
        <v>6574</v>
      </c>
      <c r="DM157" s="27" t="s">
        <v>1401</v>
      </c>
      <c r="DN157" s="27">
        <v>67</v>
      </c>
      <c r="DO157" s="27" t="s">
        <v>6575</v>
      </c>
      <c r="DP157" s="27" t="s">
        <v>1401</v>
      </c>
      <c r="DQ157" s="27">
        <v>46</v>
      </c>
      <c r="DR157" s="27" t="s">
        <v>6576</v>
      </c>
      <c r="DS157" s="27" t="s">
        <v>1401</v>
      </c>
      <c r="DT157" s="27">
        <v>23</v>
      </c>
      <c r="DU157" s="27" t="s">
        <v>6608</v>
      </c>
      <c r="DV157" s="27" t="s">
        <v>1401</v>
      </c>
      <c r="DW157" s="27">
        <v>23</v>
      </c>
      <c r="DX157" s="27" t="s">
        <v>6610</v>
      </c>
      <c r="DY157" s="27" t="s">
        <v>1401</v>
      </c>
      <c r="DZ157" s="27">
        <v>21</v>
      </c>
      <c r="EA157" s="27" t="s">
        <v>6598</v>
      </c>
      <c r="EB157" s="27" t="s">
        <v>1401</v>
      </c>
      <c r="EC157" s="27">
        <v>10</v>
      </c>
      <c r="ED157" s="27" t="s">
        <v>6611</v>
      </c>
      <c r="EE157" s="27" t="s">
        <v>1401</v>
      </c>
      <c r="EF157" s="27">
        <v>6</v>
      </c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F157" s="27"/>
    </row>
    <row r="158" spans="1:188">
      <c r="A158" s="1">
        <v>157</v>
      </c>
      <c r="B158" s="69">
        <v>39496</v>
      </c>
      <c r="C158" s="1" t="s">
        <v>2203</v>
      </c>
      <c r="D158" s="1">
        <v>13916</v>
      </c>
      <c r="E158" s="1">
        <v>51061</v>
      </c>
      <c r="F158" s="35">
        <f t="shared" si="32"/>
        <v>3.6692296636964645</v>
      </c>
      <c r="G158" s="35">
        <f t="shared" si="40"/>
        <v>0.15886880397955386</v>
      </c>
      <c r="H158" s="1" t="str">
        <f t="shared" si="41"/>
        <v>PML-N</v>
      </c>
      <c r="I158" s="35">
        <f t="shared" si="42"/>
        <v>0.53500714831280238</v>
      </c>
      <c r="J158" s="1" t="str">
        <f t="shared" si="43"/>
        <v>PPPP</v>
      </c>
      <c r="K158" s="35">
        <f t="shared" si="44"/>
        <v>0.37613834433324844</v>
      </c>
      <c r="L158" s="1" t="str">
        <f t="shared" si="45"/>
        <v>PML</v>
      </c>
      <c r="M158" s="35">
        <f t="shared" si="46"/>
        <v>8.4389259904819727E-2</v>
      </c>
      <c r="N158" s="52" t="s">
        <v>834</v>
      </c>
      <c r="O158" s="52" t="s">
        <v>1002</v>
      </c>
      <c r="P158" s="52" t="s">
        <v>837</v>
      </c>
      <c r="Q158" s="27" t="s">
        <v>834</v>
      </c>
      <c r="R158" s="27" t="s">
        <v>1185</v>
      </c>
      <c r="S158" s="27" t="s">
        <v>837</v>
      </c>
      <c r="T158" s="27" t="s">
        <v>834</v>
      </c>
      <c r="U158" s="27" t="s">
        <v>1765</v>
      </c>
      <c r="V158" s="27" t="s">
        <v>837</v>
      </c>
      <c r="W158" s="27" t="s">
        <v>6612</v>
      </c>
      <c r="X158" s="27" t="s">
        <v>909</v>
      </c>
      <c r="Y158" s="27">
        <v>4309</v>
      </c>
      <c r="Z158" s="27" t="s">
        <v>2204</v>
      </c>
      <c r="AA158" s="27" t="s">
        <v>1194</v>
      </c>
      <c r="AB158" s="27">
        <v>27318</v>
      </c>
      <c r="AC158" s="27" t="s">
        <v>2384</v>
      </c>
      <c r="AD158" s="27" t="s">
        <v>1003</v>
      </c>
      <c r="AE158" s="27">
        <v>19206</v>
      </c>
      <c r="AF158" s="27" t="s">
        <v>834</v>
      </c>
      <c r="AG158" s="27" t="s">
        <v>7003</v>
      </c>
      <c r="AH158" s="27" t="s">
        <v>837</v>
      </c>
      <c r="AI158" s="27" t="s">
        <v>834</v>
      </c>
      <c r="AJ158" s="27" t="s">
        <v>1406</v>
      </c>
      <c r="AK158" s="27" t="s">
        <v>837</v>
      </c>
      <c r="AL158" s="27" t="s">
        <v>834</v>
      </c>
      <c r="AM158" s="27" t="s">
        <v>3202</v>
      </c>
      <c r="AN158" s="27" t="s">
        <v>837</v>
      </c>
      <c r="AO158" s="27" t="s">
        <v>834</v>
      </c>
      <c r="AP158" s="27" t="s">
        <v>7510</v>
      </c>
      <c r="AQ158" s="27" t="s">
        <v>837</v>
      </c>
      <c r="AR158" s="27" t="s">
        <v>834</v>
      </c>
      <c r="AS158" s="27" t="s">
        <v>3764</v>
      </c>
      <c r="AT158" s="27" t="s">
        <v>837</v>
      </c>
      <c r="AU158" s="27" t="s">
        <v>834</v>
      </c>
      <c r="AV158" s="27" t="s">
        <v>1866</v>
      </c>
      <c r="AW158" s="27" t="s">
        <v>837</v>
      </c>
      <c r="AX158" s="27" t="s">
        <v>834</v>
      </c>
      <c r="AY158" s="27" t="s">
        <v>393</v>
      </c>
      <c r="AZ158" s="27" t="s">
        <v>837</v>
      </c>
      <c r="BA158" s="27" t="s">
        <v>834</v>
      </c>
      <c r="BB158" s="27" t="s">
        <v>6640</v>
      </c>
      <c r="BC158" s="27" t="s">
        <v>837</v>
      </c>
      <c r="BD158" s="27" t="s">
        <v>834</v>
      </c>
      <c r="BE158" s="27" t="s">
        <v>6802</v>
      </c>
      <c r="BF158" s="27" t="s">
        <v>837</v>
      </c>
      <c r="BG158" s="27" t="s">
        <v>834</v>
      </c>
      <c r="BH158" s="27" t="s">
        <v>834</v>
      </c>
      <c r="BI158" s="27" t="s">
        <v>1777</v>
      </c>
      <c r="BJ158" s="27" t="s">
        <v>837</v>
      </c>
      <c r="BK158" s="27" t="s">
        <v>3403</v>
      </c>
      <c r="BL158" s="27" t="s">
        <v>837</v>
      </c>
      <c r="BM158" s="27" t="s">
        <v>834</v>
      </c>
      <c r="BN158" s="27" t="s">
        <v>5990</v>
      </c>
      <c r="BO158" s="27" t="s">
        <v>837</v>
      </c>
      <c r="BP158" s="27" t="s">
        <v>834</v>
      </c>
      <c r="BQ158" s="27" t="s">
        <v>1020</v>
      </c>
      <c r="BR158" s="27" t="s">
        <v>837</v>
      </c>
      <c r="BS158" s="27" t="s">
        <v>834</v>
      </c>
      <c r="BT158" s="27" t="s">
        <v>4014</v>
      </c>
      <c r="BU158" s="27" t="s">
        <v>837</v>
      </c>
      <c r="BV158" s="27" t="s">
        <v>834</v>
      </c>
      <c r="BW158" s="27" t="s">
        <v>1424</v>
      </c>
      <c r="BX158" s="27" t="s">
        <v>837</v>
      </c>
      <c r="BY158" s="27" t="s">
        <v>834</v>
      </c>
      <c r="BZ158" s="27" t="s">
        <v>602</v>
      </c>
      <c r="CA158" s="27" t="s">
        <v>837</v>
      </c>
      <c r="CB158" s="27" t="s">
        <v>834</v>
      </c>
      <c r="CC158" s="27" t="s">
        <v>3539</v>
      </c>
      <c r="CD158" s="27" t="s">
        <v>837</v>
      </c>
      <c r="CE158" s="27" t="s">
        <v>6614</v>
      </c>
      <c r="CF158" s="27" t="s">
        <v>3118</v>
      </c>
      <c r="CG158" s="27">
        <v>48</v>
      </c>
      <c r="CH158" s="27" t="s">
        <v>834</v>
      </c>
      <c r="CI158" s="27" t="s">
        <v>3608</v>
      </c>
      <c r="CJ158" s="27" t="s">
        <v>837</v>
      </c>
      <c r="CK158" s="27" t="s">
        <v>834</v>
      </c>
      <c r="CL158" s="27" t="s">
        <v>399</v>
      </c>
      <c r="CM158" s="27" t="s">
        <v>837</v>
      </c>
      <c r="CN158" s="27" t="s">
        <v>834</v>
      </c>
      <c r="CO158" s="27" t="s">
        <v>3983</v>
      </c>
      <c r="CP158" s="27" t="s">
        <v>837</v>
      </c>
      <c r="CQ158" s="27" t="s">
        <v>834</v>
      </c>
      <c r="CR158" s="27" t="s">
        <v>3395</v>
      </c>
      <c r="CS158" s="27" t="s">
        <v>837</v>
      </c>
      <c r="CT158" s="27" t="s">
        <v>834</v>
      </c>
      <c r="CU158" s="27" t="s">
        <v>5035</v>
      </c>
      <c r="CV158" s="27" t="s">
        <v>837</v>
      </c>
      <c r="CW158" s="27" t="s">
        <v>6613</v>
      </c>
      <c r="CX158" s="27" t="s">
        <v>1401</v>
      </c>
      <c r="CY158" s="27">
        <v>69</v>
      </c>
      <c r="CZ158" s="27" t="s">
        <v>6615</v>
      </c>
      <c r="DA158" s="27" t="s">
        <v>1401</v>
      </c>
      <c r="DB158" s="27">
        <v>29</v>
      </c>
      <c r="DC158" s="27" t="s">
        <v>6616</v>
      </c>
      <c r="DD158" s="27" t="s">
        <v>1401</v>
      </c>
      <c r="DE158" s="27">
        <v>22</v>
      </c>
      <c r="DF158" s="27" t="s">
        <v>6617</v>
      </c>
      <c r="DG158" s="27" t="s">
        <v>1401</v>
      </c>
      <c r="DH158" s="27">
        <v>19</v>
      </c>
      <c r="DI158" s="27" t="s">
        <v>6618</v>
      </c>
      <c r="DJ158" s="27" t="s">
        <v>1401</v>
      </c>
      <c r="DK158" s="27">
        <v>17</v>
      </c>
      <c r="DL158" s="27" t="s">
        <v>6619</v>
      </c>
      <c r="DM158" s="27" t="s">
        <v>1401</v>
      </c>
      <c r="DN158" s="27">
        <v>13</v>
      </c>
      <c r="DO158" s="27" t="s">
        <v>3615</v>
      </c>
      <c r="DP158" s="27" t="s">
        <v>1401</v>
      </c>
      <c r="DQ158" s="27">
        <v>11</v>
      </c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F158" s="27"/>
    </row>
    <row r="159" spans="1:188">
      <c r="A159" s="1">
        <v>158</v>
      </c>
      <c r="B159" s="69">
        <v>39496</v>
      </c>
      <c r="C159" s="1" t="s">
        <v>2387</v>
      </c>
      <c r="D159" s="1">
        <v>111926</v>
      </c>
      <c r="E159" s="1">
        <v>60911</v>
      </c>
      <c r="F159" s="35">
        <f t="shared" si="32"/>
        <v>0.5442077801404499</v>
      </c>
      <c r="G159" s="35">
        <f t="shared" si="40"/>
        <v>0.11593964965277208</v>
      </c>
      <c r="H159" s="1" t="str">
        <f t="shared" si="41"/>
        <v>PPPP</v>
      </c>
      <c r="I159" s="35">
        <f t="shared" si="42"/>
        <v>0.47213147050614829</v>
      </c>
      <c r="J159" s="1" t="str">
        <f t="shared" si="43"/>
        <v>PML-N</v>
      </c>
      <c r="K159" s="35">
        <f t="shared" si="44"/>
        <v>0.35619182085337625</v>
      </c>
      <c r="L159" s="1" t="str">
        <f t="shared" si="45"/>
        <v>PML</v>
      </c>
      <c r="M159" s="35">
        <f t="shared" si="46"/>
        <v>0.15568616506049809</v>
      </c>
      <c r="N159" s="52" t="s">
        <v>834</v>
      </c>
      <c r="O159" s="52" t="s">
        <v>1002</v>
      </c>
      <c r="P159" s="52" t="s">
        <v>837</v>
      </c>
      <c r="Q159" s="27" t="s">
        <v>834</v>
      </c>
      <c r="R159" s="27" t="s">
        <v>1185</v>
      </c>
      <c r="S159" s="27" t="s">
        <v>837</v>
      </c>
      <c r="T159" s="27" t="s">
        <v>834</v>
      </c>
      <c r="U159" s="27" t="s">
        <v>1765</v>
      </c>
      <c r="V159" s="27" t="s">
        <v>837</v>
      </c>
      <c r="W159" s="27" t="s">
        <v>6621</v>
      </c>
      <c r="X159" s="27" t="s">
        <v>909</v>
      </c>
      <c r="Y159" s="27">
        <v>9483</v>
      </c>
      <c r="Z159" s="27" t="s">
        <v>2386</v>
      </c>
      <c r="AA159" s="27" t="s">
        <v>1194</v>
      </c>
      <c r="AB159" s="27">
        <v>21696</v>
      </c>
      <c r="AC159" s="27" t="s">
        <v>2385</v>
      </c>
      <c r="AD159" s="27" t="s">
        <v>1003</v>
      </c>
      <c r="AE159" s="27">
        <v>28758</v>
      </c>
      <c r="AF159" s="27" t="s">
        <v>834</v>
      </c>
      <c r="AG159" s="27" t="s">
        <v>7003</v>
      </c>
      <c r="AH159" s="27" t="s">
        <v>837</v>
      </c>
      <c r="AI159" s="27" t="s">
        <v>834</v>
      </c>
      <c r="AJ159" s="27" t="s">
        <v>1406</v>
      </c>
      <c r="AK159" s="27" t="s">
        <v>837</v>
      </c>
      <c r="AL159" s="27" t="s">
        <v>834</v>
      </c>
      <c r="AM159" s="27" t="s">
        <v>3202</v>
      </c>
      <c r="AN159" s="27" t="s">
        <v>837</v>
      </c>
      <c r="AO159" s="27" t="s">
        <v>834</v>
      </c>
      <c r="AP159" s="27" t="s">
        <v>7510</v>
      </c>
      <c r="AQ159" s="27" t="s">
        <v>837</v>
      </c>
      <c r="AR159" s="27" t="s">
        <v>834</v>
      </c>
      <c r="AS159" s="27" t="s">
        <v>3764</v>
      </c>
      <c r="AT159" s="27" t="s">
        <v>837</v>
      </c>
      <c r="AU159" s="27" t="s">
        <v>834</v>
      </c>
      <c r="AV159" s="27" t="s">
        <v>1866</v>
      </c>
      <c r="AW159" s="27" t="s">
        <v>837</v>
      </c>
      <c r="AX159" s="27" t="s">
        <v>834</v>
      </c>
      <c r="AY159" s="27" t="s">
        <v>393</v>
      </c>
      <c r="AZ159" s="27" t="s">
        <v>837</v>
      </c>
      <c r="BA159" s="27" t="s">
        <v>834</v>
      </c>
      <c r="BB159" s="27" t="s">
        <v>6640</v>
      </c>
      <c r="BC159" s="27" t="s">
        <v>837</v>
      </c>
      <c r="BD159" s="27" t="s">
        <v>834</v>
      </c>
      <c r="BE159" s="27" t="s">
        <v>6802</v>
      </c>
      <c r="BF159" s="27" t="s">
        <v>837</v>
      </c>
      <c r="BG159" s="27" t="s">
        <v>834</v>
      </c>
      <c r="BH159" s="27" t="s">
        <v>834</v>
      </c>
      <c r="BI159" s="27" t="s">
        <v>1777</v>
      </c>
      <c r="BJ159" s="27" t="s">
        <v>837</v>
      </c>
      <c r="BK159" s="27" t="s">
        <v>3403</v>
      </c>
      <c r="BL159" s="27" t="s">
        <v>837</v>
      </c>
      <c r="BM159" s="27" t="s">
        <v>834</v>
      </c>
      <c r="BN159" s="27" t="s">
        <v>5990</v>
      </c>
      <c r="BO159" s="27" t="s">
        <v>837</v>
      </c>
      <c r="BP159" s="27" t="s">
        <v>834</v>
      </c>
      <c r="BQ159" s="27" t="s">
        <v>1020</v>
      </c>
      <c r="BR159" s="27" t="s">
        <v>837</v>
      </c>
      <c r="BS159" s="27" t="s">
        <v>834</v>
      </c>
      <c r="BT159" s="27" t="s">
        <v>4014</v>
      </c>
      <c r="BU159" s="27" t="s">
        <v>837</v>
      </c>
      <c r="BV159" s="27" t="s">
        <v>834</v>
      </c>
      <c r="BW159" s="27" t="s">
        <v>1424</v>
      </c>
      <c r="BX159" s="27" t="s">
        <v>837</v>
      </c>
      <c r="BY159" s="27" t="s">
        <v>834</v>
      </c>
      <c r="BZ159" s="27" t="s">
        <v>602</v>
      </c>
      <c r="CA159" s="27" t="s">
        <v>837</v>
      </c>
      <c r="CB159" s="27" t="s">
        <v>834</v>
      </c>
      <c r="CC159" s="27" t="s">
        <v>3539</v>
      </c>
      <c r="CD159" s="27" t="s">
        <v>837</v>
      </c>
      <c r="CE159" s="27" t="s">
        <v>834</v>
      </c>
      <c r="CF159" s="27" t="s">
        <v>3118</v>
      </c>
      <c r="CG159" s="27" t="s">
        <v>837</v>
      </c>
      <c r="CH159" s="27" t="s">
        <v>834</v>
      </c>
      <c r="CI159" s="27" t="s">
        <v>3608</v>
      </c>
      <c r="CJ159" s="27" t="s">
        <v>837</v>
      </c>
      <c r="CK159" s="27" t="s">
        <v>834</v>
      </c>
      <c r="CL159" s="27" t="s">
        <v>399</v>
      </c>
      <c r="CM159" s="27" t="s">
        <v>837</v>
      </c>
      <c r="CN159" s="27" t="s">
        <v>834</v>
      </c>
      <c r="CO159" s="27" t="s">
        <v>3983</v>
      </c>
      <c r="CP159" s="27" t="s">
        <v>837</v>
      </c>
      <c r="CQ159" s="27" t="s">
        <v>834</v>
      </c>
      <c r="CR159" s="27" t="s">
        <v>3395</v>
      </c>
      <c r="CS159" s="27" t="s">
        <v>837</v>
      </c>
      <c r="CT159" s="27" t="s">
        <v>834</v>
      </c>
      <c r="CU159" s="27" t="s">
        <v>5035</v>
      </c>
      <c r="CV159" s="27" t="s">
        <v>837</v>
      </c>
      <c r="CW159" s="27" t="s">
        <v>6620</v>
      </c>
      <c r="CX159" s="27" t="s">
        <v>1401</v>
      </c>
      <c r="CY159" s="27">
        <v>339</v>
      </c>
      <c r="CZ159" s="27" t="s">
        <v>1325</v>
      </c>
      <c r="DA159" s="27" t="s">
        <v>1401</v>
      </c>
      <c r="DB159" s="27">
        <v>144</v>
      </c>
      <c r="DC159" s="27" t="s">
        <v>6617</v>
      </c>
      <c r="DD159" s="27" t="s">
        <v>1401</v>
      </c>
      <c r="DE159" s="27">
        <v>141</v>
      </c>
      <c r="DF159" s="27" t="s">
        <v>6622</v>
      </c>
      <c r="DG159" s="27" t="s">
        <v>1401</v>
      </c>
      <c r="DH159" s="27">
        <v>124</v>
      </c>
      <c r="DI159" s="27" t="s">
        <v>6619</v>
      </c>
      <c r="DJ159" s="27" t="s">
        <v>1401</v>
      </c>
      <c r="DK159" s="27">
        <v>99</v>
      </c>
      <c r="DL159" s="27" t="s">
        <v>6623</v>
      </c>
      <c r="DM159" s="27" t="s">
        <v>1401</v>
      </c>
      <c r="DN159" s="27">
        <v>52</v>
      </c>
      <c r="DO159" s="27" t="s">
        <v>6624</v>
      </c>
      <c r="DP159" s="27" t="s">
        <v>1401</v>
      </c>
      <c r="DQ159" s="27">
        <v>24</v>
      </c>
      <c r="DR159" s="27" t="s">
        <v>6625</v>
      </c>
      <c r="DS159" s="27" t="s">
        <v>1401</v>
      </c>
      <c r="DT159" s="27">
        <v>23</v>
      </c>
      <c r="DU159" s="27" t="s">
        <v>6626</v>
      </c>
      <c r="DV159" s="27" t="s">
        <v>1401</v>
      </c>
      <c r="DW159" s="27">
        <v>21</v>
      </c>
      <c r="DX159" s="27" t="s">
        <v>6788</v>
      </c>
      <c r="DY159" s="27" t="s">
        <v>1401</v>
      </c>
      <c r="DZ159" s="27">
        <v>7</v>
      </c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F159" s="27"/>
    </row>
    <row r="160" spans="1:188">
      <c r="A160" s="1">
        <v>159</v>
      </c>
      <c r="B160" s="69">
        <v>39496</v>
      </c>
      <c r="C160" s="1" t="s">
        <v>2388</v>
      </c>
      <c r="D160" s="1">
        <v>134984</v>
      </c>
      <c r="E160" s="1">
        <v>62077</v>
      </c>
      <c r="F160" s="35">
        <f t="shared" si="32"/>
        <v>0.45988413441593079</v>
      </c>
      <c r="G160" s="35">
        <f t="shared" si="40"/>
        <v>1.2194532596613883E-2</v>
      </c>
      <c r="H160" s="1" t="str">
        <f t="shared" si="41"/>
        <v>PPPP</v>
      </c>
      <c r="I160" s="35">
        <f t="shared" si="42"/>
        <v>0.37335889298774105</v>
      </c>
      <c r="J160" s="1" t="str">
        <f t="shared" si="43"/>
        <v>PML</v>
      </c>
      <c r="K160" s="35">
        <f t="shared" si="44"/>
        <v>0.36116436039112715</v>
      </c>
      <c r="L160" s="1" t="str">
        <f t="shared" si="45"/>
        <v>PML-N</v>
      </c>
      <c r="M160" s="35">
        <f t="shared" si="46"/>
        <v>0.25689063582325178</v>
      </c>
      <c r="N160" s="52" t="s">
        <v>834</v>
      </c>
      <c r="O160" s="52" t="s">
        <v>1002</v>
      </c>
      <c r="P160" s="52" t="s">
        <v>837</v>
      </c>
      <c r="Q160" s="27" t="s">
        <v>834</v>
      </c>
      <c r="R160" s="27" t="s">
        <v>1185</v>
      </c>
      <c r="S160" s="27" t="s">
        <v>837</v>
      </c>
      <c r="T160" s="27" t="s">
        <v>6797</v>
      </c>
      <c r="U160" s="27" t="s">
        <v>1765</v>
      </c>
      <c r="V160" s="27">
        <v>146</v>
      </c>
      <c r="W160" s="27" t="s">
        <v>2390</v>
      </c>
      <c r="X160" s="27" t="s">
        <v>909</v>
      </c>
      <c r="Y160" s="27">
        <v>22420</v>
      </c>
      <c r="Z160" s="27" t="s">
        <v>6789</v>
      </c>
      <c r="AA160" s="27" t="s">
        <v>1194</v>
      </c>
      <c r="AB160" s="27">
        <v>15947</v>
      </c>
      <c r="AC160" s="27" t="s">
        <v>2389</v>
      </c>
      <c r="AD160" s="27" t="s">
        <v>1003</v>
      </c>
      <c r="AE160" s="27">
        <v>23177</v>
      </c>
      <c r="AF160" s="27" t="s">
        <v>834</v>
      </c>
      <c r="AG160" s="27" t="s">
        <v>7003</v>
      </c>
      <c r="AH160" s="27" t="s">
        <v>837</v>
      </c>
      <c r="AI160" s="27" t="s">
        <v>834</v>
      </c>
      <c r="AJ160" s="27" t="s">
        <v>1406</v>
      </c>
      <c r="AK160" s="27" t="s">
        <v>837</v>
      </c>
      <c r="AL160" s="27" t="s">
        <v>834</v>
      </c>
      <c r="AM160" s="27" t="s">
        <v>3202</v>
      </c>
      <c r="AN160" s="27" t="s">
        <v>837</v>
      </c>
      <c r="AO160" s="27" t="s">
        <v>834</v>
      </c>
      <c r="AP160" s="27" t="s">
        <v>7510</v>
      </c>
      <c r="AQ160" s="27" t="s">
        <v>837</v>
      </c>
      <c r="AR160" s="27" t="s">
        <v>834</v>
      </c>
      <c r="AS160" s="27" t="s">
        <v>3764</v>
      </c>
      <c r="AT160" s="27" t="s">
        <v>837</v>
      </c>
      <c r="AU160" s="27" t="s">
        <v>834</v>
      </c>
      <c r="AV160" s="27" t="s">
        <v>1866</v>
      </c>
      <c r="AW160" s="27" t="s">
        <v>837</v>
      </c>
      <c r="AX160" s="27" t="s">
        <v>834</v>
      </c>
      <c r="AY160" s="27" t="s">
        <v>393</v>
      </c>
      <c r="AZ160" s="27" t="s">
        <v>837</v>
      </c>
      <c r="BA160" s="27" t="s">
        <v>834</v>
      </c>
      <c r="BB160" s="27" t="s">
        <v>6640</v>
      </c>
      <c r="BC160" s="27" t="s">
        <v>837</v>
      </c>
      <c r="BD160" s="27" t="s">
        <v>834</v>
      </c>
      <c r="BE160" s="27" t="s">
        <v>6802</v>
      </c>
      <c r="BF160" s="27" t="s">
        <v>837</v>
      </c>
      <c r="BG160" s="27" t="s">
        <v>834</v>
      </c>
      <c r="BH160" s="27" t="s">
        <v>834</v>
      </c>
      <c r="BI160" s="27" t="s">
        <v>1777</v>
      </c>
      <c r="BJ160" s="27" t="s">
        <v>837</v>
      </c>
      <c r="BK160" s="27" t="s">
        <v>3403</v>
      </c>
      <c r="BL160" s="27" t="s">
        <v>837</v>
      </c>
      <c r="BM160" s="27" t="s">
        <v>834</v>
      </c>
      <c r="BN160" s="27" t="s">
        <v>5990</v>
      </c>
      <c r="BO160" s="27" t="s">
        <v>837</v>
      </c>
      <c r="BP160" s="27" t="s">
        <v>834</v>
      </c>
      <c r="BQ160" s="27" t="s">
        <v>1020</v>
      </c>
      <c r="BR160" s="27" t="s">
        <v>837</v>
      </c>
      <c r="BS160" s="27" t="s">
        <v>834</v>
      </c>
      <c r="BT160" s="27" t="s">
        <v>4014</v>
      </c>
      <c r="BU160" s="27" t="s">
        <v>837</v>
      </c>
      <c r="BV160" s="27" t="s">
        <v>834</v>
      </c>
      <c r="BW160" s="27" t="s">
        <v>1424</v>
      </c>
      <c r="BX160" s="27" t="s">
        <v>837</v>
      </c>
      <c r="BY160" s="27" t="s">
        <v>834</v>
      </c>
      <c r="BZ160" s="27" t="s">
        <v>602</v>
      </c>
      <c r="CA160" s="27" t="s">
        <v>837</v>
      </c>
      <c r="CB160" s="27" t="s">
        <v>834</v>
      </c>
      <c r="CC160" s="27" t="s">
        <v>3539</v>
      </c>
      <c r="CD160" s="27" t="s">
        <v>837</v>
      </c>
      <c r="CE160" s="27" t="s">
        <v>834</v>
      </c>
      <c r="CF160" s="27" t="s">
        <v>3118</v>
      </c>
      <c r="CG160" s="27" t="s">
        <v>837</v>
      </c>
      <c r="CH160" s="27" t="s">
        <v>834</v>
      </c>
      <c r="CI160" s="27" t="s">
        <v>3608</v>
      </c>
      <c r="CJ160" s="27" t="s">
        <v>837</v>
      </c>
      <c r="CK160" s="27" t="s">
        <v>834</v>
      </c>
      <c r="CL160" s="27" t="s">
        <v>399</v>
      </c>
      <c r="CM160" s="27" t="s">
        <v>837</v>
      </c>
      <c r="CN160" s="27" t="s">
        <v>834</v>
      </c>
      <c r="CO160" s="27" t="s">
        <v>3983</v>
      </c>
      <c r="CP160" s="27" t="s">
        <v>837</v>
      </c>
      <c r="CQ160" s="27" t="s">
        <v>834</v>
      </c>
      <c r="CR160" s="27" t="s">
        <v>3395</v>
      </c>
      <c r="CS160" s="27" t="s">
        <v>837</v>
      </c>
      <c r="CT160" s="27" t="s">
        <v>834</v>
      </c>
      <c r="CU160" s="27" t="s">
        <v>5035</v>
      </c>
      <c r="CV160" s="27" t="s">
        <v>837</v>
      </c>
      <c r="CW160" s="27" t="s">
        <v>6798</v>
      </c>
      <c r="CX160" s="27" t="s">
        <v>1401</v>
      </c>
      <c r="CY160" s="27">
        <v>129</v>
      </c>
      <c r="CZ160" s="27" t="s">
        <v>6799</v>
      </c>
      <c r="DA160" s="27" t="s">
        <v>1401</v>
      </c>
      <c r="DB160" s="27">
        <v>120</v>
      </c>
      <c r="DC160" s="27" t="s">
        <v>6800</v>
      </c>
      <c r="DD160" s="27" t="s">
        <v>1401</v>
      </c>
      <c r="DE160" s="27">
        <v>48</v>
      </c>
      <c r="DF160" s="27" t="s">
        <v>3188</v>
      </c>
      <c r="DG160" s="27" t="s">
        <v>1401</v>
      </c>
      <c r="DH160" s="27">
        <v>44</v>
      </c>
      <c r="DI160" s="27" t="s">
        <v>7062</v>
      </c>
      <c r="DJ160" s="27" t="s">
        <v>1401</v>
      </c>
      <c r="DK160" s="27">
        <v>28</v>
      </c>
      <c r="DL160" s="27" t="s">
        <v>6801</v>
      </c>
      <c r="DM160" s="27" t="s">
        <v>1401</v>
      </c>
      <c r="DN160" s="27">
        <v>18</v>
      </c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F160" s="27"/>
    </row>
    <row r="161" spans="1:188">
      <c r="A161" s="1">
        <v>160</v>
      </c>
      <c r="B161" s="69">
        <v>39496</v>
      </c>
      <c r="C161" s="1" t="s">
        <v>2213</v>
      </c>
      <c r="D161" s="1">
        <v>187842</v>
      </c>
      <c r="E161" s="1">
        <v>76086</v>
      </c>
      <c r="F161" s="35">
        <f t="shared" si="32"/>
        <v>0.40505318299421855</v>
      </c>
      <c r="G161" s="35">
        <f t="shared" si="40"/>
        <v>0.31259364403438217</v>
      </c>
      <c r="H161" s="1" t="str">
        <f t="shared" si="41"/>
        <v>PML-N</v>
      </c>
      <c r="I161" s="35">
        <f t="shared" si="42"/>
        <v>0.55274294876849883</v>
      </c>
      <c r="J161" s="1" t="str">
        <f t="shared" si="43"/>
        <v>PPPP</v>
      </c>
      <c r="K161" s="35">
        <f t="shared" si="44"/>
        <v>0.24014930473411666</v>
      </c>
      <c r="L161" s="1" t="str">
        <f t="shared" si="45"/>
        <v>PML</v>
      </c>
      <c r="M161" s="35">
        <f t="shared" si="46"/>
        <v>0.19492416476092841</v>
      </c>
      <c r="N161" s="52" t="s">
        <v>834</v>
      </c>
      <c r="O161" s="52" t="s">
        <v>1002</v>
      </c>
      <c r="P161" s="52" t="s">
        <v>837</v>
      </c>
      <c r="Q161" s="27" t="s">
        <v>834</v>
      </c>
      <c r="R161" s="27" t="s">
        <v>1185</v>
      </c>
      <c r="S161" s="27" t="s">
        <v>837</v>
      </c>
      <c r="T161" s="27" t="s">
        <v>834</v>
      </c>
      <c r="U161" s="27" t="s">
        <v>1765</v>
      </c>
      <c r="V161" s="27" t="s">
        <v>837</v>
      </c>
      <c r="W161" s="27" t="s">
        <v>119</v>
      </c>
      <c r="X161" s="27" t="s">
        <v>909</v>
      </c>
      <c r="Y161" s="27">
        <v>14831</v>
      </c>
      <c r="Z161" s="27" t="s">
        <v>120</v>
      </c>
      <c r="AA161" s="27" t="s">
        <v>1194</v>
      </c>
      <c r="AB161" s="27">
        <v>42056</v>
      </c>
      <c r="AC161" s="27" t="s">
        <v>121</v>
      </c>
      <c r="AD161" s="27" t="s">
        <v>1003</v>
      </c>
      <c r="AE161" s="27">
        <v>18272</v>
      </c>
      <c r="AF161" s="27" t="s">
        <v>834</v>
      </c>
      <c r="AG161" s="27" t="s">
        <v>7003</v>
      </c>
      <c r="AH161" s="27" t="s">
        <v>837</v>
      </c>
      <c r="AI161" s="27" t="s">
        <v>834</v>
      </c>
      <c r="AJ161" s="27" t="s">
        <v>1406</v>
      </c>
      <c r="AK161" s="27" t="s">
        <v>837</v>
      </c>
      <c r="AL161" s="27" t="s">
        <v>834</v>
      </c>
      <c r="AM161" s="27" t="s">
        <v>3202</v>
      </c>
      <c r="AN161" s="27" t="s">
        <v>837</v>
      </c>
      <c r="AO161" s="27" t="s">
        <v>834</v>
      </c>
      <c r="AP161" s="27" t="s">
        <v>7510</v>
      </c>
      <c r="AQ161" s="27" t="s">
        <v>837</v>
      </c>
      <c r="AR161" s="27" t="s">
        <v>834</v>
      </c>
      <c r="AS161" s="27" t="s">
        <v>3764</v>
      </c>
      <c r="AT161" s="27" t="s">
        <v>837</v>
      </c>
      <c r="AU161" s="27" t="s">
        <v>834</v>
      </c>
      <c r="AV161" s="27" t="s">
        <v>1866</v>
      </c>
      <c r="AW161" s="27" t="s">
        <v>837</v>
      </c>
      <c r="AX161" s="27" t="s">
        <v>2172</v>
      </c>
      <c r="AY161" s="27" t="s">
        <v>393</v>
      </c>
      <c r="AZ161" s="27">
        <v>214</v>
      </c>
      <c r="BA161" s="27" t="s">
        <v>834</v>
      </c>
      <c r="BB161" s="27" t="s">
        <v>6640</v>
      </c>
      <c r="BC161" s="27" t="s">
        <v>837</v>
      </c>
      <c r="BD161" s="27" t="s">
        <v>834</v>
      </c>
      <c r="BE161" s="27" t="s">
        <v>6802</v>
      </c>
      <c r="BF161" s="27" t="s">
        <v>837</v>
      </c>
      <c r="BG161" s="27" t="s">
        <v>834</v>
      </c>
      <c r="BH161" s="27" t="s">
        <v>834</v>
      </c>
      <c r="BI161" s="27" t="s">
        <v>1777</v>
      </c>
      <c r="BJ161" s="27" t="s">
        <v>837</v>
      </c>
      <c r="BK161" s="27" t="s">
        <v>3403</v>
      </c>
      <c r="BL161" s="27" t="s">
        <v>837</v>
      </c>
      <c r="BM161" s="27" t="s">
        <v>834</v>
      </c>
      <c r="BN161" s="27" t="s">
        <v>5990</v>
      </c>
      <c r="BO161" s="27" t="s">
        <v>837</v>
      </c>
      <c r="BP161" s="27" t="s">
        <v>834</v>
      </c>
      <c r="BQ161" s="27" t="s">
        <v>1020</v>
      </c>
      <c r="BR161" s="27" t="s">
        <v>837</v>
      </c>
      <c r="BS161" s="27" t="s">
        <v>834</v>
      </c>
      <c r="BT161" s="27" t="s">
        <v>4014</v>
      </c>
      <c r="BU161" s="27" t="s">
        <v>837</v>
      </c>
      <c r="BV161" s="27" t="s">
        <v>834</v>
      </c>
      <c r="BW161" s="27" t="s">
        <v>1424</v>
      </c>
      <c r="BX161" s="27" t="s">
        <v>837</v>
      </c>
      <c r="BY161" s="27" t="s">
        <v>834</v>
      </c>
      <c r="BZ161" s="27" t="s">
        <v>602</v>
      </c>
      <c r="CA161" s="27" t="s">
        <v>837</v>
      </c>
      <c r="CB161" s="27" t="s">
        <v>834</v>
      </c>
      <c r="CC161" s="27" t="s">
        <v>3539</v>
      </c>
      <c r="CD161" s="27" t="s">
        <v>837</v>
      </c>
      <c r="CE161" s="27" t="s">
        <v>834</v>
      </c>
      <c r="CF161" s="27" t="s">
        <v>3118</v>
      </c>
      <c r="CG161" s="27" t="s">
        <v>837</v>
      </c>
      <c r="CH161" s="27" t="s">
        <v>834</v>
      </c>
      <c r="CI161" s="27" t="s">
        <v>3608</v>
      </c>
      <c r="CJ161" s="27" t="s">
        <v>837</v>
      </c>
      <c r="CK161" s="27" t="s">
        <v>834</v>
      </c>
      <c r="CL161" s="27" t="s">
        <v>399</v>
      </c>
      <c r="CM161" s="27" t="s">
        <v>837</v>
      </c>
      <c r="CN161" s="27" t="s">
        <v>834</v>
      </c>
      <c r="CO161" s="27" t="s">
        <v>3983</v>
      </c>
      <c r="CP161" s="27" t="s">
        <v>837</v>
      </c>
      <c r="CQ161" s="27" t="s">
        <v>834</v>
      </c>
      <c r="CR161" s="27" t="s">
        <v>3395</v>
      </c>
      <c r="CS161" s="27" t="s">
        <v>837</v>
      </c>
      <c r="CT161" s="27" t="s">
        <v>834</v>
      </c>
      <c r="CU161" s="27" t="s">
        <v>5035</v>
      </c>
      <c r="CV161" s="27" t="s">
        <v>837</v>
      </c>
      <c r="CW161" s="27" t="s">
        <v>6805</v>
      </c>
      <c r="CX161" s="27" t="s">
        <v>1401</v>
      </c>
      <c r="CY161" s="27">
        <v>428</v>
      </c>
      <c r="CZ161" s="27" t="s">
        <v>122</v>
      </c>
      <c r="DA161" s="27" t="s">
        <v>1401</v>
      </c>
      <c r="DB161" s="27">
        <v>130</v>
      </c>
      <c r="DC161" s="27" t="s">
        <v>2642</v>
      </c>
      <c r="DD161" s="27" t="s">
        <v>1401</v>
      </c>
      <c r="DE161" s="27">
        <v>37</v>
      </c>
      <c r="DF161" s="27" t="s">
        <v>123</v>
      </c>
      <c r="DG161" s="27" t="s">
        <v>1401</v>
      </c>
      <c r="DH161" s="27">
        <v>33</v>
      </c>
      <c r="DI161" s="27" t="s">
        <v>124</v>
      </c>
      <c r="DJ161" s="27" t="s">
        <v>1401</v>
      </c>
      <c r="DK161" s="27">
        <v>28</v>
      </c>
      <c r="DL161" s="27" t="s">
        <v>125</v>
      </c>
      <c r="DM161" s="27" t="s">
        <v>1401</v>
      </c>
      <c r="DN161" s="27">
        <v>25</v>
      </c>
      <c r="DO161" s="27" t="s">
        <v>126</v>
      </c>
      <c r="DP161" s="27" t="s">
        <v>1401</v>
      </c>
      <c r="DQ161" s="27">
        <v>1</v>
      </c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  <c r="GF161" s="27"/>
    </row>
    <row r="162" spans="1:188">
      <c r="A162" s="1">
        <v>161</v>
      </c>
      <c r="B162" s="69">
        <v>39496</v>
      </c>
      <c r="C162" s="1" t="s">
        <v>2214</v>
      </c>
      <c r="D162" s="1">
        <v>131109</v>
      </c>
      <c r="E162" s="1">
        <v>66985</v>
      </c>
      <c r="F162" s="35">
        <f t="shared" si="32"/>
        <v>0.5109107689022111</v>
      </c>
      <c r="G162" s="35">
        <f t="shared" si="40"/>
        <v>5.6833619467044863E-2</v>
      </c>
      <c r="H162" s="1" t="str">
        <f t="shared" si="41"/>
        <v>PML-N</v>
      </c>
      <c r="I162" s="35">
        <f t="shared" si="42"/>
        <v>0.39977606926923936</v>
      </c>
      <c r="J162" s="1" t="str">
        <f t="shared" si="43"/>
        <v>PPPP</v>
      </c>
      <c r="K162" s="35">
        <f t="shared" si="44"/>
        <v>0.34294244980219452</v>
      </c>
      <c r="L162" s="1" t="str">
        <f t="shared" si="45"/>
        <v>PML</v>
      </c>
      <c r="M162" s="35">
        <f t="shared" si="46"/>
        <v>0.25110099275957304</v>
      </c>
      <c r="N162" s="52" t="s">
        <v>834</v>
      </c>
      <c r="O162" s="52" t="s">
        <v>1002</v>
      </c>
      <c r="P162" s="52" t="s">
        <v>837</v>
      </c>
      <c r="Q162" s="27" t="s">
        <v>834</v>
      </c>
      <c r="R162" s="27" t="s">
        <v>1185</v>
      </c>
      <c r="S162" s="27" t="s">
        <v>837</v>
      </c>
      <c r="T162" s="27" t="s">
        <v>834</v>
      </c>
      <c r="U162" s="27" t="s">
        <v>1765</v>
      </c>
      <c r="V162" s="27" t="s">
        <v>837</v>
      </c>
      <c r="W162" s="27" t="s">
        <v>6804</v>
      </c>
      <c r="X162" s="27" t="s">
        <v>909</v>
      </c>
      <c r="Y162" s="27">
        <v>16820</v>
      </c>
      <c r="Z162" s="27" t="s">
        <v>2215</v>
      </c>
      <c r="AA162" s="27" t="s">
        <v>1194</v>
      </c>
      <c r="AB162" s="27">
        <v>26779</v>
      </c>
      <c r="AC162" s="27" t="s">
        <v>2216</v>
      </c>
      <c r="AD162" s="27" t="s">
        <v>1003</v>
      </c>
      <c r="AE162" s="27">
        <v>22972</v>
      </c>
      <c r="AF162" s="27" t="s">
        <v>834</v>
      </c>
      <c r="AG162" s="27" t="s">
        <v>7003</v>
      </c>
      <c r="AH162" s="27" t="s">
        <v>837</v>
      </c>
      <c r="AI162" s="27" t="s">
        <v>834</v>
      </c>
      <c r="AJ162" s="27" t="s">
        <v>1406</v>
      </c>
      <c r="AK162" s="27" t="s">
        <v>837</v>
      </c>
      <c r="AL162" s="27" t="s">
        <v>834</v>
      </c>
      <c r="AM162" s="27" t="s">
        <v>3202</v>
      </c>
      <c r="AN162" s="27" t="s">
        <v>837</v>
      </c>
      <c r="AO162" s="27" t="s">
        <v>834</v>
      </c>
      <c r="AP162" s="27" t="s">
        <v>7510</v>
      </c>
      <c r="AQ162" s="27" t="s">
        <v>837</v>
      </c>
      <c r="AR162" s="27" t="s">
        <v>834</v>
      </c>
      <c r="AS162" s="27" t="s">
        <v>3764</v>
      </c>
      <c r="AT162" s="27" t="s">
        <v>837</v>
      </c>
      <c r="AU162" s="27" t="s">
        <v>834</v>
      </c>
      <c r="AV162" s="27" t="s">
        <v>1866</v>
      </c>
      <c r="AW162" s="27" t="s">
        <v>837</v>
      </c>
      <c r="AX162" s="27" t="s">
        <v>834</v>
      </c>
      <c r="AY162" s="27" t="s">
        <v>393</v>
      </c>
      <c r="AZ162" s="27" t="s">
        <v>837</v>
      </c>
      <c r="BA162" s="27" t="s">
        <v>834</v>
      </c>
      <c r="BB162" s="27" t="s">
        <v>6640</v>
      </c>
      <c r="BC162" s="27" t="s">
        <v>837</v>
      </c>
      <c r="BD162" s="27" t="s">
        <v>834</v>
      </c>
      <c r="BE162" s="27" t="s">
        <v>6802</v>
      </c>
      <c r="BF162" s="27" t="s">
        <v>837</v>
      </c>
      <c r="BG162" s="27" t="s">
        <v>834</v>
      </c>
      <c r="BH162" s="27" t="s">
        <v>834</v>
      </c>
      <c r="BI162" s="27" t="s">
        <v>1777</v>
      </c>
      <c r="BJ162" s="27" t="s">
        <v>837</v>
      </c>
      <c r="BK162" s="27" t="s">
        <v>3403</v>
      </c>
      <c r="BL162" s="27" t="s">
        <v>837</v>
      </c>
      <c r="BM162" s="27" t="s">
        <v>834</v>
      </c>
      <c r="BN162" s="27" t="s">
        <v>5990</v>
      </c>
      <c r="BO162" s="27" t="s">
        <v>837</v>
      </c>
      <c r="BP162" s="27" t="s">
        <v>834</v>
      </c>
      <c r="BQ162" s="27" t="s">
        <v>1020</v>
      </c>
      <c r="BR162" s="27" t="s">
        <v>837</v>
      </c>
      <c r="BS162" s="27" t="s">
        <v>834</v>
      </c>
      <c r="BT162" s="27" t="s">
        <v>4014</v>
      </c>
      <c r="BU162" s="27" t="s">
        <v>837</v>
      </c>
      <c r="BV162" s="27" t="s">
        <v>834</v>
      </c>
      <c r="BW162" s="27" t="s">
        <v>1424</v>
      </c>
      <c r="BX162" s="27" t="s">
        <v>837</v>
      </c>
      <c r="BY162" s="27" t="s">
        <v>834</v>
      </c>
      <c r="BZ162" s="27" t="s">
        <v>602</v>
      </c>
      <c r="CA162" s="27" t="s">
        <v>837</v>
      </c>
      <c r="CB162" s="27" t="s">
        <v>834</v>
      </c>
      <c r="CC162" s="27" t="s">
        <v>3539</v>
      </c>
      <c r="CD162" s="27" t="s">
        <v>837</v>
      </c>
      <c r="CE162" s="27" t="s">
        <v>834</v>
      </c>
      <c r="CF162" s="27" t="s">
        <v>3118</v>
      </c>
      <c r="CG162" s="27" t="s">
        <v>837</v>
      </c>
      <c r="CH162" s="27" t="s">
        <v>834</v>
      </c>
      <c r="CI162" s="27" t="s">
        <v>3608</v>
      </c>
      <c r="CJ162" s="27" t="s">
        <v>837</v>
      </c>
      <c r="CK162" s="27" t="s">
        <v>834</v>
      </c>
      <c r="CL162" s="27" t="s">
        <v>399</v>
      </c>
      <c r="CM162" s="27" t="s">
        <v>837</v>
      </c>
      <c r="CN162" s="27" t="s">
        <v>834</v>
      </c>
      <c r="CO162" s="27" t="s">
        <v>3983</v>
      </c>
      <c r="CP162" s="27" t="s">
        <v>837</v>
      </c>
      <c r="CQ162" s="27" t="s">
        <v>834</v>
      </c>
      <c r="CR162" s="27" t="s">
        <v>3395</v>
      </c>
      <c r="CS162" s="27" t="s">
        <v>837</v>
      </c>
      <c r="CT162" s="27" t="s">
        <v>834</v>
      </c>
      <c r="CU162" s="27" t="s">
        <v>5035</v>
      </c>
      <c r="CV162" s="27" t="s">
        <v>837</v>
      </c>
      <c r="CW162" s="27" t="s">
        <v>6805</v>
      </c>
      <c r="CX162" s="27" t="s">
        <v>1401</v>
      </c>
      <c r="CY162" s="27">
        <v>160</v>
      </c>
      <c r="CZ162" s="27" t="s">
        <v>6964</v>
      </c>
      <c r="DA162" s="27" t="s">
        <v>1401</v>
      </c>
      <c r="DB162" s="27">
        <v>85</v>
      </c>
      <c r="DC162" s="27" t="s">
        <v>6965</v>
      </c>
      <c r="DD162" s="27" t="s">
        <v>1401</v>
      </c>
      <c r="DE162" s="27">
        <v>40</v>
      </c>
      <c r="DF162" s="27" t="s">
        <v>7132</v>
      </c>
      <c r="DG162" s="27" t="s">
        <v>1401</v>
      </c>
      <c r="DH162" s="27">
        <v>38</v>
      </c>
      <c r="DI162" s="27" t="s">
        <v>7133</v>
      </c>
      <c r="DJ162" s="27" t="s">
        <v>1401</v>
      </c>
      <c r="DK162" s="27">
        <v>38</v>
      </c>
      <c r="DL162" s="27" t="s">
        <v>7134</v>
      </c>
      <c r="DM162" s="27" t="s">
        <v>1401</v>
      </c>
      <c r="DN162" s="27">
        <v>21</v>
      </c>
      <c r="DO162" s="27" t="s">
        <v>7135</v>
      </c>
      <c r="DP162" s="27" t="s">
        <v>1401</v>
      </c>
      <c r="DQ162" s="27">
        <v>15</v>
      </c>
      <c r="DR162" s="27" t="s">
        <v>2172</v>
      </c>
      <c r="DS162" s="27" t="s">
        <v>1401</v>
      </c>
      <c r="DT162" s="27">
        <v>12</v>
      </c>
      <c r="DU162" s="27" t="s">
        <v>7136</v>
      </c>
      <c r="DV162" s="27" t="s">
        <v>1401</v>
      </c>
      <c r="DW162" s="27">
        <v>5</v>
      </c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</row>
    <row r="163" spans="1:188">
      <c r="A163" s="1">
        <v>162</v>
      </c>
      <c r="B163" s="69">
        <v>39496</v>
      </c>
      <c r="C163" s="1" t="s">
        <v>2218</v>
      </c>
      <c r="D163" s="1">
        <v>107142</v>
      </c>
      <c r="E163" s="1">
        <v>62521</v>
      </c>
      <c r="F163" s="35">
        <f t="shared" si="32"/>
        <v>0.58353400160534619</v>
      </c>
      <c r="G163" s="35">
        <f t="shared" si="40"/>
        <v>3.2836966779162202E-2</v>
      </c>
      <c r="H163" s="1" t="str">
        <f t="shared" si="41"/>
        <v>PML-N</v>
      </c>
      <c r="I163" s="35">
        <f t="shared" si="42"/>
        <v>0.2849922426064842</v>
      </c>
      <c r="J163" s="1" t="str">
        <f t="shared" si="43"/>
        <v>IND</v>
      </c>
      <c r="K163" s="35">
        <f t="shared" si="44"/>
        <v>0.252155275827322</v>
      </c>
      <c r="L163" s="1" t="str">
        <f t="shared" si="45"/>
        <v>PML</v>
      </c>
      <c r="M163" s="35">
        <f t="shared" si="46"/>
        <v>0.20815406023576077</v>
      </c>
      <c r="N163" s="52" t="s">
        <v>834</v>
      </c>
      <c r="O163" s="52" t="s">
        <v>1002</v>
      </c>
      <c r="P163" s="52" t="s">
        <v>837</v>
      </c>
      <c r="Q163" s="27" t="s">
        <v>834</v>
      </c>
      <c r="R163" s="27" t="s">
        <v>1185</v>
      </c>
      <c r="S163" s="27" t="s">
        <v>837</v>
      </c>
      <c r="T163" s="27" t="s">
        <v>834</v>
      </c>
      <c r="U163" s="27" t="s">
        <v>1765</v>
      </c>
      <c r="V163" s="27" t="s">
        <v>837</v>
      </c>
      <c r="W163" s="27" t="s">
        <v>7137</v>
      </c>
      <c r="X163" s="27" t="s">
        <v>909</v>
      </c>
      <c r="Y163" s="27">
        <v>13014</v>
      </c>
      <c r="Z163" s="27" t="s">
        <v>2217</v>
      </c>
      <c r="AA163" s="27" t="s">
        <v>1194</v>
      </c>
      <c r="AB163" s="27">
        <v>17818</v>
      </c>
      <c r="AC163" s="27" t="s">
        <v>7138</v>
      </c>
      <c r="AD163" s="27" t="s">
        <v>1003</v>
      </c>
      <c r="AE163" s="27">
        <v>8338</v>
      </c>
      <c r="AF163" s="27" t="s">
        <v>834</v>
      </c>
      <c r="AG163" s="27" t="s">
        <v>7003</v>
      </c>
      <c r="AH163" s="27" t="s">
        <v>837</v>
      </c>
      <c r="AI163" s="27" t="s">
        <v>834</v>
      </c>
      <c r="AJ163" s="27" t="s">
        <v>1406</v>
      </c>
      <c r="AK163" s="27" t="s">
        <v>837</v>
      </c>
      <c r="AL163" s="27" t="s">
        <v>834</v>
      </c>
      <c r="AM163" s="27" t="s">
        <v>3202</v>
      </c>
      <c r="AN163" s="27" t="s">
        <v>837</v>
      </c>
      <c r="AO163" s="27" t="s">
        <v>834</v>
      </c>
      <c r="AP163" s="27" t="s">
        <v>7510</v>
      </c>
      <c r="AQ163" s="27" t="s">
        <v>837</v>
      </c>
      <c r="AR163" s="27" t="s">
        <v>834</v>
      </c>
      <c r="AS163" s="27" t="s">
        <v>3764</v>
      </c>
      <c r="AT163" s="27" t="s">
        <v>837</v>
      </c>
      <c r="AU163" s="27" t="s">
        <v>834</v>
      </c>
      <c r="AV163" s="27" t="s">
        <v>1866</v>
      </c>
      <c r="AW163" s="27" t="s">
        <v>837</v>
      </c>
      <c r="AX163" s="27" t="s">
        <v>834</v>
      </c>
      <c r="AY163" s="27" t="s">
        <v>393</v>
      </c>
      <c r="AZ163" s="27" t="s">
        <v>837</v>
      </c>
      <c r="BA163" s="27" t="s">
        <v>834</v>
      </c>
      <c r="BB163" s="27" t="s">
        <v>6640</v>
      </c>
      <c r="BC163" s="27" t="s">
        <v>837</v>
      </c>
      <c r="BD163" s="27" t="s">
        <v>834</v>
      </c>
      <c r="BE163" s="27" t="s">
        <v>6802</v>
      </c>
      <c r="BF163" s="27" t="s">
        <v>837</v>
      </c>
      <c r="BG163" s="27" t="s">
        <v>834</v>
      </c>
      <c r="BH163" s="27" t="s">
        <v>834</v>
      </c>
      <c r="BI163" s="27" t="s">
        <v>1777</v>
      </c>
      <c r="BJ163" s="27" t="s">
        <v>837</v>
      </c>
      <c r="BK163" s="27" t="s">
        <v>3403</v>
      </c>
      <c r="BL163" s="27" t="s">
        <v>837</v>
      </c>
      <c r="BM163" s="27" t="s">
        <v>834</v>
      </c>
      <c r="BN163" s="27" t="s">
        <v>5990</v>
      </c>
      <c r="BO163" s="27" t="s">
        <v>837</v>
      </c>
      <c r="BP163" s="27" t="s">
        <v>834</v>
      </c>
      <c r="BQ163" s="27" t="s">
        <v>1020</v>
      </c>
      <c r="BR163" s="27" t="s">
        <v>837</v>
      </c>
      <c r="BS163" s="27" t="s">
        <v>834</v>
      </c>
      <c r="BT163" s="27" t="s">
        <v>4014</v>
      </c>
      <c r="BU163" s="27" t="s">
        <v>837</v>
      </c>
      <c r="BV163" s="27" t="s">
        <v>834</v>
      </c>
      <c r="BW163" s="27" t="s">
        <v>1424</v>
      </c>
      <c r="BX163" s="27" t="s">
        <v>837</v>
      </c>
      <c r="BY163" s="27" t="s">
        <v>834</v>
      </c>
      <c r="BZ163" s="27" t="s">
        <v>602</v>
      </c>
      <c r="CA163" s="27" t="s">
        <v>837</v>
      </c>
      <c r="CB163" s="27" t="s">
        <v>834</v>
      </c>
      <c r="CC163" s="27" t="s">
        <v>3539</v>
      </c>
      <c r="CD163" s="27" t="s">
        <v>837</v>
      </c>
      <c r="CE163" s="27" t="s">
        <v>834</v>
      </c>
      <c r="CF163" s="27" t="s">
        <v>3118</v>
      </c>
      <c r="CG163" s="27" t="s">
        <v>837</v>
      </c>
      <c r="CH163" s="27" t="s">
        <v>834</v>
      </c>
      <c r="CI163" s="27" t="s">
        <v>3608</v>
      </c>
      <c r="CJ163" s="27" t="s">
        <v>837</v>
      </c>
      <c r="CK163" s="27" t="s">
        <v>834</v>
      </c>
      <c r="CL163" s="27" t="s">
        <v>399</v>
      </c>
      <c r="CM163" s="27" t="s">
        <v>837</v>
      </c>
      <c r="CN163" s="27" t="s">
        <v>834</v>
      </c>
      <c r="CO163" s="27" t="s">
        <v>3983</v>
      </c>
      <c r="CP163" s="27" t="s">
        <v>837</v>
      </c>
      <c r="CQ163" s="27" t="s">
        <v>834</v>
      </c>
      <c r="CR163" s="27" t="s">
        <v>3395</v>
      </c>
      <c r="CS163" s="27" t="s">
        <v>837</v>
      </c>
      <c r="CT163" s="27" t="s">
        <v>834</v>
      </c>
      <c r="CU163" s="27" t="s">
        <v>5035</v>
      </c>
      <c r="CV163" s="27" t="s">
        <v>837</v>
      </c>
      <c r="CW163" s="27" t="s">
        <v>2007</v>
      </c>
      <c r="CX163" s="27" t="s">
        <v>1401</v>
      </c>
      <c r="CY163" s="27">
        <v>15765</v>
      </c>
      <c r="CZ163" s="27" t="s">
        <v>7139</v>
      </c>
      <c r="DA163" s="27" t="s">
        <v>1401</v>
      </c>
      <c r="DB163" s="27">
        <v>4031</v>
      </c>
      <c r="DC163" s="27" t="s">
        <v>7140</v>
      </c>
      <c r="DD163" s="27" t="s">
        <v>1401</v>
      </c>
      <c r="DE163" s="27">
        <v>3029</v>
      </c>
      <c r="DF163" s="27" t="s">
        <v>7141</v>
      </c>
      <c r="DG163" s="27" t="s">
        <v>1401</v>
      </c>
      <c r="DH163" s="27">
        <v>335</v>
      </c>
      <c r="DI163" s="27" t="s">
        <v>7142</v>
      </c>
      <c r="DJ163" s="27" t="s">
        <v>1401</v>
      </c>
      <c r="DK163" s="27">
        <v>169</v>
      </c>
      <c r="DL163" s="27" t="s">
        <v>7143</v>
      </c>
      <c r="DM163" s="27" t="s">
        <v>1401</v>
      </c>
      <c r="DN163" s="27">
        <v>19</v>
      </c>
      <c r="DO163" s="27" t="s">
        <v>7144</v>
      </c>
      <c r="DP163" s="27" t="s">
        <v>1401</v>
      </c>
      <c r="DQ163" s="27">
        <v>3</v>
      </c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</row>
    <row r="164" spans="1:188">
      <c r="A164" s="27">
        <v>163</v>
      </c>
      <c r="B164" s="69">
        <v>39496</v>
      </c>
      <c r="C164" s="1" t="s">
        <v>2008</v>
      </c>
      <c r="D164" s="1">
        <v>104993</v>
      </c>
      <c r="E164" s="1">
        <v>50748</v>
      </c>
      <c r="F164" s="35">
        <f t="shared" si="32"/>
        <v>0.4833465088148734</v>
      </c>
      <c r="G164" s="35">
        <f t="shared" si="40"/>
        <v>7.8899661070387012E-2</v>
      </c>
      <c r="H164" s="1" t="str">
        <f t="shared" si="41"/>
        <v>PML-N</v>
      </c>
      <c r="I164" s="35">
        <f t="shared" si="42"/>
        <v>0.40405533222984158</v>
      </c>
      <c r="J164" s="1" t="str">
        <f t="shared" si="43"/>
        <v>PML</v>
      </c>
      <c r="K164" s="35">
        <f t="shared" si="44"/>
        <v>0.32515567115945454</v>
      </c>
      <c r="L164" s="1" t="str">
        <f t="shared" si="45"/>
        <v>PPPP</v>
      </c>
      <c r="M164" s="35">
        <f t="shared" si="46"/>
        <v>0.2601087727595176</v>
      </c>
      <c r="N164" s="52" t="s">
        <v>834</v>
      </c>
      <c r="O164" s="52" t="s">
        <v>1002</v>
      </c>
      <c r="P164" s="52" t="s">
        <v>837</v>
      </c>
      <c r="Q164" s="27" t="s">
        <v>834</v>
      </c>
      <c r="R164" s="27" t="s">
        <v>1185</v>
      </c>
      <c r="S164" s="27" t="s">
        <v>837</v>
      </c>
      <c r="T164" s="27" t="s">
        <v>834</v>
      </c>
      <c r="U164" s="27" t="s">
        <v>1765</v>
      </c>
      <c r="V164" s="27" t="s">
        <v>837</v>
      </c>
      <c r="W164" s="27" t="s">
        <v>2010</v>
      </c>
      <c r="X164" s="27" t="s">
        <v>909</v>
      </c>
      <c r="Y164" s="27">
        <v>16501</v>
      </c>
      <c r="Z164" s="27" t="s">
        <v>2009</v>
      </c>
      <c r="AA164" s="27" t="s">
        <v>1194</v>
      </c>
      <c r="AB164" s="27">
        <v>20505</v>
      </c>
      <c r="AC164" s="27" t="s">
        <v>7179</v>
      </c>
      <c r="AD164" s="27" t="s">
        <v>1003</v>
      </c>
      <c r="AE164" s="27">
        <v>13200</v>
      </c>
      <c r="AF164" s="27" t="s">
        <v>834</v>
      </c>
      <c r="AG164" s="27" t="s">
        <v>7003</v>
      </c>
      <c r="AH164" s="27" t="s">
        <v>837</v>
      </c>
      <c r="AI164" s="27" t="s">
        <v>834</v>
      </c>
      <c r="AJ164" s="27" t="s">
        <v>1406</v>
      </c>
      <c r="AK164" s="27" t="s">
        <v>837</v>
      </c>
      <c r="AL164" s="27" t="s">
        <v>834</v>
      </c>
      <c r="AM164" s="27" t="s">
        <v>3202</v>
      </c>
      <c r="AN164" s="27" t="s">
        <v>837</v>
      </c>
      <c r="AO164" s="27" t="s">
        <v>834</v>
      </c>
      <c r="AP164" s="27" t="s">
        <v>7510</v>
      </c>
      <c r="AQ164" s="27" t="s">
        <v>837</v>
      </c>
      <c r="AR164" s="27" t="s">
        <v>834</v>
      </c>
      <c r="AS164" s="27" t="s">
        <v>3764</v>
      </c>
      <c r="AT164" s="27" t="s">
        <v>837</v>
      </c>
      <c r="AU164" s="27" t="s">
        <v>834</v>
      </c>
      <c r="AV164" s="27" t="s">
        <v>1866</v>
      </c>
      <c r="AW164" s="27" t="s">
        <v>837</v>
      </c>
      <c r="AX164" s="27" t="s">
        <v>834</v>
      </c>
      <c r="AY164" s="27" t="s">
        <v>393</v>
      </c>
      <c r="AZ164" s="27" t="s">
        <v>837</v>
      </c>
      <c r="BA164" s="27" t="s">
        <v>834</v>
      </c>
      <c r="BB164" s="27" t="s">
        <v>6640</v>
      </c>
      <c r="BC164" s="27" t="s">
        <v>837</v>
      </c>
      <c r="BD164" s="27" t="s">
        <v>834</v>
      </c>
      <c r="BE164" s="27" t="s">
        <v>6802</v>
      </c>
      <c r="BF164" s="27" t="s">
        <v>837</v>
      </c>
      <c r="BG164" s="27" t="s">
        <v>834</v>
      </c>
      <c r="BH164" s="27" t="s">
        <v>834</v>
      </c>
      <c r="BI164" s="27" t="s">
        <v>1777</v>
      </c>
      <c r="BJ164" s="27" t="s">
        <v>837</v>
      </c>
      <c r="BK164" s="27" t="s">
        <v>3403</v>
      </c>
      <c r="BL164" s="27" t="s">
        <v>837</v>
      </c>
      <c r="BM164" s="27" t="s">
        <v>834</v>
      </c>
      <c r="BN164" s="27" t="s">
        <v>5990</v>
      </c>
      <c r="BO164" s="27" t="s">
        <v>837</v>
      </c>
      <c r="BP164" s="27" t="s">
        <v>834</v>
      </c>
      <c r="BQ164" s="27" t="s">
        <v>1020</v>
      </c>
      <c r="BR164" s="27" t="s">
        <v>837</v>
      </c>
      <c r="BS164" s="27" t="s">
        <v>834</v>
      </c>
      <c r="BT164" s="27" t="s">
        <v>4014</v>
      </c>
      <c r="BU164" s="27" t="s">
        <v>837</v>
      </c>
      <c r="BV164" s="27" t="s">
        <v>834</v>
      </c>
      <c r="BW164" s="27" t="s">
        <v>1424</v>
      </c>
      <c r="BX164" s="27" t="s">
        <v>837</v>
      </c>
      <c r="BY164" s="27" t="s">
        <v>834</v>
      </c>
      <c r="BZ164" s="27" t="s">
        <v>602</v>
      </c>
      <c r="CA164" s="27" t="s">
        <v>837</v>
      </c>
      <c r="CB164" s="27" t="s">
        <v>834</v>
      </c>
      <c r="CC164" s="27" t="s">
        <v>3539</v>
      </c>
      <c r="CD164" s="27" t="s">
        <v>837</v>
      </c>
      <c r="CE164" s="27" t="s">
        <v>834</v>
      </c>
      <c r="CF164" s="27" t="s">
        <v>3118</v>
      </c>
      <c r="CG164" s="27" t="s">
        <v>837</v>
      </c>
      <c r="CH164" s="27" t="s">
        <v>834</v>
      </c>
      <c r="CI164" s="27" t="s">
        <v>3608</v>
      </c>
      <c r="CJ164" s="27" t="s">
        <v>837</v>
      </c>
      <c r="CK164" s="27" t="s">
        <v>834</v>
      </c>
      <c r="CL164" s="27" t="s">
        <v>399</v>
      </c>
      <c r="CM164" s="27" t="s">
        <v>837</v>
      </c>
      <c r="CN164" s="27" t="s">
        <v>834</v>
      </c>
      <c r="CO164" s="27" t="s">
        <v>3983</v>
      </c>
      <c r="CP164" s="27" t="s">
        <v>837</v>
      </c>
      <c r="CQ164" s="27" t="s">
        <v>834</v>
      </c>
      <c r="CR164" s="27" t="s">
        <v>3395</v>
      </c>
      <c r="CS164" s="27" t="s">
        <v>837</v>
      </c>
      <c r="CT164" s="27" t="s">
        <v>834</v>
      </c>
      <c r="CU164" s="27" t="s">
        <v>5035</v>
      </c>
      <c r="CV164" s="27" t="s">
        <v>837</v>
      </c>
      <c r="CW164" s="27" t="s">
        <v>7180</v>
      </c>
      <c r="CX164" s="27" t="s">
        <v>1401</v>
      </c>
      <c r="CY164" s="27">
        <v>219</v>
      </c>
      <c r="CZ164" s="27" t="s">
        <v>7181</v>
      </c>
      <c r="DA164" s="27" t="s">
        <v>1401</v>
      </c>
      <c r="DB164" s="27">
        <v>126</v>
      </c>
      <c r="DC164" s="27" t="s">
        <v>6980</v>
      </c>
      <c r="DD164" s="27" t="s">
        <v>1401</v>
      </c>
      <c r="DE164" s="27">
        <v>74</v>
      </c>
      <c r="DF164" s="27" t="s">
        <v>6983</v>
      </c>
      <c r="DG164" s="27" t="s">
        <v>1401</v>
      </c>
      <c r="DH164" s="27">
        <v>46</v>
      </c>
      <c r="DI164" s="27" t="s">
        <v>6203</v>
      </c>
      <c r="DJ164" s="27" t="s">
        <v>1401</v>
      </c>
      <c r="DK164" s="27">
        <v>34</v>
      </c>
      <c r="DL164" s="27" t="s">
        <v>6984</v>
      </c>
      <c r="DM164" s="27" t="s">
        <v>1401</v>
      </c>
      <c r="DN164" s="27">
        <v>31</v>
      </c>
      <c r="DO164" s="27" t="s">
        <v>6827</v>
      </c>
      <c r="DP164" s="27" t="s">
        <v>1401</v>
      </c>
      <c r="DQ164" s="27">
        <v>12</v>
      </c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</row>
    <row r="165" spans="1:188">
      <c r="A165" s="1">
        <v>164</v>
      </c>
      <c r="B165" s="69">
        <v>39496</v>
      </c>
      <c r="C165" s="1" t="s">
        <v>2013</v>
      </c>
      <c r="D165" s="1">
        <v>114967</v>
      </c>
      <c r="E165" s="1">
        <v>55997</v>
      </c>
      <c r="F165" s="35">
        <f t="shared" si="32"/>
        <v>0.48707020275383373</v>
      </c>
      <c r="G165" s="35">
        <f t="shared" si="40"/>
        <v>5.2824258442416561E-2</v>
      </c>
      <c r="H165" s="1" t="str">
        <f t="shared" si="41"/>
        <v>PML-N</v>
      </c>
      <c r="I165" s="35">
        <f t="shared" si="42"/>
        <v>0.39087808275443325</v>
      </c>
      <c r="J165" s="1" t="str">
        <f t="shared" si="43"/>
        <v>PML</v>
      </c>
      <c r="K165" s="35">
        <f t="shared" si="44"/>
        <v>0.33805382431201669</v>
      </c>
      <c r="L165" s="1" t="str">
        <f t="shared" si="45"/>
        <v>PPPP</v>
      </c>
      <c r="M165" s="35">
        <f t="shared" si="46"/>
        <v>0.26787149311570263</v>
      </c>
      <c r="N165" s="52" t="s">
        <v>834</v>
      </c>
      <c r="O165" s="52" t="s">
        <v>1002</v>
      </c>
      <c r="P165" s="52" t="s">
        <v>837</v>
      </c>
      <c r="Q165" s="27" t="s">
        <v>834</v>
      </c>
      <c r="R165" s="27" t="s">
        <v>1185</v>
      </c>
      <c r="S165" s="27" t="s">
        <v>837</v>
      </c>
      <c r="T165" s="27" t="s">
        <v>834</v>
      </c>
      <c r="U165" s="27" t="s">
        <v>1765</v>
      </c>
      <c r="V165" s="27" t="s">
        <v>837</v>
      </c>
      <c r="W165" s="27" t="s">
        <v>2012</v>
      </c>
      <c r="X165" s="27" t="s">
        <v>909</v>
      </c>
      <c r="Y165" s="27">
        <v>18930</v>
      </c>
      <c r="Z165" s="27" t="s">
        <v>2011</v>
      </c>
      <c r="AA165" s="27" t="s">
        <v>1194</v>
      </c>
      <c r="AB165" s="27">
        <v>21888</v>
      </c>
      <c r="AC165" s="27" t="s">
        <v>6828</v>
      </c>
      <c r="AD165" s="27" t="s">
        <v>1003</v>
      </c>
      <c r="AE165" s="27">
        <v>15000</v>
      </c>
      <c r="AF165" s="27" t="s">
        <v>834</v>
      </c>
      <c r="AG165" s="27" t="s">
        <v>7003</v>
      </c>
      <c r="AH165" s="27" t="s">
        <v>837</v>
      </c>
      <c r="AI165" s="27" t="s">
        <v>834</v>
      </c>
      <c r="AJ165" s="27" t="s">
        <v>1406</v>
      </c>
      <c r="AK165" s="27" t="s">
        <v>837</v>
      </c>
      <c r="AL165" s="27" t="s">
        <v>834</v>
      </c>
      <c r="AM165" s="27" t="s">
        <v>3202</v>
      </c>
      <c r="AN165" s="27" t="s">
        <v>837</v>
      </c>
      <c r="AO165" s="27" t="s">
        <v>834</v>
      </c>
      <c r="AP165" s="27" t="s">
        <v>7510</v>
      </c>
      <c r="AQ165" s="27" t="s">
        <v>837</v>
      </c>
      <c r="AR165" s="27" t="s">
        <v>834</v>
      </c>
      <c r="AS165" s="27" t="s">
        <v>3764</v>
      </c>
      <c r="AT165" s="27" t="s">
        <v>837</v>
      </c>
      <c r="AU165" s="27" t="s">
        <v>834</v>
      </c>
      <c r="AV165" s="27" t="s">
        <v>1866</v>
      </c>
      <c r="AW165" s="27" t="s">
        <v>837</v>
      </c>
      <c r="AX165" s="27" t="s">
        <v>834</v>
      </c>
      <c r="AY165" s="27" t="s">
        <v>393</v>
      </c>
      <c r="AZ165" s="27" t="s">
        <v>837</v>
      </c>
      <c r="BA165" s="27" t="s">
        <v>834</v>
      </c>
      <c r="BB165" s="27" t="s">
        <v>6640</v>
      </c>
      <c r="BC165" s="27" t="s">
        <v>837</v>
      </c>
      <c r="BD165" s="27" t="s">
        <v>834</v>
      </c>
      <c r="BE165" s="27" t="s">
        <v>6802</v>
      </c>
      <c r="BF165" s="27" t="s">
        <v>837</v>
      </c>
      <c r="BG165" s="27" t="s">
        <v>834</v>
      </c>
      <c r="BH165" s="27" t="s">
        <v>834</v>
      </c>
      <c r="BI165" s="27" t="s">
        <v>1777</v>
      </c>
      <c r="BJ165" s="27" t="s">
        <v>837</v>
      </c>
      <c r="BK165" s="27" t="s">
        <v>3403</v>
      </c>
      <c r="BL165" s="27" t="s">
        <v>837</v>
      </c>
      <c r="BM165" s="27" t="s">
        <v>834</v>
      </c>
      <c r="BN165" s="27" t="s">
        <v>5990</v>
      </c>
      <c r="BO165" s="27" t="s">
        <v>837</v>
      </c>
      <c r="BP165" s="27" t="s">
        <v>834</v>
      </c>
      <c r="BQ165" s="27" t="s">
        <v>1020</v>
      </c>
      <c r="BR165" s="27" t="s">
        <v>837</v>
      </c>
      <c r="BS165" s="27" t="s">
        <v>834</v>
      </c>
      <c r="BT165" s="27" t="s">
        <v>4014</v>
      </c>
      <c r="BU165" s="27" t="s">
        <v>837</v>
      </c>
      <c r="BV165" s="27" t="s">
        <v>834</v>
      </c>
      <c r="BW165" s="27" t="s">
        <v>1424</v>
      </c>
      <c r="BX165" s="27" t="s">
        <v>837</v>
      </c>
      <c r="BY165" s="27" t="s">
        <v>834</v>
      </c>
      <c r="BZ165" s="27" t="s">
        <v>602</v>
      </c>
      <c r="CA165" s="27" t="s">
        <v>837</v>
      </c>
      <c r="CB165" s="27" t="s">
        <v>834</v>
      </c>
      <c r="CC165" s="27" t="s">
        <v>3539</v>
      </c>
      <c r="CD165" s="27" t="s">
        <v>837</v>
      </c>
      <c r="CE165" s="27" t="s">
        <v>834</v>
      </c>
      <c r="CF165" s="27" t="s">
        <v>3118</v>
      </c>
      <c r="CG165" s="27" t="s">
        <v>837</v>
      </c>
      <c r="CH165" s="27" t="s">
        <v>834</v>
      </c>
      <c r="CI165" s="27" t="s">
        <v>3608</v>
      </c>
      <c r="CJ165" s="27" t="s">
        <v>837</v>
      </c>
      <c r="CK165" s="27" t="s">
        <v>834</v>
      </c>
      <c r="CL165" s="27" t="s">
        <v>399</v>
      </c>
      <c r="CM165" s="27" t="s">
        <v>837</v>
      </c>
      <c r="CN165" s="27" t="s">
        <v>834</v>
      </c>
      <c r="CO165" s="27" t="s">
        <v>3983</v>
      </c>
      <c r="CP165" s="27" t="s">
        <v>837</v>
      </c>
      <c r="CQ165" s="27" t="s">
        <v>834</v>
      </c>
      <c r="CR165" s="27" t="s">
        <v>3395</v>
      </c>
      <c r="CS165" s="27" t="s">
        <v>837</v>
      </c>
      <c r="CT165" s="27" t="s">
        <v>834</v>
      </c>
      <c r="CU165" s="27" t="s">
        <v>5035</v>
      </c>
      <c r="CV165" s="27" t="s">
        <v>837</v>
      </c>
      <c r="CW165" s="27" t="s">
        <v>6680</v>
      </c>
      <c r="CX165" s="27" t="s">
        <v>1401</v>
      </c>
      <c r="CY165" s="27">
        <v>77</v>
      </c>
      <c r="CZ165" s="27" t="s">
        <v>6829</v>
      </c>
      <c r="DA165" s="27" t="s">
        <v>1401</v>
      </c>
      <c r="DB165" s="27">
        <v>27</v>
      </c>
      <c r="DC165" s="27" t="s">
        <v>6830</v>
      </c>
      <c r="DD165" s="27" t="s">
        <v>1401</v>
      </c>
      <c r="DE165" s="27">
        <v>26</v>
      </c>
      <c r="DF165" s="27" t="s">
        <v>6984</v>
      </c>
      <c r="DG165" s="27" t="s">
        <v>1401</v>
      </c>
      <c r="DH165" s="27">
        <v>22</v>
      </c>
      <c r="DI165" s="27" t="s">
        <v>6681</v>
      </c>
      <c r="DJ165" s="27" t="s">
        <v>1401</v>
      </c>
      <c r="DK165" s="27">
        <v>16</v>
      </c>
      <c r="DL165" s="27" t="s">
        <v>6682</v>
      </c>
      <c r="DM165" s="27" t="s">
        <v>1401</v>
      </c>
      <c r="DN165" s="27">
        <v>11</v>
      </c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</row>
    <row r="166" spans="1:188">
      <c r="A166" s="1">
        <v>165</v>
      </c>
      <c r="B166" s="69">
        <v>39496</v>
      </c>
      <c r="C166" s="1" t="s">
        <v>2016</v>
      </c>
      <c r="D166" s="1">
        <v>129325</v>
      </c>
      <c r="E166" s="1">
        <v>64008</v>
      </c>
      <c r="F166" s="35">
        <f t="shared" si="32"/>
        <v>0.49493910690121784</v>
      </c>
      <c r="G166" s="35">
        <f t="shared" si="40"/>
        <v>9.7534683164604424E-2</v>
      </c>
      <c r="H166" s="1" t="str">
        <f t="shared" si="41"/>
        <v>PML-N</v>
      </c>
      <c r="I166" s="35">
        <f t="shared" si="42"/>
        <v>0.3304743157105362</v>
      </c>
      <c r="J166" s="1" t="str">
        <f t="shared" si="43"/>
        <v>IND</v>
      </c>
      <c r="K166" s="35">
        <f t="shared" si="44"/>
        <v>0.23293963254593175</v>
      </c>
      <c r="L166" s="1" t="str">
        <f t="shared" si="45"/>
        <v>PML</v>
      </c>
      <c r="M166" s="35">
        <f t="shared" si="46"/>
        <v>0.21109861267341581</v>
      </c>
      <c r="N166" s="52" t="s">
        <v>834</v>
      </c>
      <c r="O166" s="52" t="s">
        <v>1002</v>
      </c>
      <c r="P166" s="52" t="s">
        <v>837</v>
      </c>
      <c r="Q166" s="27" t="s">
        <v>834</v>
      </c>
      <c r="R166" s="27" t="s">
        <v>1185</v>
      </c>
      <c r="S166" s="27" t="s">
        <v>837</v>
      </c>
      <c r="T166" s="27" t="s">
        <v>834</v>
      </c>
      <c r="U166" s="27" t="s">
        <v>1765</v>
      </c>
      <c r="V166" s="27" t="s">
        <v>837</v>
      </c>
      <c r="W166" s="27" t="s">
        <v>6683</v>
      </c>
      <c r="X166" s="27" t="s">
        <v>909</v>
      </c>
      <c r="Y166" s="27">
        <v>13512</v>
      </c>
      <c r="Z166" s="27" t="s">
        <v>2014</v>
      </c>
      <c r="AA166" s="27" t="s">
        <v>1194</v>
      </c>
      <c r="AB166" s="27">
        <v>21153</v>
      </c>
      <c r="AC166" s="27" t="s">
        <v>6684</v>
      </c>
      <c r="AD166" s="27" t="s">
        <v>1003</v>
      </c>
      <c r="AE166" s="27">
        <v>11017</v>
      </c>
      <c r="AF166" s="27" t="s">
        <v>834</v>
      </c>
      <c r="AG166" s="27" t="s">
        <v>7003</v>
      </c>
      <c r="AH166" s="27" t="s">
        <v>837</v>
      </c>
      <c r="AI166" s="27" t="s">
        <v>834</v>
      </c>
      <c r="AJ166" s="27" t="s">
        <v>1406</v>
      </c>
      <c r="AK166" s="27" t="s">
        <v>837</v>
      </c>
      <c r="AL166" s="27" t="s">
        <v>834</v>
      </c>
      <c r="AM166" s="27" t="s">
        <v>3202</v>
      </c>
      <c r="AN166" s="27" t="s">
        <v>837</v>
      </c>
      <c r="AO166" s="27" t="s">
        <v>834</v>
      </c>
      <c r="AP166" s="27" t="s">
        <v>7510</v>
      </c>
      <c r="AQ166" s="27" t="s">
        <v>837</v>
      </c>
      <c r="AR166" s="27" t="s">
        <v>834</v>
      </c>
      <c r="AS166" s="27" t="s">
        <v>3764</v>
      </c>
      <c r="AT166" s="27" t="s">
        <v>837</v>
      </c>
      <c r="AU166" s="27" t="s">
        <v>834</v>
      </c>
      <c r="AV166" s="27" t="s">
        <v>1866</v>
      </c>
      <c r="AW166" s="27" t="s">
        <v>837</v>
      </c>
      <c r="AX166" s="27" t="s">
        <v>834</v>
      </c>
      <c r="AY166" s="27" t="s">
        <v>393</v>
      </c>
      <c r="AZ166" s="27" t="s">
        <v>837</v>
      </c>
      <c r="BA166" s="27" t="s">
        <v>834</v>
      </c>
      <c r="BB166" s="27" t="s">
        <v>6640</v>
      </c>
      <c r="BC166" s="27" t="s">
        <v>837</v>
      </c>
      <c r="BD166" s="27" t="s">
        <v>834</v>
      </c>
      <c r="BE166" s="27" t="s">
        <v>6802</v>
      </c>
      <c r="BF166" s="27" t="s">
        <v>837</v>
      </c>
      <c r="BG166" s="27" t="s">
        <v>834</v>
      </c>
      <c r="BH166" s="27" t="s">
        <v>834</v>
      </c>
      <c r="BI166" s="27" t="s">
        <v>1777</v>
      </c>
      <c r="BJ166" s="27" t="s">
        <v>837</v>
      </c>
      <c r="BK166" s="27" t="s">
        <v>3403</v>
      </c>
      <c r="BL166" s="27" t="s">
        <v>837</v>
      </c>
      <c r="BM166" s="27" t="s">
        <v>834</v>
      </c>
      <c r="BN166" s="27" t="s">
        <v>5990</v>
      </c>
      <c r="BO166" s="27" t="s">
        <v>837</v>
      </c>
      <c r="BP166" s="27" t="s">
        <v>834</v>
      </c>
      <c r="BQ166" s="27" t="s">
        <v>1020</v>
      </c>
      <c r="BR166" s="27" t="s">
        <v>837</v>
      </c>
      <c r="BS166" s="27" t="s">
        <v>834</v>
      </c>
      <c r="BT166" s="27" t="s">
        <v>4014</v>
      </c>
      <c r="BU166" s="27" t="s">
        <v>837</v>
      </c>
      <c r="BV166" s="27" t="s">
        <v>834</v>
      </c>
      <c r="BW166" s="27" t="s">
        <v>1424</v>
      </c>
      <c r="BX166" s="27" t="s">
        <v>837</v>
      </c>
      <c r="BY166" s="27" t="s">
        <v>834</v>
      </c>
      <c r="BZ166" s="27" t="s">
        <v>602</v>
      </c>
      <c r="CA166" s="27" t="s">
        <v>837</v>
      </c>
      <c r="CB166" s="27" t="s">
        <v>834</v>
      </c>
      <c r="CC166" s="27" t="s">
        <v>3539</v>
      </c>
      <c r="CD166" s="27" t="s">
        <v>837</v>
      </c>
      <c r="CE166" s="27" t="s">
        <v>834</v>
      </c>
      <c r="CF166" s="27" t="s">
        <v>3118</v>
      </c>
      <c r="CG166" s="27" t="s">
        <v>837</v>
      </c>
      <c r="CH166" s="27" t="s">
        <v>834</v>
      </c>
      <c r="CI166" s="27" t="s">
        <v>3608</v>
      </c>
      <c r="CJ166" s="27" t="s">
        <v>837</v>
      </c>
      <c r="CK166" s="27" t="s">
        <v>834</v>
      </c>
      <c r="CL166" s="27" t="s">
        <v>399</v>
      </c>
      <c r="CM166" s="27" t="s">
        <v>837</v>
      </c>
      <c r="CN166" s="27" t="s">
        <v>834</v>
      </c>
      <c r="CO166" s="27" t="s">
        <v>3983</v>
      </c>
      <c r="CP166" s="27" t="s">
        <v>837</v>
      </c>
      <c r="CQ166" s="27" t="s">
        <v>834</v>
      </c>
      <c r="CR166" s="27" t="s">
        <v>3395</v>
      </c>
      <c r="CS166" s="27" t="s">
        <v>837</v>
      </c>
      <c r="CT166" s="27" t="s">
        <v>834</v>
      </c>
      <c r="CU166" s="27" t="s">
        <v>5035</v>
      </c>
      <c r="CV166" s="27" t="s">
        <v>837</v>
      </c>
      <c r="CW166" s="27" t="s">
        <v>2015</v>
      </c>
      <c r="CX166" s="27" t="s">
        <v>1401</v>
      </c>
      <c r="CY166" s="27">
        <v>14910</v>
      </c>
      <c r="CZ166" s="27" t="s">
        <v>6685</v>
      </c>
      <c r="DA166" s="27" t="s">
        <v>1401</v>
      </c>
      <c r="DB166" s="27">
        <v>3309</v>
      </c>
      <c r="DC166" s="27" t="s">
        <v>6686</v>
      </c>
      <c r="DD166" s="27" t="s">
        <v>1401</v>
      </c>
      <c r="DE166" s="27">
        <v>27</v>
      </c>
      <c r="DF166" s="27" t="s">
        <v>6687</v>
      </c>
      <c r="DG166" s="27" t="s">
        <v>1401</v>
      </c>
      <c r="DH166" s="27">
        <v>23</v>
      </c>
      <c r="DI166" s="27" t="s">
        <v>6688</v>
      </c>
      <c r="DJ166" s="27" t="s">
        <v>1401</v>
      </c>
      <c r="DK166" s="27">
        <v>21</v>
      </c>
      <c r="DL166" s="27" t="s">
        <v>6514</v>
      </c>
      <c r="DM166" s="27" t="s">
        <v>1401</v>
      </c>
      <c r="DN166" s="27">
        <v>15</v>
      </c>
      <c r="DO166" s="27" t="s">
        <v>6515</v>
      </c>
      <c r="DP166" s="27" t="s">
        <v>1401</v>
      </c>
      <c r="DQ166" s="27">
        <v>14</v>
      </c>
      <c r="DR166" s="27" t="s">
        <v>6693</v>
      </c>
      <c r="DS166" s="27" t="s">
        <v>1401</v>
      </c>
      <c r="DT166" s="27">
        <v>7</v>
      </c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  <c r="GF166" s="27"/>
    </row>
    <row r="167" spans="1:188">
      <c r="A167" s="1">
        <v>166</v>
      </c>
      <c r="B167" s="69">
        <v>39496</v>
      </c>
      <c r="C167" s="1" t="s">
        <v>2017</v>
      </c>
      <c r="D167" s="1">
        <v>112990</v>
      </c>
      <c r="E167" s="1">
        <v>58505</v>
      </c>
      <c r="F167" s="35">
        <f t="shared" si="32"/>
        <v>0.51778918488361803</v>
      </c>
      <c r="G167" s="35">
        <f t="shared" si="40"/>
        <v>3.427057516451585E-2</v>
      </c>
      <c r="H167" s="1" t="str">
        <f t="shared" si="41"/>
        <v>PML</v>
      </c>
      <c r="I167" s="35">
        <f t="shared" si="42"/>
        <v>0.26334501324673104</v>
      </c>
      <c r="J167" s="1" t="str">
        <f t="shared" si="43"/>
        <v>IND</v>
      </c>
      <c r="K167" s="35">
        <f t="shared" si="44"/>
        <v>0.2290744380822152</v>
      </c>
      <c r="L167" s="1" t="str">
        <f t="shared" si="45"/>
        <v>PML-N</v>
      </c>
      <c r="M167" s="35">
        <f t="shared" si="46"/>
        <v>0.14634646611400734</v>
      </c>
      <c r="N167" s="52" t="s">
        <v>834</v>
      </c>
      <c r="O167" s="52" t="s">
        <v>1002</v>
      </c>
      <c r="P167" s="52" t="s">
        <v>837</v>
      </c>
      <c r="Q167" s="27" t="s">
        <v>834</v>
      </c>
      <c r="R167" s="27" t="s">
        <v>1185</v>
      </c>
      <c r="S167" s="27" t="s">
        <v>837</v>
      </c>
      <c r="T167" s="27" t="s">
        <v>834</v>
      </c>
      <c r="U167" s="27" t="s">
        <v>1765</v>
      </c>
      <c r="V167" s="27" t="s">
        <v>837</v>
      </c>
      <c r="W167" s="27" t="s">
        <v>2044</v>
      </c>
      <c r="X167" s="27" t="s">
        <v>909</v>
      </c>
      <c r="Y167" s="27">
        <v>15407</v>
      </c>
      <c r="Z167" s="27" t="s">
        <v>6694</v>
      </c>
      <c r="AA167" s="27" t="s">
        <v>1194</v>
      </c>
      <c r="AB167" s="27">
        <v>8562</v>
      </c>
      <c r="AC167" s="27" t="s">
        <v>6696</v>
      </c>
      <c r="AD167" s="27" t="s">
        <v>1003</v>
      </c>
      <c r="AE167" s="27">
        <v>7312</v>
      </c>
      <c r="AF167" s="27" t="s">
        <v>834</v>
      </c>
      <c r="AG167" s="27" t="s">
        <v>7003</v>
      </c>
      <c r="AH167" s="27" t="s">
        <v>837</v>
      </c>
      <c r="AI167" s="27" t="s">
        <v>834</v>
      </c>
      <c r="AJ167" s="27" t="s">
        <v>1406</v>
      </c>
      <c r="AK167" s="27" t="s">
        <v>837</v>
      </c>
      <c r="AL167" s="27" t="s">
        <v>834</v>
      </c>
      <c r="AM167" s="27" t="s">
        <v>3202</v>
      </c>
      <c r="AN167" s="27" t="s">
        <v>837</v>
      </c>
      <c r="AO167" s="27" t="s">
        <v>834</v>
      </c>
      <c r="AP167" s="27" t="s">
        <v>7510</v>
      </c>
      <c r="AQ167" s="27" t="s">
        <v>837</v>
      </c>
      <c r="AR167" s="27" t="s">
        <v>834</v>
      </c>
      <c r="AS167" s="27" t="s">
        <v>3764</v>
      </c>
      <c r="AT167" s="27" t="s">
        <v>837</v>
      </c>
      <c r="AU167" s="27" t="s">
        <v>834</v>
      </c>
      <c r="AV167" s="27" t="s">
        <v>1866</v>
      </c>
      <c r="AW167" s="27" t="s">
        <v>837</v>
      </c>
      <c r="AX167" s="27" t="s">
        <v>834</v>
      </c>
      <c r="AY167" s="27" t="s">
        <v>393</v>
      </c>
      <c r="AZ167" s="27" t="s">
        <v>837</v>
      </c>
      <c r="BA167" s="27" t="s">
        <v>834</v>
      </c>
      <c r="BB167" s="27" t="s">
        <v>6640</v>
      </c>
      <c r="BC167" s="27" t="s">
        <v>837</v>
      </c>
      <c r="BD167" s="27" t="s">
        <v>834</v>
      </c>
      <c r="BE167" s="27" t="s">
        <v>6802</v>
      </c>
      <c r="BF167" s="27" t="s">
        <v>837</v>
      </c>
      <c r="BG167" s="27" t="s">
        <v>834</v>
      </c>
      <c r="BH167" s="27" t="s">
        <v>834</v>
      </c>
      <c r="BI167" s="27" t="s">
        <v>1777</v>
      </c>
      <c r="BJ167" s="27" t="s">
        <v>837</v>
      </c>
      <c r="BK167" s="27" t="s">
        <v>3403</v>
      </c>
      <c r="BL167" s="27" t="s">
        <v>837</v>
      </c>
      <c r="BM167" s="27" t="s">
        <v>834</v>
      </c>
      <c r="BN167" s="27" t="s">
        <v>5990</v>
      </c>
      <c r="BO167" s="27" t="s">
        <v>837</v>
      </c>
      <c r="BP167" s="27" t="s">
        <v>834</v>
      </c>
      <c r="BQ167" s="27" t="s">
        <v>1020</v>
      </c>
      <c r="BR167" s="27" t="s">
        <v>837</v>
      </c>
      <c r="BS167" s="27" t="s">
        <v>834</v>
      </c>
      <c r="BT167" s="27" t="s">
        <v>4014</v>
      </c>
      <c r="BU167" s="27" t="s">
        <v>837</v>
      </c>
      <c r="BV167" s="27" t="s">
        <v>834</v>
      </c>
      <c r="BW167" s="27" t="s">
        <v>1424</v>
      </c>
      <c r="BX167" s="27" t="s">
        <v>837</v>
      </c>
      <c r="BY167" s="27" t="s">
        <v>834</v>
      </c>
      <c r="BZ167" s="27" t="s">
        <v>602</v>
      </c>
      <c r="CA167" s="27" t="s">
        <v>837</v>
      </c>
      <c r="CB167" s="27" t="s">
        <v>834</v>
      </c>
      <c r="CC167" s="27" t="s">
        <v>3539</v>
      </c>
      <c r="CD167" s="27" t="s">
        <v>837</v>
      </c>
      <c r="CE167" s="27" t="s">
        <v>834</v>
      </c>
      <c r="CF167" s="27" t="s">
        <v>3118</v>
      </c>
      <c r="CG167" s="27" t="s">
        <v>837</v>
      </c>
      <c r="CH167" s="27" t="s">
        <v>834</v>
      </c>
      <c r="CI167" s="27" t="s">
        <v>3608</v>
      </c>
      <c r="CJ167" s="27" t="s">
        <v>837</v>
      </c>
      <c r="CK167" s="27" t="s">
        <v>834</v>
      </c>
      <c r="CL167" s="27" t="s">
        <v>399</v>
      </c>
      <c r="CM167" s="27" t="s">
        <v>837</v>
      </c>
      <c r="CN167" s="27" t="s">
        <v>834</v>
      </c>
      <c r="CO167" s="27" t="s">
        <v>3983</v>
      </c>
      <c r="CP167" s="27" t="s">
        <v>837</v>
      </c>
      <c r="CQ167" s="27" t="s">
        <v>834</v>
      </c>
      <c r="CR167" s="27" t="s">
        <v>3395</v>
      </c>
      <c r="CS167" s="27" t="s">
        <v>837</v>
      </c>
      <c r="CT167" s="27" t="s">
        <v>834</v>
      </c>
      <c r="CU167" s="27" t="s">
        <v>5035</v>
      </c>
      <c r="CV167" s="27" t="s">
        <v>837</v>
      </c>
      <c r="CW167" s="27" t="s">
        <v>2045</v>
      </c>
      <c r="CX167" s="27" t="s">
        <v>1401</v>
      </c>
      <c r="CY167" s="27">
        <v>13402</v>
      </c>
      <c r="CZ167" s="27" t="s">
        <v>6695</v>
      </c>
      <c r="DA167" s="27" t="s">
        <v>1401</v>
      </c>
      <c r="DB167" s="27">
        <v>7614</v>
      </c>
      <c r="DC167" s="27" t="s">
        <v>6697</v>
      </c>
      <c r="DD167" s="27" t="s">
        <v>1401</v>
      </c>
      <c r="DE167" s="27">
        <v>5642</v>
      </c>
      <c r="DF167" s="27" t="s">
        <v>6698</v>
      </c>
      <c r="DG167" s="27" t="s">
        <v>1401</v>
      </c>
      <c r="DH167" s="27">
        <v>361</v>
      </c>
      <c r="DI167" s="27" t="s">
        <v>3848</v>
      </c>
      <c r="DJ167" s="27" t="s">
        <v>1401</v>
      </c>
      <c r="DK167" s="27">
        <v>37</v>
      </c>
      <c r="DL167" s="27" t="s">
        <v>6699</v>
      </c>
      <c r="DM167" s="27" t="s">
        <v>1401</v>
      </c>
      <c r="DN167" s="27">
        <v>35</v>
      </c>
      <c r="DO167" s="27" t="s">
        <v>6700</v>
      </c>
      <c r="DP167" s="27" t="s">
        <v>1401</v>
      </c>
      <c r="DQ167" s="27">
        <v>32</v>
      </c>
      <c r="DR167" s="27" t="s">
        <v>6701</v>
      </c>
      <c r="DS167" s="27" t="s">
        <v>1401</v>
      </c>
      <c r="DT167" s="27">
        <v>18</v>
      </c>
      <c r="DU167" s="27" t="s">
        <v>6702</v>
      </c>
      <c r="DV167" s="27" t="s">
        <v>1401</v>
      </c>
      <c r="DW167" s="27">
        <v>18</v>
      </c>
      <c r="DX167" s="27" t="s">
        <v>6703</v>
      </c>
      <c r="DY167" s="27" t="s">
        <v>1401</v>
      </c>
      <c r="DZ167" s="27">
        <v>14</v>
      </c>
      <c r="EA167" s="27" t="s">
        <v>2726</v>
      </c>
      <c r="EB167" s="27" t="s">
        <v>1401</v>
      </c>
      <c r="EC167" s="27">
        <v>13</v>
      </c>
      <c r="ED167" s="27" t="s">
        <v>6704</v>
      </c>
      <c r="EE167" s="27" t="s">
        <v>1401</v>
      </c>
      <c r="EF167" s="27">
        <v>10</v>
      </c>
      <c r="EG167" s="27" t="s">
        <v>6705</v>
      </c>
      <c r="EH167" s="27" t="s">
        <v>1401</v>
      </c>
      <c r="EI167" s="27">
        <v>9</v>
      </c>
      <c r="EJ167" s="27" t="s">
        <v>6706</v>
      </c>
      <c r="EK167" s="27" t="s">
        <v>1401</v>
      </c>
      <c r="EL167" s="27">
        <v>8</v>
      </c>
      <c r="EM167" s="27" t="s">
        <v>6707</v>
      </c>
      <c r="EN167" s="27" t="s">
        <v>1401</v>
      </c>
      <c r="EO167" s="27">
        <v>7</v>
      </c>
      <c r="EP167" s="27" t="s">
        <v>6858</v>
      </c>
      <c r="EQ167" s="27" t="s">
        <v>1401</v>
      </c>
      <c r="ER167" s="27">
        <v>4</v>
      </c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  <c r="GF167" s="27"/>
    </row>
    <row r="168" spans="1:188">
      <c r="A168" s="1">
        <v>167</v>
      </c>
      <c r="B168" s="69">
        <v>39496</v>
      </c>
      <c r="C168" s="1" t="s">
        <v>2047</v>
      </c>
      <c r="D168" s="1">
        <v>148962</v>
      </c>
      <c r="E168" s="1">
        <v>57852</v>
      </c>
      <c r="F168" s="35">
        <f t="shared" si="32"/>
        <v>0.38836750312160151</v>
      </c>
      <c r="G168" s="35">
        <f t="shared" si="40"/>
        <v>0.14103228928991218</v>
      </c>
      <c r="H168" s="1" t="str">
        <f t="shared" si="41"/>
        <v>PML-N</v>
      </c>
      <c r="I168" s="35">
        <f t="shared" si="42"/>
        <v>0.39060015211228655</v>
      </c>
      <c r="J168" s="1" t="str">
        <f t="shared" si="43"/>
        <v>PPPP</v>
      </c>
      <c r="K168" s="35">
        <f t="shared" si="44"/>
        <v>0.24956786282237434</v>
      </c>
      <c r="L168" s="1" t="str">
        <f t="shared" si="45"/>
        <v>PML</v>
      </c>
      <c r="M168" s="35">
        <f t="shared" si="46"/>
        <v>0.19971651801147755</v>
      </c>
      <c r="N168" s="52" t="s">
        <v>834</v>
      </c>
      <c r="O168" s="52" t="s">
        <v>1002</v>
      </c>
      <c r="P168" s="52" t="s">
        <v>837</v>
      </c>
      <c r="Q168" s="27" t="s">
        <v>834</v>
      </c>
      <c r="R168" s="27" t="s">
        <v>1185</v>
      </c>
      <c r="S168" s="27" t="s">
        <v>837</v>
      </c>
      <c r="T168" s="27" t="s">
        <v>834</v>
      </c>
      <c r="U168" s="27" t="s">
        <v>1765</v>
      </c>
      <c r="V168" s="27" t="s">
        <v>837</v>
      </c>
      <c r="W168" s="27" t="s">
        <v>6859</v>
      </c>
      <c r="X168" s="27" t="s">
        <v>909</v>
      </c>
      <c r="Y168" s="27">
        <v>11554</v>
      </c>
      <c r="Z168" s="27" t="s">
        <v>2046</v>
      </c>
      <c r="AA168" s="27" t="s">
        <v>1194</v>
      </c>
      <c r="AB168" s="27">
        <v>22597</v>
      </c>
      <c r="AC168" s="27" t="s">
        <v>2048</v>
      </c>
      <c r="AD168" s="27" t="s">
        <v>1003</v>
      </c>
      <c r="AE168" s="27">
        <v>14438</v>
      </c>
      <c r="AF168" s="27" t="s">
        <v>834</v>
      </c>
      <c r="AG168" s="27" t="s">
        <v>7003</v>
      </c>
      <c r="AH168" s="27" t="s">
        <v>837</v>
      </c>
      <c r="AI168" s="27" t="s">
        <v>834</v>
      </c>
      <c r="AJ168" s="27" t="s">
        <v>1406</v>
      </c>
      <c r="AK168" s="27" t="s">
        <v>837</v>
      </c>
      <c r="AL168" s="27" t="s">
        <v>834</v>
      </c>
      <c r="AM168" s="27" t="s">
        <v>3202</v>
      </c>
      <c r="AN168" s="27" t="s">
        <v>837</v>
      </c>
      <c r="AO168" s="27" t="s">
        <v>834</v>
      </c>
      <c r="AP168" s="27" t="s">
        <v>7510</v>
      </c>
      <c r="AQ168" s="27" t="s">
        <v>837</v>
      </c>
      <c r="AR168" s="27" t="s">
        <v>834</v>
      </c>
      <c r="AS168" s="27" t="s">
        <v>3764</v>
      </c>
      <c r="AT168" s="27" t="s">
        <v>837</v>
      </c>
      <c r="AU168" s="27" t="s">
        <v>834</v>
      </c>
      <c r="AV168" s="27" t="s">
        <v>1866</v>
      </c>
      <c r="AW168" s="27" t="s">
        <v>837</v>
      </c>
      <c r="AX168" s="27" t="s">
        <v>834</v>
      </c>
      <c r="AY168" s="27" t="s">
        <v>393</v>
      </c>
      <c r="AZ168" s="27" t="s">
        <v>837</v>
      </c>
      <c r="BA168" s="27" t="s">
        <v>834</v>
      </c>
      <c r="BB168" s="27" t="s">
        <v>6640</v>
      </c>
      <c r="BC168" s="27" t="s">
        <v>837</v>
      </c>
      <c r="BD168" s="27" t="s">
        <v>834</v>
      </c>
      <c r="BE168" s="27" t="s">
        <v>6802</v>
      </c>
      <c r="BF168" s="27" t="s">
        <v>837</v>
      </c>
      <c r="BG168" s="27" t="s">
        <v>834</v>
      </c>
      <c r="BH168" s="27" t="s">
        <v>834</v>
      </c>
      <c r="BI168" s="27" t="s">
        <v>1777</v>
      </c>
      <c r="BJ168" s="27" t="s">
        <v>837</v>
      </c>
      <c r="BK168" s="27" t="s">
        <v>3403</v>
      </c>
      <c r="BL168" s="27" t="s">
        <v>837</v>
      </c>
      <c r="BM168" s="27" t="s">
        <v>834</v>
      </c>
      <c r="BN168" s="27" t="s">
        <v>5990</v>
      </c>
      <c r="BO168" s="27" t="s">
        <v>837</v>
      </c>
      <c r="BP168" s="27" t="s">
        <v>834</v>
      </c>
      <c r="BQ168" s="27" t="s">
        <v>1020</v>
      </c>
      <c r="BR168" s="27" t="s">
        <v>837</v>
      </c>
      <c r="BS168" s="27" t="s">
        <v>834</v>
      </c>
      <c r="BT168" s="27" t="s">
        <v>4014</v>
      </c>
      <c r="BU168" s="27" t="s">
        <v>837</v>
      </c>
      <c r="BV168" s="27" t="s">
        <v>834</v>
      </c>
      <c r="BW168" s="27" t="s">
        <v>1424</v>
      </c>
      <c r="BX168" s="27" t="s">
        <v>837</v>
      </c>
      <c r="BY168" s="27" t="s">
        <v>834</v>
      </c>
      <c r="BZ168" s="27" t="s">
        <v>602</v>
      </c>
      <c r="CA168" s="27" t="s">
        <v>837</v>
      </c>
      <c r="CB168" s="27" t="s">
        <v>834</v>
      </c>
      <c r="CC168" s="27" t="s">
        <v>3539</v>
      </c>
      <c r="CD168" s="27" t="s">
        <v>837</v>
      </c>
      <c r="CE168" s="27" t="s">
        <v>834</v>
      </c>
      <c r="CF168" s="27" t="s">
        <v>3118</v>
      </c>
      <c r="CG168" s="27" t="s">
        <v>837</v>
      </c>
      <c r="CH168" s="27" t="s">
        <v>834</v>
      </c>
      <c r="CI168" s="27" t="s">
        <v>3608</v>
      </c>
      <c r="CJ168" s="27" t="s">
        <v>837</v>
      </c>
      <c r="CK168" s="27" t="s">
        <v>834</v>
      </c>
      <c r="CL168" s="27" t="s">
        <v>399</v>
      </c>
      <c r="CM168" s="27" t="s">
        <v>837</v>
      </c>
      <c r="CN168" s="27" t="s">
        <v>834</v>
      </c>
      <c r="CO168" s="27" t="s">
        <v>3983</v>
      </c>
      <c r="CP168" s="27" t="s">
        <v>837</v>
      </c>
      <c r="CQ168" s="27" t="s">
        <v>834</v>
      </c>
      <c r="CR168" s="27" t="s">
        <v>3395</v>
      </c>
      <c r="CS168" s="27" t="s">
        <v>837</v>
      </c>
      <c r="CT168" s="27" t="s">
        <v>834</v>
      </c>
      <c r="CU168" s="27" t="s">
        <v>5035</v>
      </c>
      <c r="CV168" s="27" t="s">
        <v>837</v>
      </c>
      <c r="CW168" s="27" t="s">
        <v>6860</v>
      </c>
      <c r="CX168" s="27" t="s">
        <v>1401</v>
      </c>
      <c r="CY168" s="27">
        <v>8426</v>
      </c>
      <c r="CZ168" s="27" t="s">
        <v>6861</v>
      </c>
      <c r="DA168" s="27" t="s">
        <v>1401</v>
      </c>
      <c r="DB168" s="27">
        <v>465</v>
      </c>
      <c r="DC168" s="27" t="s">
        <v>6873</v>
      </c>
      <c r="DD168" s="27" t="s">
        <v>1401</v>
      </c>
      <c r="DE168" s="27">
        <v>129</v>
      </c>
      <c r="DF168" s="27" t="s">
        <v>6874</v>
      </c>
      <c r="DG168" s="27" t="s">
        <v>1401</v>
      </c>
      <c r="DH168" s="27">
        <v>117</v>
      </c>
      <c r="DI168" s="27" t="s">
        <v>3653</v>
      </c>
      <c r="DJ168" s="27" t="s">
        <v>1401</v>
      </c>
      <c r="DK168" s="27">
        <v>43</v>
      </c>
      <c r="DL168" s="27" t="s">
        <v>3538</v>
      </c>
      <c r="DM168" s="27" t="s">
        <v>1401</v>
      </c>
      <c r="DN168" s="27">
        <v>29</v>
      </c>
      <c r="DO168" s="27" t="s">
        <v>6875</v>
      </c>
      <c r="DP168" s="27" t="s">
        <v>1401</v>
      </c>
      <c r="DQ168" s="27">
        <v>25</v>
      </c>
      <c r="DR168" s="27" t="s">
        <v>1823</v>
      </c>
      <c r="DS168" s="27" t="s">
        <v>1401</v>
      </c>
      <c r="DT168" s="27">
        <v>12</v>
      </c>
      <c r="DU168" s="27" t="s">
        <v>6876</v>
      </c>
      <c r="DV168" s="27" t="s">
        <v>1401</v>
      </c>
      <c r="DW168" s="27">
        <v>10</v>
      </c>
      <c r="DX168" s="27" t="s">
        <v>6877</v>
      </c>
      <c r="DY168" s="27" t="s">
        <v>1401</v>
      </c>
      <c r="DZ168" s="27">
        <v>7</v>
      </c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  <c r="GF168" s="27"/>
    </row>
    <row r="169" spans="1:188">
      <c r="A169" s="1">
        <v>168</v>
      </c>
      <c r="B169" s="69">
        <v>39496</v>
      </c>
      <c r="C169" s="1" t="s">
        <v>2049</v>
      </c>
      <c r="D169" s="1">
        <v>115144</v>
      </c>
      <c r="E169" s="1">
        <v>57915</v>
      </c>
      <c r="F169" s="35">
        <f t="shared" si="32"/>
        <v>0.50297887862155211</v>
      </c>
      <c r="G169" s="35">
        <f t="shared" si="40"/>
        <v>0.13010446343779677</v>
      </c>
      <c r="H169" s="1" t="str">
        <f t="shared" si="41"/>
        <v>PML-N</v>
      </c>
      <c r="I169" s="35">
        <f t="shared" si="42"/>
        <v>0.43277216610549946</v>
      </c>
      <c r="J169" s="1" t="str">
        <f t="shared" si="43"/>
        <v>PML</v>
      </c>
      <c r="K169" s="35">
        <f t="shared" si="44"/>
        <v>0.30266770266770265</v>
      </c>
      <c r="L169" s="1" t="str">
        <f t="shared" si="45"/>
        <v>PPPP</v>
      </c>
      <c r="M169" s="35">
        <f t="shared" si="46"/>
        <v>0.20259000259000259</v>
      </c>
      <c r="N169" s="52" t="s">
        <v>834</v>
      </c>
      <c r="O169" s="52" t="s">
        <v>1002</v>
      </c>
      <c r="P169" s="52" t="s">
        <v>837</v>
      </c>
      <c r="Q169" s="27" t="s">
        <v>834</v>
      </c>
      <c r="R169" s="27" t="s">
        <v>1185</v>
      </c>
      <c r="S169" s="27" t="s">
        <v>837</v>
      </c>
      <c r="T169" s="27" t="s">
        <v>834</v>
      </c>
      <c r="U169" s="27" t="s">
        <v>1765</v>
      </c>
      <c r="V169" s="27" t="s">
        <v>837</v>
      </c>
      <c r="W169" s="27" t="s">
        <v>2025</v>
      </c>
      <c r="X169" s="27" t="s">
        <v>909</v>
      </c>
      <c r="Y169" s="27">
        <v>17529</v>
      </c>
      <c r="Z169" s="27" t="s">
        <v>2024</v>
      </c>
      <c r="AA169" s="27" t="s">
        <v>1194</v>
      </c>
      <c r="AB169" s="27">
        <v>25064</v>
      </c>
      <c r="AC169" s="27" t="s">
        <v>7043</v>
      </c>
      <c r="AD169" s="27" t="s">
        <v>1003</v>
      </c>
      <c r="AE169" s="27">
        <v>11733</v>
      </c>
      <c r="AF169" s="27" t="s">
        <v>834</v>
      </c>
      <c r="AG169" s="27" t="s">
        <v>7003</v>
      </c>
      <c r="AH169" s="27" t="s">
        <v>837</v>
      </c>
      <c r="AI169" s="27" t="s">
        <v>834</v>
      </c>
      <c r="AJ169" s="27" t="s">
        <v>1406</v>
      </c>
      <c r="AK169" s="27" t="s">
        <v>837</v>
      </c>
      <c r="AL169" s="27" t="s">
        <v>834</v>
      </c>
      <c r="AM169" s="27" t="s">
        <v>3202</v>
      </c>
      <c r="AN169" s="27" t="s">
        <v>837</v>
      </c>
      <c r="AO169" s="27" t="s">
        <v>834</v>
      </c>
      <c r="AP169" s="27" t="s">
        <v>7510</v>
      </c>
      <c r="AQ169" s="27" t="s">
        <v>837</v>
      </c>
      <c r="AR169" s="27" t="s">
        <v>834</v>
      </c>
      <c r="AS169" s="27" t="s">
        <v>3764</v>
      </c>
      <c r="AT169" s="27" t="s">
        <v>837</v>
      </c>
      <c r="AU169" s="27" t="s">
        <v>834</v>
      </c>
      <c r="AV169" s="27" t="s">
        <v>1866</v>
      </c>
      <c r="AW169" s="27" t="s">
        <v>837</v>
      </c>
      <c r="AX169" s="27" t="s">
        <v>834</v>
      </c>
      <c r="AY169" s="27" t="s">
        <v>393</v>
      </c>
      <c r="AZ169" s="27" t="s">
        <v>837</v>
      </c>
      <c r="BA169" s="27" t="s">
        <v>834</v>
      </c>
      <c r="BB169" s="27" t="s">
        <v>6640</v>
      </c>
      <c r="BC169" s="27" t="s">
        <v>837</v>
      </c>
      <c r="BD169" s="27" t="s">
        <v>834</v>
      </c>
      <c r="BE169" s="27" t="s">
        <v>6802</v>
      </c>
      <c r="BF169" s="27" t="s">
        <v>837</v>
      </c>
      <c r="BG169" s="27" t="s">
        <v>834</v>
      </c>
      <c r="BH169" s="27" t="s">
        <v>834</v>
      </c>
      <c r="BI169" s="27" t="s">
        <v>1777</v>
      </c>
      <c r="BJ169" s="27" t="s">
        <v>837</v>
      </c>
      <c r="BK169" s="27" t="s">
        <v>3403</v>
      </c>
      <c r="BL169" s="27" t="s">
        <v>837</v>
      </c>
      <c r="BM169" s="27" t="s">
        <v>834</v>
      </c>
      <c r="BN169" s="27" t="s">
        <v>5990</v>
      </c>
      <c r="BO169" s="27" t="s">
        <v>837</v>
      </c>
      <c r="BP169" s="27" t="s">
        <v>834</v>
      </c>
      <c r="BQ169" s="27" t="s">
        <v>1020</v>
      </c>
      <c r="BR169" s="27" t="s">
        <v>837</v>
      </c>
      <c r="BS169" s="27" t="s">
        <v>834</v>
      </c>
      <c r="BT169" s="27" t="s">
        <v>4014</v>
      </c>
      <c r="BU169" s="27" t="s">
        <v>837</v>
      </c>
      <c r="BV169" s="27" t="s">
        <v>834</v>
      </c>
      <c r="BW169" s="27" t="s">
        <v>1424</v>
      </c>
      <c r="BX169" s="27" t="s">
        <v>837</v>
      </c>
      <c r="BY169" s="27" t="s">
        <v>834</v>
      </c>
      <c r="BZ169" s="27" t="s">
        <v>602</v>
      </c>
      <c r="CA169" s="27" t="s">
        <v>837</v>
      </c>
      <c r="CB169" s="27" t="s">
        <v>834</v>
      </c>
      <c r="CC169" s="27" t="s">
        <v>3539</v>
      </c>
      <c r="CD169" s="27" t="s">
        <v>837</v>
      </c>
      <c r="CE169" s="27" t="s">
        <v>834</v>
      </c>
      <c r="CF169" s="27" t="s">
        <v>3118</v>
      </c>
      <c r="CG169" s="27" t="s">
        <v>837</v>
      </c>
      <c r="CH169" s="27" t="s">
        <v>834</v>
      </c>
      <c r="CI169" s="27" t="s">
        <v>3608</v>
      </c>
      <c r="CJ169" s="27" t="s">
        <v>837</v>
      </c>
      <c r="CK169" s="27" t="s">
        <v>834</v>
      </c>
      <c r="CL169" s="27" t="s">
        <v>399</v>
      </c>
      <c r="CM169" s="27" t="s">
        <v>837</v>
      </c>
      <c r="CN169" s="27" t="s">
        <v>834</v>
      </c>
      <c r="CO169" s="27" t="s">
        <v>3983</v>
      </c>
      <c r="CP169" s="27" t="s">
        <v>837</v>
      </c>
      <c r="CQ169" s="27" t="s">
        <v>834</v>
      </c>
      <c r="CR169" s="27" t="s">
        <v>3395</v>
      </c>
      <c r="CS169" s="27" t="s">
        <v>837</v>
      </c>
      <c r="CT169" s="27" t="s">
        <v>834</v>
      </c>
      <c r="CU169" s="27" t="s">
        <v>5035</v>
      </c>
      <c r="CV169" s="27" t="s">
        <v>837</v>
      </c>
      <c r="CW169" s="27" t="s">
        <v>7044</v>
      </c>
      <c r="CX169" s="27" t="s">
        <v>1401</v>
      </c>
      <c r="CY169" s="27">
        <v>3543</v>
      </c>
      <c r="CZ169" s="27" t="s">
        <v>6881</v>
      </c>
      <c r="DA169" s="27" t="s">
        <v>1401</v>
      </c>
      <c r="DB169" s="27">
        <v>31</v>
      </c>
      <c r="DC169" s="27" t="s">
        <v>6882</v>
      </c>
      <c r="DD169" s="27" t="s">
        <v>1401</v>
      </c>
      <c r="DE169" s="27">
        <v>9</v>
      </c>
      <c r="DF169" s="27" t="s">
        <v>6883</v>
      </c>
      <c r="DG169" s="27" t="s">
        <v>1401</v>
      </c>
      <c r="DH169" s="27">
        <v>6</v>
      </c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  <c r="GF169" s="27"/>
    </row>
    <row r="170" spans="1:188">
      <c r="A170" s="1">
        <v>169</v>
      </c>
      <c r="B170" s="69">
        <v>39496</v>
      </c>
      <c r="C170" s="1" t="s">
        <v>2050</v>
      </c>
      <c r="D170" s="1" t="s">
        <v>3</v>
      </c>
      <c r="E170" s="1">
        <v>60917</v>
      </c>
      <c r="F170" s="35" t="s">
        <v>24</v>
      </c>
      <c r="G170" s="35">
        <f t="shared" si="40"/>
        <v>2.5280299423806165E-3</v>
      </c>
      <c r="H170" s="1" t="str">
        <f t="shared" si="41"/>
        <v>PPPP</v>
      </c>
      <c r="I170" s="35">
        <f t="shared" si="42"/>
        <v>0.34379565638491716</v>
      </c>
      <c r="J170" s="1" t="str">
        <f t="shared" si="43"/>
        <v>PML-N</v>
      </c>
      <c r="K170" s="35">
        <f t="shared" si="44"/>
        <v>0.34126762644253655</v>
      </c>
      <c r="L170" s="1" t="str">
        <f t="shared" si="45"/>
        <v>PML</v>
      </c>
      <c r="M170" s="35">
        <f t="shared" si="46"/>
        <v>0.21281415696767733</v>
      </c>
      <c r="N170" s="52" t="s">
        <v>834</v>
      </c>
      <c r="O170" s="52" t="s">
        <v>1002</v>
      </c>
      <c r="P170" s="52" t="s">
        <v>837</v>
      </c>
      <c r="Q170" s="27" t="s">
        <v>834</v>
      </c>
      <c r="R170" s="27" t="s">
        <v>1185</v>
      </c>
      <c r="S170" s="27" t="s">
        <v>837</v>
      </c>
      <c r="T170" s="27" t="s">
        <v>834</v>
      </c>
      <c r="U170" s="27" t="s">
        <v>1765</v>
      </c>
      <c r="V170" s="27" t="s">
        <v>837</v>
      </c>
      <c r="W170" s="27" t="s">
        <v>6884</v>
      </c>
      <c r="X170" s="27" t="s">
        <v>909</v>
      </c>
      <c r="Y170" s="27">
        <v>12964</v>
      </c>
      <c r="Z170" s="27" t="s">
        <v>2054</v>
      </c>
      <c r="AA170" s="27" t="s">
        <v>1194</v>
      </c>
      <c r="AB170" s="27">
        <v>20789</v>
      </c>
      <c r="AC170" s="27" t="s">
        <v>2053</v>
      </c>
      <c r="AD170" s="27" t="s">
        <v>1003</v>
      </c>
      <c r="AE170" s="27">
        <v>20943</v>
      </c>
      <c r="AF170" s="27" t="s">
        <v>834</v>
      </c>
      <c r="AG170" s="27" t="s">
        <v>7003</v>
      </c>
      <c r="AH170" s="27" t="s">
        <v>837</v>
      </c>
      <c r="AI170" s="27" t="s">
        <v>834</v>
      </c>
      <c r="AJ170" s="27" t="s">
        <v>1406</v>
      </c>
      <c r="AK170" s="27" t="s">
        <v>837</v>
      </c>
      <c r="AL170" s="27" t="s">
        <v>834</v>
      </c>
      <c r="AM170" s="27" t="s">
        <v>3202</v>
      </c>
      <c r="AN170" s="27" t="s">
        <v>837</v>
      </c>
      <c r="AO170" s="27" t="s">
        <v>834</v>
      </c>
      <c r="AP170" s="27" t="s">
        <v>7510</v>
      </c>
      <c r="AQ170" s="27" t="s">
        <v>837</v>
      </c>
      <c r="AR170" s="27" t="s">
        <v>834</v>
      </c>
      <c r="AS170" s="27" t="s">
        <v>3764</v>
      </c>
      <c r="AT170" s="27" t="s">
        <v>837</v>
      </c>
      <c r="AU170" s="27" t="s">
        <v>834</v>
      </c>
      <c r="AV170" s="27" t="s">
        <v>1866</v>
      </c>
      <c r="AW170" s="27" t="s">
        <v>837</v>
      </c>
      <c r="AX170" s="27" t="s">
        <v>834</v>
      </c>
      <c r="AY170" s="27" t="s">
        <v>393</v>
      </c>
      <c r="AZ170" s="27" t="s">
        <v>837</v>
      </c>
      <c r="BA170" s="27" t="s">
        <v>834</v>
      </c>
      <c r="BB170" s="27" t="s">
        <v>6640</v>
      </c>
      <c r="BC170" s="27" t="s">
        <v>837</v>
      </c>
      <c r="BD170" s="27" t="s">
        <v>834</v>
      </c>
      <c r="BE170" s="27" t="s">
        <v>6802</v>
      </c>
      <c r="BF170" s="27" t="s">
        <v>837</v>
      </c>
      <c r="BG170" s="27" t="s">
        <v>834</v>
      </c>
      <c r="BH170" s="27" t="s">
        <v>834</v>
      </c>
      <c r="BI170" s="27" t="s">
        <v>1777</v>
      </c>
      <c r="BJ170" s="27" t="s">
        <v>837</v>
      </c>
      <c r="BK170" s="27" t="s">
        <v>3403</v>
      </c>
      <c r="BL170" s="27" t="s">
        <v>837</v>
      </c>
      <c r="BM170" s="27" t="s">
        <v>834</v>
      </c>
      <c r="BN170" s="27" t="s">
        <v>5990</v>
      </c>
      <c r="BO170" s="27" t="s">
        <v>837</v>
      </c>
      <c r="BP170" s="27" t="s">
        <v>834</v>
      </c>
      <c r="BQ170" s="27" t="s">
        <v>1020</v>
      </c>
      <c r="BR170" s="27" t="s">
        <v>837</v>
      </c>
      <c r="BS170" s="27" t="s">
        <v>834</v>
      </c>
      <c r="BT170" s="27" t="s">
        <v>4014</v>
      </c>
      <c r="BU170" s="27" t="s">
        <v>837</v>
      </c>
      <c r="BV170" s="27" t="s">
        <v>834</v>
      </c>
      <c r="BW170" s="27" t="s">
        <v>1424</v>
      </c>
      <c r="BX170" s="27" t="s">
        <v>837</v>
      </c>
      <c r="BY170" s="27" t="s">
        <v>834</v>
      </c>
      <c r="BZ170" s="27" t="s">
        <v>602</v>
      </c>
      <c r="CA170" s="27" t="s">
        <v>837</v>
      </c>
      <c r="CB170" s="27" t="s">
        <v>834</v>
      </c>
      <c r="CC170" s="27" t="s">
        <v>3539</v>
      </c>
      <c r="CD170" s="27" t="s">
        <v>837</v>
      </c>
      <c r="CE170" s="27" t="s">
        <v>834</v>
      </c>
      <c r="CF170" s="27" t="s">
        <v>3118</v>
      </c>
      <c r="CG170" s="27" t="s">
        <v>837</v>
      </c>
      <c r="CH170" s="27" t="s">
        <v>834</v>
      </c>
      <c r="CI170" s="27" t="s">
        <v>3608</v>
      </c>
      <c r="CJ170" s="27" t="s">
        <v>837</v>
      </c>
      <c r="CK170" s="27" t="s">
        <v>834</v>
      </c>
      <c r="CL170" s="27" t="s">
        <v>399</v>
      </c>
      <c r="CM170" s="27" t="s">
        <v>837</v>
      </c>
      <c r="CN170" s="27" t="s">
        <v>834</v>
      </c>
      <c r="CO170" s="27" t="s">
        <v>3983</v>
      </c>
      <c r="CP170" s="27" t="s">
        <v>837</v>
      </c>
      <c r="CQ170" s="27" t="s">
        <v>834</v>
      </c>
      <c r="CR170" s="27" t="s">
        <v>3395</v>
      </c>
      <c r="CS170" s="27" t="s">
        <v>837</v>
      </c>
      <c r="CT170" s="27" t="s">
        <v>834</v>
      </c>
      <c r="CU170" s="27" t="s">
        <v>5035</v>
      </c>
      <c r="CV170" s="27" t="s">
        <v>837</v>
      </c>
      <c r="CW170" s="27" t="s">
        <v>6885</v>
      </c>
      <c r="CX170" s="27" t="s">
        <v>1401</v>
      </c>
      <c r="CY170" s="27">
        <v>6089</v>
      </c>
      <c r="CZ170" s="27" t="s">
        <v>6886</v>
      </c>
      <c r="DA170" s="27" t="s">
        <v>1401</v>
      </c>
      <c r="DB170" s="27">
        <v>62</v>
      </c>
      <c r="DC170" s="27" t="s">
        <v>6887</v>
      </c>
      <c r="DD170" s="27" t="s">
        <v>1401</v>
      </c>
      <c r="DE170" s="27">
        <v>27</v>
      </c>
      <c r="DF170" s="27" t="s">
        <v>6888</v>
      </c>
      <c r="DG170" s="27" t="s">
        <v>1401</v>
      </c>
      <c r="DH170" s="27">
        <v>24</v>
      </c>
      <c r="DI170" s="27" t="s">
        <v>6889</v>
      </c>
      <c r="DJ170" s="27" t="s">
        <v>1401</v>
      </c>
      <c r="DK170" s="27">
        <v>11</v>
      </c>
      <c r="DL170" s="27" t="s">
        <v>7055</v>
      </c>
      <c r="DM170" s="27" t="s">
        <v>1401</v>
      </c>
      <c r="DN170" s="27">
        <v>8</v>
      </c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  <c r="GF170" s="27"/>
    </row>
    <row r="171" spans="1:188">
      <c r="A171" s="1">
        <v>170</v>
      </c>
      <c r="B171" s="69">
        <v>39496</v>
      </c>
      <c r="C171" s="1" t="s">
        <v>2022</v>
      </c>
      <c r="D171" s="1">
        <v>128802</v>
      </c>
      <c r="E171" s="1">
        <v>66820</v>
      </c>
      <c r="F171" s="35">
        <f t="shared" si="32"/>
        <v>0.51878076427384667</v>
      </c>
      <c r="G171" s="35">
        <f t="shared" si="40"/>
        <v>0.14043699491170308</v>
      </c>
      <c r="H171" s="1" t="str">
        <f t="shared" si="41"/>
        <v>PML-N</v>
      </c>
      <c r="I171" s="35">
        <f t="shared" si="42"/>
        <v>0.38745884465728825</v>
      </c>
      <c r="J171" s="1" t="str">
        <f t="shared" si="43"/>
        <v>PPPP</v>
      </c>
      <c r="K171" s="35">
        <f t="shared" si="44"/>
        <v>0.24702184974558516</v>
      </c>
      <c r="L171" s="1" t="str">
        <f t="shared" si="45"/>
        <v>PML</v>
      </c>
      <c r="M171" s="35">
        <f t="shared" si="46"/>
        <v>0.23941933552828495</v>
      </c>
      <c r="N171" s="52" t="s">
        <v>834</v>
      </c>
      <c r="O171" s="52" t="s">
        <v>1002</v>
      </c>
      <c r="P171" s="52" t="s">
        <v>837</v>
      </c>
      <c r="Q171" s="27" t="s">
        <v>834</v>
      </c>
      <c r="R171" s="27" t="s">
        <v>1185</v>
      </c>
      <c r="S171" s="27" t="s">
        <v>837</v>
      </c>
      <c r="T171" s="27" t="s">
        <v>834</v>
      </c>
      <c r="U171" s="27" t="s">
        <v>1765</v>
      </c>
      <c r="V171" s="27" t="s">
        <v>837</v>
      </c>
      <c r="W171" s="27" t="s">
        <v>7056</v>
      </c>
      <c r="X171" s="27" t="s">
        <v>909</v>
      </c>
      <c r="Y171" s="27">
        <v>15998</v>
      </c>
      <c r="Z171" s="27" t="s">
        <v>1043</v>
      </c>
      <c r="AA171" s="27" t="s">
        <v>1194</v>
      </c>
      <c r="AB171" s="27">
        <v>25890</v>
      </c>
      <c r="AC171" s="27" t="s">
        <v>2055</v>
      </c>
      <c r="AD171" s="27" t="s">
        <v>1003</v>
      </c>
      <c r="AE171" s="27">
        <v>16506</v>
      </c>
      <c r="AF171" s="27" t="s">
        <v>834</v>
      </c>
      <c r="AG171" s="27" t="s">
        <v>7003</v>
      </c>
      <c r="AH171" s="27" t="s">
        <v>837</v>
      </c>
      <c r="AI171" s="27" t="s">
        <v>834</v>
      </c>
      <c r="AJ171" s="27" t="s">
        <v>1406</v>
      </c>
      <c r="AK171" s="27" t="s">
        <v>837</v>
      </c>
      <c r="AL171" s="27" t="s">
        <v>834</v>
      </c>
      <c r="AM171" s="27" t="s">
        <v>3202</v>
      </c>
      <c r="AN171" s="27" t="s">
        <v>837</v>
      </c>
      <c r="AO171" s="27" t="s">
        <v>834</v>
      </c>
      <c r="AP171" s="27" t="s">
        <v>7510</v>
      </c>
      <c r="AQ171" s="27" t="s">
        <v>837</v>
      </c>
      <c r="AR171" s="27" t="s">
        <v>834</v>
      </c>
      <c r="AS171" s="27" t="s">
        <v>3764</v>
      </c>
      <c r="AT171" s="27" t="s">
        <v>837</v>
      </c>
      <c r="AU171" s="27" t="s">
        <v>834</v>
      </c>
      <c r="AV171" s="27" t="s">
        <v>1866</v>
      </c>
      <c r="AW171" s="27" t="s">
        <v>837</v>
      </c>
      <c r="AX171" s="27" t="s">
        <v>834</v>
      </c>
      <c r="AY171" s="27" t="s">
        <v>393</v>
      </c>
      <c r="AZ171" s="27" t="s">
        <v>837</v>
      </c>
      <c r="BA171" s="27" t="s">
        <v>834</v>
      </c>
      <c r="BB171" s="27" t="s">
        <v>6640</v>
      </c>
      <c r="BC171" s="27" t="s">
        <v>837</v>
      </c>
      <c r="BD171" s="27" t="s">
        <v>834</v>
      </c>
      <c r="BE171" s="27" t="s">
        <v>6802</v>
      </c>
      <c r="BF171" s="27" t="s">
        <v>837</v>
      </c>
      <c r="BG171" s="27" t="s">
        <v>834</v>
      </c>
      <c r="BH171" s="27" t="s">
        <v>834</v>
      </c>
      <c r="BI171" s="27" t="s">
        <v>1777</v>
      </c>
      <c r="BJ171" s="27" t="s">
        <v>837</v>
      </c>
      <c r="BK171" s="27" t="s">
        <v>3403</v>
      </c>
      <c r="BL171" s="27" t="s">
        <v>837</v>
      </c>
      <c r="BM171" s="27" t="s">
        <v>834</v>
      </c>
      <c r="BN171" s="27" t="s">
        <v>5990</v>
      </c>
      <c r="BO171" s="27" t="s">
        <v>837</v>
      </c>
      <c r="BP171" s="27" t="s">
        <v>834</v>
      </c>
      <c r="BQ171" s="27" t="s">
        <v>1020</v>
      </c>
      <c r="BR171" s="27" t="s">
        <v>837</v>
      </c>
      <c r="BS171" s="27" t="s">
        <v>834</v>
      </c>
      <c r="BT171" s="27" t="s">
        <v>4014</v>
      </c>
      <c r="BU171" s="27" t="s">
        <v>837</v>
      </c>
      <c r="BV171" s="27" t="s">
        <v>834</v>
      </c>
      <c r="BW171" s="27" t="s">
        <v>1424</v>
      </c>
      <c r="BX171" s="27" t="s">
        <v>837</v>
      </c>
      <c r="BY171" s="27" t="s">
        <v>834</v>
      </c>
      <c r="BZ171" s="27" t="s">
        <v>602</v>
      </c>
      <c r="CA171" s="27" t="s">
        <v>837</v>
      </c>
      <c r="CB171" s="27" t="s">
        <v>834</v>
      </c>
      <c r="CC171" s="27" t="s">
        <v>3539</v>
      </c>
      <c r="CD171" s="27" t="s">
        <v>837</v>
      </c>
      <c r="CE171" s="27" t="s">
        <v>834</v>
      </c>
      <c r="CF171" s="27" t="s">
        <v>3118</v>
      </c>
      <c r="CG171" s="27" t="s">
        <v>837</v>
      </c>
      <c r="CH171" s="27" t="s">
        <v>834</v>
      </c>
      <c r="CI171" s="27" t="s">
        <v>3608</v>
      </c>
      <c r="CJ171" s="27" t="s">
        <v>837</v>
      </c>
      <c r="CK171" s="27" t="s">
        <v>834</v>
      </c>
      <c r="CL171" s="27" t="s">
        <v>399</v>
      </c>
      <c r="CM171" s="27" t="s">
        <v>837</v>
      </c>
      <c r="CN171" s="27" t="s">
        <v>834</v>
      </c>
      <c r="CO171" s="27" t="s">
        <v>3983</v>
      </c>
      <c r="CP171" s="27" t="s">
        <v>837</v>
      </c>
      <c r="CQ171" s="27" t="s">
        <v>834</v>
      </c>
      <c r="CR171" s="27" t="s">
        <v>3395</v>
      </c>
      <c r="CS171" s="27" t="s">
        <v>837</v>
      </c>
      <c r="CT171" s="27" t="s">
        <v>834</v>
      </c>
      <c r="CU171" s="27" t="s">
        <v>5035</v>
      </c>
      <c r="CV171" s="27" t="s">
        <v>837</v>
      </c>
      <c r="CW171" s="27" t="s">
        <v>7089</v>
      </c>
      <c r="CX171" s="27" t="s">
        <v>6064</v>
      </c>
      <c r="CY171" s="27">
        <v>5524</v>
      </c>
      <c r="CZ171" s="27" t="s">
        <v>7090</v>
      </c>
      <c r="DA171" s="27" t="s">
        <v>1401</v>
      </c>
      <c r="DB171" s="27">
        <v>2592</v>
      </c>
      <c r="DC171" s="27" t="s">
        <v>7091</v>
      </c>
      <c r="DD171" s="27" t="s">
        <v>1401</v>
      </c>
      <c r="DE171" s="27">
        <v>146</v>
      </c>
      <c r="DF171" s="27" t="s">
        <v>7092</v>
      </c>
      <c r="DG171" s="27" t="s">
        <v>1401</v>
      </c>
      <c r="DH171" s="27">
        <v>51</v>
      </c>
      <c r="DI171" s="27" t="s">
        <v>7093</v>
      </c>
      <c r="DJ171" s="27" t="s">
        <v>1401</v>
      </c>
      <c r="DK171" s="27">
        <v>46</v>
      </c>
      <c r="DL171" s="27" t="s">
        <v>7094</v>
      </c>
      <c r="DM171" s="27" t="s">
        <v>1401</v>
      </c>
      <c r="DN171" s="27">
        <v>27</v>
      </c>
      <c r="DO171" s="27" t="s">
        <v>7095</v>
      </c>
      <c r="DP171" s="27" t="s">
        <v>1401</v>
      </c>
      <c r="DQ171" s="27">
        <v>19</v>
      </c>
      <c r="DR171" s="27" t="s">
        <v>7096</v>
      </c>
      <c r="DS171" s="27" t="s">
        <v>1401</v>
      </c>
      <c r="DT171" s="27">
        <v>11</v>
      </c>
      <c r="DU171" s="27" t="s">
        <v>7097</v>
      </c>
      <c r="DV171" s="27" t="s">
        <v>1401</v>
      </c>
      <c r="DW171" s="27">
        <v>10</v>
      </c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</row>
    <row r="172" spans="1:188">
      <c r="A172" s="1">
        <v>171</v>
      </c>
      <c r="B172" s="69" t="s">
        <v>14</v>
      </c>
      <c r="C172" s="1" t="s">
        <v>2023</v>
      </c>
      <c r="D172" s="80" t="s">
        <v>4</v>
      </c>
      <c r="E172" s="80"/>
      <c r="F172" s="80"/>
      <c r="G172" s="80"/>
      <c r="H172" s="80"/>
      <c r="I172" s="80"/>
      <c r="J172" s="80"/>
      <c r="K172" s="80"/>
      <c r="L172" s="80"/>
      <c r="M172" s="80"/>
      <c r="N172" s="52"/>
      <c r="O172" s="52"/>
      <c r="P172" s="52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</row>
    <row r="173" spans="1:188">
      <c r="A173" s="1">
        <v>172</v>
      </c>
      <c r="B173" s="69">
        <v>39496</v>
      </c>
      <c r="C173" s="1" t="s">
        <v>2056</v>
      </c>
      <c r="D173" s="1">
        <v>122109</v>
      </c>
      <c r="E173" s="1">
        <v>63247</v>
      </c>
      <c r="F173" s="35">
        <f t="shared" si="32"/>
        <v>0.51795526947235671</v>
      </c>
      <c r="G173" s="35">
        <f t="shared" ref="G173:G204" si="47">((LARGE(N173:GE173,1)-(LARGE(N173:GE173,2)))/E173)</f>
        <v>0.10161746802219868</v>
      </c>
      <c r="H173" s="1" t="str">
        <f t="shared" ref="H173:H204" si="48">INDEX(N173:GE173,MATCH(MAX(N173:GE173),N173:GE173,0)-1)</f>
        <v>PPPP</v>
      </c>
      <c r="I173" s="35">
        <f t="shared" ref="I173:I204" si="49">LARGE(N173:GE173,1)/(E173)</f>
        <v>0.3843344348348538</v>
      </c>
      <c r="J173" s="1" t="str">
        <f t="shared" ref="J173:J204" si="50">INDEX(N173:GE173,MATCH(LARGE(N173:GE173,2),N173:GE173,0)-1)</f>
        <v>PML</v>
      </c>
      <c r="K173" s="35">
        <f t="shared" ref="K173:K204" si="51">LARGE(N173:GE173,2)/(E173)</f>
        <v>0.28271696681265512</v>
      </c>
      <c r="L173" s="1" t="str">
        <f t="shared" ref="L173:L204" si="52">INDEX(N173:GE173,MATCH(LARGE(N173:GE173,3),N173:GE173,0)-1)</f>
        <v>PML-N</v>
      </c>
      <c r="M173" s="35">
        <f t="shared" ref="M173:M204" si="53">LARGE(N173:GE173,3)/(E173)</f>
        <v>0.21594700143880341</v>
      </c>
      <c r="N173" s="52" t="s">
        <v>834</v>
      </c>
      <c r="O173" s="52" t="s">
        <v>1002</v>
      </c>
      <c r="P173" s="52" t="s">
        <v>837</v>
      </c>
      <c r="Q173" s="27" t="s">
        <v>834</v>
      </c>
      <c r="R173" s="27" t="s">
        <v>1185</v>
      </c>
      <c r="S173" s="27" t="s">
        <v>837</v>
      </c>
      <c r="T173" s="27" t="s">
        <v>834</v>
      </c>
      <c r="U173" s="27" t="s">
        <v>1765</v>
      </c>
      <c r="V173" s="27" t="s">
        <v>837</v>
      </c>
      <c r="W173" s="27" t="s">
        <v>2058</v>
      </c>
      <c r="X173" s="27" t="s">
        <v>909</v>
      </c>
      <c r="Y173" s="27">
        <v>17881</v>
      </c>
      <c r="Z173" s="27" t="s">
        <v>6763</v>
      </c>
      <c r="AA173" s="27" t="s">
        <v>1194</v>
      </c>
      <c r="AB173" s="27">
        <v>13658</v>
      </c>
      <c r="AC173" s="27" t="s">
        <v>2057</v>
      </c>
      <c r="AD173" s="27" t="s">
        <v>1003</v>
      </c>
      <c r="AE173" s="27">
        <v>24308</v>
      </c>
      <c r="AF173" s="27" t="s">
        <v>834</v>
      </c>
      <c r="AG173" s="27" t="s">
        <v>7003</v>
      </c>
      <c r="AH173" s="27" t="s">
        <v>837</v>
      </c>
      <c r="AI173" s="27" t="s">
        <v>834</v>
      </c>
      <c r="AJ173" s="27" t="s">
        <v>1406</v>
      </c>
      <c r="AK173" s="27" t="s">
        <v>837</v>
      </c>
      <c r="AL173" s="27" t="s">
        <v>834</v>
      </c>
      <c r="AM173" s="27" t="s">
        <v>3202</v>
      </c>
      <c r="AN173" s="27" t="s">
        <v>837</v>
      </c>
      <c r="AO173" s="27" t="s">
        <v>834</v>
      </c>
      <c r="AP173" s="27" t="s">
        <v>7510</v>
      </c>
      <c r="AQ173" s="27" t="s">
        <v>837</v>
      </c>
      <c r="AR173" s="27" t="s">
        <v>834</v>
      </c>
      <c r="AS173" s="27" t="s">
        <v>3764</v>
      </c>
      <c r="AT173" s="27" t="s">
        <v>837</v>
      </c>
      <c r="AU173" s="27" t="s">
        <v>834</v>
      </c>
      <c r="AV173" s="27" t="s">
        <v>1866</v>
      </c>
      <c r="AW173" s="27" t="s">
        <v>837</v>
      </c>
      <c r="AX173" s="27" t="s">
        <v>834</v>
      </c>
      <c r="AY173" s="27" t="s">
        <v>393</v>
      </c>
      <c r="AZ173" s="27" t="s">
        <v>837</v>
      </c>
      <c r="BA173" s="27" t="s">
        <v>834</v>
      </c>
      <c r="BB173" s="27" t="s">
        <v>6640</v>
      </c>
      <c r="BC173" s="27" t="s">
        <v>837</v>
      </c>
      <c r="BD173" s="27" t="s">
        <v>834</v>
      </c>
      <c r="BE173" s="27" t="s">
        <v>6802</v>
      </c>
      <c r="BF173" s="27" t="s">
        <v>837</v>
      </c>
      <c r="BG173" s="27" t="s">
        <v>834</v>
      </c>
      <c r="BH173" s="27" t="s">
        <v>834</v>
      </c>
      <c r="BI173" s="27" t="s">
        <v>1777</v>
      </c>
      <c r="BJ173" s="27" t="s">
        <v>837</v>
      </c>
      <c r="BK173" s="27" t="s">
        <v>3403</v>
      </c>
      <c r="BL173" s="27" t="s">
        <v>837</v>
      </c>
      <c r="BM173" s="27" t="s">
        <v>834</v>
      </c>
      <c r="BN173" s="27" t="s">
        <v>5990</v>
      </c>
      <c r="BO173" s="27" t="s">
        <v>837</v>
      </c>
      <c r="BP173" s="27" t="s">
        <v>834</v>
      </c>
      <c r="BQ173" s="27" t="s">
        <v>1020</v>
      </c>
      <c r="BR173" s="27" t="s">
        <v>837</v>
      </c>
      <c r="BS173" s="27" t="s">
        <v>834</v>
      </c>
      <c r="BT173" s="27" t="s">
        <v>4014</v>
      </c>
      <c r="BU173" s="27" t="s">
        <v>837</v>
      </c>
      <c r="BV173" s="27" t="s">
        <v>834</v>
      </c>
      <c r="BW173" s="27" t="s">
        <v>1424</v>
      </c>
      <c r="BX173" s="27" t="s">
        <v>837</v>
      </c>
      <c r="BY173" s="27" t="s">
        <v>834</v>
      </c>
      <c r="BZ173" s="27" t="s">
        <v>602</v>
      </c>
      <c r="CA173" s="27" t="s">
        <v>837</v>
      </c>
      <c r="CB173" s="27" t="s">
        <v>834</v>
      </c>
      <c r="CC173" s="27" t="s">
        <v>3539</v>
      </c>
      <c r="CD173" s="27" t="s">
        <v>837</v>
      </c>
      <c r="CE173" s="27" t="s">
        <v>834</v>
      </c>
      <c r="CF173" s="27" t="s">
        <v>3118</v>
      </c>
      <c r="CG173" s="27" t="s">
        <v>837</v>
      </c>
      <c r="CH173" s="27" t="s">
        <v>834</v>
      </c>
      <c r="CI173" s="27" t="s">
        <v>3608</v>
      </c>
      <c r="CJ173" s="27" t="s">
        <v>837</v>
      </c>
      <c r="CK173" s="27" t="s">
        <v>834</v>
      </c>
      <c r="CL173" s="27" t="s">
        <v>399</v>
      </c>
      <c r="CM173" s="27" t="s">
        <v>837</v>
      </c>
      <c r="CN173" s="27" t="s">
        <v>834</v>
      </c>
      <c r="CO173" s="27" t="s">
        <v>3983</v>
      </c>
      <c r="CP173" s="27" t="s">
        <v>837</v>
      </c>
      <c r="CQ173" s="27" t="s">
        <v>834</v>
      </c>
      <c r="CR173" s="27" t="s">
        <v>3395</v>
      </c>
      <c r="CS173" s="27" t="s">
        <v>837</v>
      </c>
      <c r="CT173" s="27" t="s">
        <v>834</v>
      </c>
      <c r="CU173" s="27" t="s">
        <v>5035</v>
      </c>
      <c r="CV173" s="27" t="s">
        <v>837</v>
      </c>
      <c r="CW173" s="27" t="s">
        <v>6764</v>
      </c>
      <c r="CX173" s="27" t="s">
        <v>1401</v>
      </c>
      <c r="CY173" s="27">
        <v>7169</v>
      </c>
      <c r="CZ173" s="27" t="s">
        <v>3672</v>
      </c>
      <c r="DA173" s="27" t="s">
        <v>1401</v>
      </c>
      <c r="DB173" s="27">
        <v>124</v>
      </c>
      <c r="DC173" s="27" t="s">
        <v>6765</v>
      </c>
      <c r="DD173" s="27" t="s">
        <v>1401</v>
      </c>
      <c r="DE173" s="27">
        <v>72</v>
      </c>
      <c r="DF173" s="27" t="s">
        <v>6766</v>
      </c>
      <c r="DG173" s="27" t="s">
        <v>1401</v>
      </c>
      <c r="DH173" s="27">
        <v>35</v>
      </c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  <c r="GF173" s="27"/>
    </row>
    <row r="174" spans="1:188">
      <c r="A174" s="27">
        <v>173</v>
      </c>
      <c r="B174" s="69">
        <v>39496</v>
      </c>
      <c r="C174" s="1" t="s">
        <v>2059</v>
      </c>
      <c r="D174" s="1">
        <v>110973</v>
      </c>
      <c r="E174" s="1">
        <v>61133</v>
      </c>
      <c r="F174" s="35">
        <f t="shared" si="32"/>
        <v>0.55088174601029083</v>
      </c>
      <c r="G174" s="35">
        <f t="shared" si="47"/>
        <v>0.16437930414015345</v>
      </c>
      <c r="H174" s="1" t="str">
        <f t="shared" si="48"/>
        <v>PPPP</v>
      </c>
      <c r="I174" s="35">
        <f t="shared" si="49"/>
        <v>0.44677997153746751</v>
      </c>
      <c r="J174" s="1" t="str">
        <f t="shared" si="50"/>
        <v>PML</v>
      </c>
      <c r="K174" s="35">
        <f t="shared" si="51"/>
        <v>0.28240066739731406</v>
      </c>
      <c r="L174" s="1" t="str">
        <f t="shared" si="52"/>
        <v>PML-N</v>
      </c>
      <c r="M174" s="35">
        <f t="shared" si="53"/>
        <v>0.26224788575728331</v>
      </c>
      <c r="N174" s="52" t="s">
        <v>834</v>
      </c>
      <c r="O174" s="52" t="s">
        <v>1002</v>
      </c>
      <c r="P174" s="52" t="s">
        <v>837</v>
      </c>
      <c r="Q174" s="27" t="s">
        <v>834</v>
      </c>
      <c r="R174" s="27" t="s">
        <v>1185</v>
      </c>
      <c r="S174" s="27" t="s">
        <v>837</v>
      </c>
      <c r="T174" s="27" t="s">
        <v>834</v>
      </c>
      <c r="U174" s="27" t="s">
        <v>1765</v>
      </c>
      <c r="V174" s="27" t="s">
        <v>837</v>
      </c>
      <c r="W174" s="27" t="s">
        <v>2061</v>
      </c>
      <c r="X174" s="27" t="s">
        <v>909</v>
      </c>
      <c r="Y174" s="27">
        <v>17264</v>
      </c>
      <c r="Z174" s="27" t="s">
        <v>6767</v>
      </c>
      <c r="AA174" s="27" t="s">
        <v>1194</v>
      </c>
      <c r="AB174" s="27">
        <v>16032</v>
      </c>
      <c r="AC174" s="27" t="s">
        <v>2060</v>
      </c>
      <c r="AD174" s="27" t="s">
        <v>1003</v>
      </c>
      <c r="AE174" s="27">
        <v>27313</v>
      </c>
      <c r="AF174" s="27" t="s">
        <v>834</v>
      </c>
      <c r="AG174" s="27" t="s">
        <v>7003</v>
      </c>
      <c r="AH174" s="27" t="s">
        <v>837</v>
      </c>
      <c r="AI174" s="27" t="s">
        <v>834</v>
      </c>
      <c r="AJ174" s="27" t="s">
        <v>1406</v>
      </c>
      <c r="AK174" s="27" t="s">
        <v>837</v>
      </c>
      <c r="AL174" s="27" t="s">
        <v>834</v>
      </c>
      <c r="AM174" s="27" t="s">
        <v>3202</v>
      </c>
      <c r="AN174" s="27" t="s">
        <v>837</v>
      </c>
      <c r="AO174" s="27" t="s">
        <v>834</v>
      </c>
      <c r="AP174" s="27" t="s">
        <v>7510</v>
      </c>
      <c r="AQ174" s="27" t="s">
        <v>837</v>
      </c>
      <c r="AR174" s="27" t="s">
        <v>834</v>
      </c>
      <c r="AS174" s="27" t="s">
        <v>3764</v>
      </c>
      <c r="AT174" s="27" t="s">
        <v>837</v>
      </c>
      <c r="AU174" s="27" t="s">
        <v>834</v>
      </c>
      <c r="AV174" s="27" t="s">
        <v>1866</v>
      </c>
      <c r="AW174" s="27" t="s">
        <v>837</v>
      </c>
      <c r="AX174" s="27" t="s">
        <v>834</v>
      </c>
      <c r="AY174" s="27" t="s">
        <v>393</v>
      </c>
      <c r="AZ174" s="27" t="s">
        <v>837</v>
      </c>
      <c r="BA174" s="27" t="s">
        <v>834</v>
      </c>
      <c r="BB174" s="27" t="s">
        <v>6640</v>
      </c>
      <c r="BC174" s="27" t="s">
        <v>837</v>
      </c>
      <c r="BD174" s="27" t="s">
        <v>834</v>
      </c>
      <c r="BE174" s="27" t="s">
        <v>6802</v>
      </c>
      <c r="BF174" s="27" t="s">
        <v>837</v>
      </c>
      <c r="BG174" s="27" t="s">
        <v>834</v>
      </c>
      <c r="BH174" s="27" t="s">
        <v>834</v>
      </c>
      <c r="BI174" s="27" t="s">
        <v>1777</v>
      </c>
      <c r="BJ174" s="27" t="s">
        <v>837</v>
      </c>
      <c r="BK174" s="27" t="s">
        <v>3403</v>
      </c>
      <c r="BL174" s="27" t="s">
        <v>837</v>
      </c>
      <c r="BM174" s="27" t="s">
        <v>834</v>
      </c>
      <c r="BN174" s="27" t="s">
        <v>5990</v>
      </c>
      <c r="BO174" s="27" t="s">
        <v>837</v>
      </c>
      <c r="BP174" s="27" t="s">
        <v>834</v>
      </c>
      <c r="BQ174" s="27" t="s">
        <v>1020</v>
      </c>
      <c r="BR174" s="27" t="s">
        <v>837</v>
      </c>
      <c r="BS174" s="27" t="s">
        <v>834</v>
      </c>
      <c r="BT174" s="27" t="s">
        <v>4014</v>
      </c>
      <c r="BU174" s="27" t="s">
        <v>837</v>
      </c>
      <c r="BV174" s="27" t="s">
        <v>834</v>
      </c>
      <c r="BW174" s="27" t="s">
        <v>1424</v>
      </c>
      <c r="BX174" s="27" t="s">
        <v>837</v>
      </c>
      <c r="BY174" s="27" t="s">
        <v>834</v>
      </c>
      <c r="BZ174" s="27" t="s">
        <v>602</v>
      </c>
      <c r="CA174" s="27" t="s">
        <v>837</v>
      </c>
      <c r="CB174" s="27" t="s">
        <v>834</v>
      </c>
      <c r="CC174" s="27" t="s">
        <v>3539</v>
      </c>
      <c r="CD174" s="27" t="s">
        <v>837</v>
      </c>
      <c r="CE174" s="27" t="s">
        <v>834</v>
      </c>
      <c r="CF174" s="27" t="s">
        <v>3118</v>
      </c>
      <c r="CG174" s="27" t="s">
        <v>837</v>
      </c>
      <c r="CH174" s="27" t="s">
        <v>834</v>
      </c>
      <c r="CI174" s="27" t="s">
        <v>3608</v>
      </c>
      <c r="CJ174" s="27" t="s">
        <v>837</v>
      </c>
      <c r="CK174" s="27" t="s">
        <v>834</v>
      </c>
      <c r="CL174" s="27" t="s">
        <v>399</v>
      </c>
      <c r="CM174" s="27" t="s">
        <v>837</v>
      </c>
      <c r="CN174" s="27" t="s">
        <v>834</v>
      </c>
      <c r="CO174" s="27" t="s">
        <v>3983</v>
      </c>
      <c r="CP174" s="27" t="s">
        <v>837</v>
      </c>
      <c r="CQ174" s="27" t="s">
        <v>834</v>
      </c>
      <c r="CR174" s="27" t="s">
        <v>3395</v>
      </c>
      <c r="CS174" s="27" t="s">
        <v>837</v>
      </c>
      <c r="CT174" s="27" t="s">
        <v>834</v>
      </c>
      <c r="CU174" s="27" t="s">
        <v>5035</v>
      </c>
      <c r="CV174" s="27" t="s">
        <v>837</v>
      </c>
      <c r="CW174" s="27" t="s">
        <v>3906</v>
      </c>
      <c r="CX174" s="27" t="s">
        <v>1401</v>
      </c>
      <c r="CY174" s="27">
        <v>271</v>
      </c>
      <c r="CZ174" s="27" t="s">
        <v>6768</v>
      </c>
      <c r="DA174" s="27" t="s">
        <v>1401</v>
      </c>
      <c r="DB174" s="27">
        <v>141</v>
      </c>
      <c r="DC174" s="27" t="s">
        <v>6769</v>
      </c>
      <c r="DD174" s="27" t="s">
        <v>1401</v>
      </c>
      <c r="DE174" s="27">
        <v>60</v>
      </c>
      <c r="DF174" s="27" t="s">
        <v>6770</v>
      </c>
      <c r="DG174" s="27" t="s">
        <v>1401</v>
      </c>
      <c r="DH174" s="27">
        <v>41</v>
      </c>
      <c r="DI174" s="27" t="s">
        <v>6771</v>
      </c>
      <c r="DJ174" s="27" t="s">
        <v>1401</v>
      </c>
      <c r="DK174" s="27">
        <v>11</v>
      </c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F174" s="27"/>
    </row>
    <row r="175" spans="1:188">
      <c r="A175" s="1">
        <v>174</v>
      </c>
      <c r="B175" s="69">
        <v>39496</v>
      </c>
      <c r="C175" s="1" t="s">
        <v>2062</v>
      </c>
      <c r="D175" s="1">
        <v>111499</v>
      </c>
      <c r="E175" s="1">
        <v>60930</v>
      </c>
      <c r="F175" s="35">
        <f t="shared" si="32"/>
        <v>0.54646230011031494</v>
      </c>
      <c r="G175" s="35">
        <f t="shared" si="47"/>
        <v>0.1058427703922534</v>
      </c>
      <c r="H175" s="1" t="str">
        <f t="shared" si="48"/>
        <v>PPPP</v>
      </c>
      <c r="I175" s="35">
        <f t="shared" si="49"/>
        <v>0.38168389955686854</v>
      </c>
      <c r="J175" s="1" t="str">
        <f t="shared" si="50"/>
        <v>PML</v>
      </c>
      <c r="K175" s="35">
        <f t="shared" si="51"/>
        <v>0.27584112916461512</v>
      </c>
      <c r="L175" s="1" t="str">
        <f t="shared" si="52"/>
        <v>IND</v>
      </c>
      <c r="M175" s="35">
        <f t="shared" si="53"/>
        <v>0.18875759067782702</v>
      </c>
      <c r="N175" s="52" t="s">
        <v>834</v>
      </c>
      <c r="O175" s="52" t="s">
        <v>1002</v>
      </c>
      <c r="P175" s="52" t="s">
        <v>837</v>
      </c>
      <c r="Q175" s="27" t="s">
        <v>834</v>
      </c>
      <c r="R175" s="27" t="s">
        <v>1185</v>
      </c>
      <c r="S175" s="27" t="s">
        <v>837</v>
      </c>
      <c r="T175" s="27" t="s">
        <v>6775</v>
      </c>
      <c r="U175" s="27" t="s">
        <v>1765</v>
      </c>
      <c r="V175" s="27">
        <v>299</v>
      </c>
      <c r="W175" s="27" t="s">
        <v>2040</v>
      </c>
      <c r="X175" s="27" t="s">
        <v>909</v>
      </c>
      <c r="Y175" s="27">
        <v>16807</v>
      </c>
      <c r="Z175" s="27" t="s">
        <v>6769</v>
      </c>
      <c r="AA175" s="27" t="s">
        <v>1194</v>
      </c>
      <c r="AB175" s="27">
        <v>5872</v>
      </c>
      <c r="AC175" s="27" t="s">
        <v>2039</v>
      </c>
      <c r="AD175" s="27" t="s">
        <v>1003</v>
      </c>
      <c r="AE175" s="27">
        <v>23256</v>
      </c>
      <c r="AF175" s="27" t="s">
        <v>834</v>
      </c>
      <c r="AG175" s="27" t="s">
        <v>7003</v>
      </c>
      <c r="AH175" s="27" t="s">
        <v>837</v>
      </c>
      <c r="AI175" s="27" t="s">
        <v>834</v>
      </c>
      <c r="AJ175" s="27" t="s">
        <v>1406</v>
      </c>
      <c r="AK175" s="27" t="s">
        <v>837</v>
      </c>
      <c r="AL175" s="27" t="s">
        <v>834</v>
      </c>
      <c r="AM175" s="27" t="s">
        <v>3202</v>
      </c>
      <c r="AN175" s="27" t="s">
        <v>837</v>
      </c>
      <c r="AO175" s="27" t="s">
        <v>834</v>
      </c>
      <c r="AP175" s="27" t="s">
        <v>7510</v>
      </c>
      <c r="AQ175" s="27" t="s">
        <v>837</v>
      </c>
      <c r="AR175" s="27" t="s">
        <v>834</v>
      </c>
      <c r="AS175" s="27" t="s">
        <v>3764</v>
      </c>
      <c r="AT175" s="27" t="s">
        <v>837</v>
      </c>
      <c r="AU175" s="27" t="s">
        <v>834</v>
      </c>
      <c r="AV175" s="27" t="s">
        <v>1866</v>
      </c>
      <c r="AW175" s="27" t="s">
        <v>837</v>
      </c>
      <c r="AX175" s="27" t="s">
        <v>834</v>
      </c>
      <c r="AY175" s="27" t="s">
        <v>393</v>
      </c>
      <c r="AZ175" s="27" t="s">
        <v>837</v>
      </c>
      <c r="BA175" s="27" t="s">
        <v>834</v>
      </c>
      <c r="BB175" s="27" t="s">
        <v>6640</v>
      </c>
      <c r="BC175" s="27" t="s">
        <v>837</v>
      </c>
      <c r="BD175" s="27" t="s">
        <v>834</v>
      </c>
      <c r="BE175" s="27" t="s">
        <v>6802</v>
      </c>
      <c r="BF175" s="27" t="s">
        <v>837</v>
      </c>
      <c r="BG175" s="27" t="s">
        <v>834</v>
      </c>
      <c r="BH175" s="27" t="s">
        <v>834</v>
      </c>
      <c r="BI175" s="27" t="s">
        <v>1777</v>
      </c>
      <c r="BJ175" s="27" t="s">
        <v>837</v>
      </c>
      <c r="BK175" s="27" t="s">
        <v>3403</v>
      </c>
      <c r="BL175" s="27" t="s">
        <v>837</v>
      </c>
      <c r="BM175" s="27" t="s">
        <v>834</v>
      </c>
      <c r="BN175" s="27" t="s">
        <v>5990</v>
      </c>
      <c r="BO175" s="27" t="s">
        <v>837</v>
      </c>
      <c r="BP175" s="27" t="s">
        <v>834</v>
      </c>
      <c r="BQ175" s="27" t="s">
        <v>1020</v>
      </c>
      <c r="BR175" s="27" t="s">
        <v>837</v>
      </c>
      <c r="BS175" s="27" t="s">
        <v>834</v>
      </c>
      <c r="BT175" s="27" t="s">
        <v>4014</v>
      </c>
      <c r="BU175" s="27" t="s">
        <v>837</v>
      </c>
      <c r="BV175" s="27" t="s">
        <v>834</v>
      </c>
      <c r="BW175" s="27" t="s">
        <v>1424</v>
      </c>
      <c r="BX175" s="27" t="s">
        <v>837</v>
      </c>
      <c r="BY175" s="27" t="s">
        <v>834</v>
      </c>
      <c r="BZ175" s="27" t="s">
        <v>602</v>
      </c>
      <c r="CA175" s="27" t="s">
        <v>837</v>
      </c>
      <c r="CB175" s="27" t="s">
        <v>834</v>
      </c>
      <c r="CC175" s="27" t="s">
        <v>3539</v>
      </c>
      <c r="CD175" s="27" t="s">
        <v>837</v>
      </c>
      <c r="CE175" s="27" t="s">
        <v>834</v>
      </c>
      <c r="CF175" s="27" t="s">
        <v>3118</v>
      </c>
      <c r="CG175" s="27" t="s">
        <v>837</v>
      </c>
      <c r="CH175" s="27" t="s">
        <v>834</v>
      </c>
      <c r="CI175" s="27" t="s">
        <v>3608</v>
      </c>
      <c r="CJ175" s="27" t="s">
        <v>837</v>
      </c>
      <c r="CK175" s="27" t="s">
        <v>834</v>
      </c>
      <c r="CL175" s="27" t="s">
        <v>399</v>
      </c>
      <c r="CM175" s="27" t="s">
        <v>837</v>
      </c>
      <c r="CN175" s="27" t="s">
        <v>834</v>
      </c>
      <c r="CO175" s="27" t="s">
        <v>3983</v>
      </c>
      <c r="CP175" s="27" t="s">
        <v>837</v>
      </c>
      <c r="CQ175" s="27" t="s">
        <v>834</v>
      </c>
      <c r="CR175" s="27" t="s">
        <v>3395</v>
      </c>
      <c r="CS175" s="27" t="s">
        <v>837</v>
      </c>
      <c r="CT175" s="27" t="s">
        <v>834</v>
      </c>
      <c r="CU175" s="27" t="s">
        <v>5035</v>
      </c>
      <c r="CV175" s="27" t="s">
        <v>837</v>
      </c>
      <c r="CW175" s="27" t="s">
        <v>6606</v>
      </c>
      <c r="CX175" s="27" t="s">
        <v>1401</v>
      </c>
      <c r="CY175" s="27">
        <v>11501</v>
      </c>
      <c r="CZ175" s="27" t="s">
        <v>6607</v>
      </c>
      <c r="DA175" s="27" t="s">
        <v>1401</v>
      </c>
      <c r="DB175" s="27">
        <v>1956</v>
      </c>
      <c r="DC175" s="27" t="s">
        <v>6776</v>
      </c>
      <c r="DD175" s="27" t="s">
        <v>1401</v>
      </c>
      <c r="DE175" s="27">
        <v>198</v>
      </c>
      <c r="DF175" s="27" t="s">
        <v>6777</v>
      </c>
      <c r="DG175" s="27" t="s">
        <v>1401</v>
      </c>
      <c r="DH175" s="27">
        <v>39</v>
      </c>
      <c r="DI175" s="27" t="s">
        <v>6778</v>
      </c>
      <c r="DJ175" s="27" t="s">
        <v>1401</v>
      </c>
      <c r="DK175" s="27">
        <v>20</v>
      </c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F175" s="27"/>
    </row>
    <row r="176" spans="1:188">
      <c r="A176" s="1">
        <v>175</v>
      </c>
      <c r="B176" s="69">
        <v>39496</v>
      </c>
      <c r="C176" s="1" t="s">
        <v>926</v>
      </c>
      <c r="D176" s="1">
        <v>119471</v>
      </c>
      <c r="E176" s="1">
        <v>67665</v>
      </c>
      <c r="F176" s="35">
        <f t="shared" si="32"/>
        <v>0.56637175548877972</v>
      </c>
      <c r="G176" s="35">
        <f t="shared" si="47"/>
        <v>6.1361117268898251E-2</v>
      </c>
      <c r="H176" s="1" t="str">
        <f t="shared" si="48"/>
        <v>PML-N</v>
      </c>
      <c r="I176" s="35">
        <f t="shared" si="49"/>
        <v>0.29604670065765165</v>
      </c>
      <c r="J176" s="1" t="str">
        <f t="shared" si="50"/>
        <v>IND</v>
      </c>
      <c r="K176" s="35">
        <f t="shared" si="51"/>
        <v>0.23468558338875342</v>
      </c>
      <c r="L176" s="1" t="str">
        <f t="shared" si="52"/>
        <v>PML</v>
      </c>
      <c r="M176" s="35">
        <f t="shared" si="53"/>
        <v>0.23062144387792802</v>
      </c>
      <c r="N176" s="52" t="s">
        <v>834</v>
      </c>
      <c r="O176" s="52" t="s">
        <v>1002</v>
      </c>
      <c r="P176" s="52" t="s">
        <v>837</v>
      </c>
      <c r="Q176" s="27" t="s">
        <v>834</v>
      </c>
      <c r="R176" s="27" t="s">
        <v>1185</v>
      </c>
      <c r="S176" s="27" t="s">
        <v>837</v>
      </c>
      <c r="T176" s="27" t="s">
        <v>834</v>
      </c>
      <c r="U176" s="27" t="s">
        <v>1765</v>
      </c>
      <c r="V176" s="27" t="s">
        <v>837</v>
      </c>
      <c r="W176" s="27" t="s">
        <v>3340</v>
      </c>
      <c r="X176" s="27" t="s">
        <v>909</v>
      </c>
      <c r="Y176" s="27">
        <v>15605</v>
      </c>
      <c r="Z176" s="27" t="s">
        <v>2064</v>
      </c>
      <c r="AA176" s="27" t="s">
        <v>1194</v>
      </c>
      <c r="AB176" s="27">
        <v>20032</v>
      </c>
      <c r="AC176" s="27" t="s">
        <v>6779</v>
      </c>
      <c r="AD176" s="27" t="s">
        <v>1003</v>
      </c>
      <c r="AE176" s="27">
        <v>12328</v>
      </c>
      <c r="AF176" s="27" t="s">
        <v>834</v>
      </c>
      <c r="AG176" s="27" t="s">
        <v>7003</v>
      </c>
      <c r="AH176" s="27" t="s">
        <v>837</v>
      </c>
      <c r="AI176" s="27" t="s">
        <v>834</v>
      </c>
      <c r="AJ176" s="27" t="s">
        <v>1406</v>
      </c>
      <c r="AK176" s="27" t="s">
        <v>837</v>
      </c>
      <c r="AL176" s="27" t="s">
        <v>834</v>
      </c>
      <c r="AM176" s="27" t="s">
        <v>3202</v>
      </c>
      <c r="AN176" s="27" t="s">
        <v>837</v>
      </c>
      <c r="AO176" s="27" t="s">
        <v>834</v>
      </c>
      <c r="AP176" s="27" t="s">
        <v>7510</v>
      </c>
      <c r="AQ176" s="27" t="s">
        <v>837</v>
      </c>
      <c r="AR176" s="27" t="s">
        <v>834</v>
      </c>
      <c r="AS176" s="27" t="s">
        <v>3764</v>
      </c>
      <c r="AT176" s="27" t="s">
        <v>837</v>
      </c>
      <c r="AU176" s="27" t="s">
        <v>834</v>
      </c>
      <c r="AV176" s="27" t="s">
        <v>1866</v>
      </c>
      <c r="AW176" s="27" t="s">
        <v>837</v>
      </c>
      <c r="AX176" s="27" t="s">
        <v>834</v>
      </c>
      <c r="AY176" s="27" t="s">
        <v>393</v>
      </c>
      <c r="AZ176" s="27" t="s">
        <v>837</v>
      </c>
      <c r="BA176" s="27" t="s">
        <v>834</v>
      </c>
      <c r="BB176" s="27" t="s">
        <v>6640</v>
      </c>
      <c r="BC176" s="27" t="s">
        <v>837</v>
      </c>
      <c r="BD176" s="27" t="s">
        <v>834</v>
      </c>
      <c r="BE176" s="27" t="s">
        <v>6802</v>
      </c>
      <c r="BF176" s="27" t="s">
        <v>837</v>
      </c>
      <c r="BG176" s="27" t="s">
        <v>834</v>
      </c>
      <c r="BH176" s="27" t="s">
        <v>834</v>
      </c>
      <c r="BI176" s="27" t="s">
        <v>1777</v>
      </c>
      <c r="BJ176" s="27" t="s">
        <v>837</v>
      </c>
      <c r="BK176" s="27" t="s">
        <v>3403</v>
      </c>
      <c r="BL176" s="27" t="s">
        <v>837</v>
      </c>
      <c r="BM176" s="27" t="s">
        <v>834</v>
      </c>
      <c r="BN176" s="27" t="s">
        <v>5990</v>
      </c>
      <c r="BO176" s="27" t="s">
        <v>837</v>
      </c>
      <c r="BP176" s="27" t="s">
        <v>834</v>
      </c>
      <c r="BQ176" s="27" t="s">
        <v>1020</v>
      </c>
      <c r="BR176" s="27" t="s">
        <v>837</v>
      </c>
      <c r="BS176" s="27" t="s">
        <v>834</v>
      </c>
      <c r="BT176" s="27" t="s">
        <v>4014</v>
      </c>
      <c r="BU176" s="27" t="s">
        <v>837</v>
      </c>
      <c r="BV176" s="27" t="s">
        <v>834</v>
      </c>
      <c r="BW176" s="27" t="s">
        <v>1424</v>
      </c>
      <c r="BX176" s="27" t="s">
        <v>837</v>
      </c>
      <c r="BY176" s="27" t="s">
        <v>834</v>
      </c>
      <c r="BZ176" s="27" t="s">
        <v>602</v>
      </c>
      <c r="CA176" s="27" t="s">
        <v>837</v>
      </c>
      <c r="CB176" s="27" t="s">
        <v>834</v>
      </c>
      <c r="CC176" s="27" t="s">
        <v>3539</v>
      </c>
      <c r="CD176" s="27" t="s">
        <v>837</v>
      </c>
      <c r="CE176" s="27" t="s">
        <v>834</v>
      </c>
      <c r="CF176" s="27" t="s">
        <v>3118</v>
      </c>
      <c r="CG176" s="27" t="s">
        <v>837</v>
      </c>
      <c r="CH176" s="27" t="s">
        <v>834</v>
      </c>
      <c r="CI176" s="27" t="s">
        <v>3608</v>
      </c>
      <c r="CJ176" s="27" t="s">
        <v>837</v>
      </c>
      <c r="CK176" s="27" t="s">
        <v>834</v>
      </c>
      <c r="CL176" s="27" t="s">
        <v>399</v>
      </c>
      <c r="CM176" s="27" t="s">
        <v>837</v>
      </c>
      <c r="CN176" s="27" t="s">
        <v>834</v>
      </c>
      <c r="CO176" s="27" t="s">
        <v>3983</v>
      </c>
      <c r="CP176" s="27" t="s">
        <v>837</v>
      </c>
      <c r="CQ176" s="27" t="s">
        <v>834</v>
      </c>
      <c r="CR176" s="27" t="s">
        <v>3395</v>
      </c>
      <c r="CS176" s="27" t="s">
        <v>837</v>
      </c>
      <c r="CT176" s="27" t="s">
        <v>834</v>
      </c>
      <c r="CU176" s="27" t="s">
        <v>5035</v>
      </c>
      <c r="CV176" s="27" t="s">
        <v>837</v>
      </c>
      <c r="CW176" s="27" t="s">
        <v>2065</v>
      </c>
      <c r="CX176" s="27" t="s">
        <v>1401</v>
      </c>
      <c r="CY176" s="27">
        <v>15880</v>
      </c>
      <c r="CZ176" s="27" t="s">
        <v>6780</v>
      </c>
      <c r="DA176" s="27" t="s">
        <v>1401</v>
      </c>
      <c r="DB176" s="27">
        <v>2900</v>
      </c>
      <c r="DC176" s="27" t="s">
        <v>6781</v>
      </c>
      <c r="DD176" s="27" t="s">
        <v>1401</v>
      </c>
      <c r="DE176" s="27">
        <v>829</v>
      </c>
      <c r="DF176" s="27" t="s">
        <v>6782</v>
      </c>
      <c r="DG176" s="27" t="s">
        <v>1401</v>
      </c>
      <c r="DH176" s="27">
        <v>74</v>
      </c>
      <c r="DI176" s="27" t="s">
        <v>6783</v>
      </c>
      <c r="DJ176" s="27" t="s">
        <v>1401</v>
      </c>
      <c r="DK176" s="27">
        <v>17</v>
      </c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F176" s="27"/>
    </row>
    <row r="177" spans="1:188">
      <c r="A177" s="1">
        <v>176</v>
      </c>
      <c r="B177" s="69">
        <v>39496</v>
      </c>
      <c r="C177" s="1" t="s">
        <v>929</v>
      </c>
      <c r="D177" s="1">
        <v>113012</v>
      </c>
      <c r="E177" s="1">
        <v>62631</v>
      </c>
      <c r="F177" s="35">
        <f t="shared" si="32"/>
        <v>0.55419778430609135</v>
      </c>
      <c r="G177" s="35">
        <f t="shared" si="47"/>
        <v>6.7730037840685917E-2</v>
      </c>
      <c r="H177" s="1" t="str">
        <f t="shared" si="48"/>
        <v>PPPP</v>
      </c>
      <c r="I177" s="35">
        <f t="shared" si="49"/>
        <v>0.26627388992671358</v>
      </c>
      <c r="J177" s="1" t="str">
        <f t="shared" si="50"/>
        <v>IND</v>
      </c>
      <c r="K177" s="35">
        <f t="shared" si="51"/>
        <v>0.19854385208602768</v>
      </c>
      <c r="L177" s="1" t="str">
        <f t="shared" si="52"/>
        <v>IND</v>
      </c>
      <c r="M177" s="35">
        <f t="shared" si="53"/>
        <v>0.19313119701106482</v>
      </c>
      <c r="N177" s="52" t="s">
        <v>834</v>
      </c>
      <c r="O177" s="52" t="s">
        <v>1002</v>
      </c>
      <c r="P177" s="52" t="s">
        <v>837</v>
      </c>
      <c r="Q177" s="27" t="s">
        <v>834</v>
      </c>
      <c r="R177" s="27" t="s">
        <v>1185</v>
      </c>
      <c r="S177" s="27" t="s">
        <v>837</v>
      </c>
      <c r="T177" s="27" t="s">
        <v>834</v>
      </c>
      <c r="U177" s="27" t="s">
        <v>1765</v>
      </c>
      <c r="V177" s="27" t="s">
        <v>837</v>
      </c>
      <c r="W177" s="27" t="s">
        <v>6786</v>
      </c>
      <c r="X177" s="27" t="s">
        <v>909</v>
      </c>
      <c r="Y177" s="27">
        <v>4869</v>
      </c>
      <c r="Z177" s="27" t="s">
        <v>6785</v>
      </c>
      <c r="AA177" s="27" t="s">
        <v>1194</v>
      </c>
      <c r="AB177" s="27">
        <v>10634</v>
      </c>
      <c r="AC177" s="27" t="s">
        <v>2066</v>
      </c>
      <c r="AD177" s="27" t="s">
        <v>1003</v>
      </c>
      <c r="AE177" s="27">
        <v>16677</v>
      </c>
      <c r="AF177" s="27" t="s">
        <v>834</v>
      </c>
      <c r="AG177" s="27" t="s">
        <v>7003</v>
      </c>
      <c r="AH177" s="27" t="s">
        <v>837</v>
      </c>
      <c r="AI177" s="27" t="s">
        <v>834</v>
      </c>
      <c r="AJ177" s="27" t="s">
        <v>1406</v>
      </c>
      <c r="AK177" s="27" t="s">
        <v>837</v>
      </c>
      <c r="AL177" s="27" t="s">
        <v>834</v>
      </c>
      <c r="AM177" s="27" t="s">
        <v>3202</v>
      </c>
      <c r="AN177" s="27" t="s">
        <v>837</v>
      </c>
      <c r="AO177" s="27" t="s">
        <v>834</v>
      </c>
      <c r="AP177" s="27" t="s">
        <v>7510</v>
      </c>
      <c r="AQ177" s="27" t="s">
        <v>837</v>
      </c>
      <c r="AR177" s="27" t="s">
        <v>834</v>
      </c>
      <c r="AS177" s="27" t="s">
        <v>3764</v>
      </c>
      <c r="AT177" s="27" t="s">
        <v>837</v>
      </c>
      <c r="AU177" s="27" t="s">
        <v>834</v>
      </c>
      <c r="AV177" s="27" t="s">
        <v>1866</v>
      </c>
      <c r="AW177" s="27" t="s">
        <v>837</v>
      </c>
      <c r="AX177" s="27" t="s">
        <v>834</v>
      </c>
      <c r="AY177" s="27" t="s">
        <v>393</v>
      </c>
      <c r="AZ177" s="27" t="s">
        <v>837</v>
      </c>
      <c r="BA177" s="27" t="s">
        <v>834</v>
      </c>
      <c r="BB177" s="27" t="s">
        <v>6640</v>
      </c>
      <c r="BC177" s="27" t="s">
        <v>837</v>
      </c>
      <c r="BD177" s="27" t="s">
        <v>834</v>
      </c>
      <c r="BE177" s="27" t="s">
        <v>6802</v>
      </c>
      <c r="BF177" s="27" t="s">
        <v>837</v>
      </c>
      <c r="BG177" s="27" t="s">
        <v>834</v>
      </c>
      <c r="BH177" s="27" t="s">
        <v>834</v>
      </c>
      <c r="BI177" s="27" t="s">
        <v>1777</v>
      </c>
      <c r="BJ177" s="27" t="s">
        <v>837</v>
      </c>
      <c r="BK177" s="27" t="s">
        <v>3403</v>
      </c>
      <c r="BL177" s="27" t="s">
        <v>837</v>
      </c>
      <c r="BM177" s="27" t="s">
        <v>834</v>
      </c>
      <c r="BN177" s="27" t="s">
        <v>5990</v>
      </c>
      <c r="BO177" s="27" t="s">
        <v>837</v>
      </c>
      <c r="BP177" s="27" t="s">
        <v>834</v>
      </c>
      <c r="BQ177" s="27" t="s">
        <v>1020</v>
      </c>
      <c r="BR177" s="27" t="s">
        <v>837</v>
      </c>
      <c r="BS177" s="27" t="s">
        <v>834</v>
      </c>
      <c r="BT177" s="27" t="s">
        <v>4014</v>
      </c>
      <c r="BU177" s="27" t="s">
        <v>837</v>
      </c>
      <c r="BV177" s="27" t="s">
        <v>834</v>
      </c>
      <c r="BW177" s="27" t="s">
        <v>1424</v>
      </c>
      <c r="BX177" s="27" t="s">
        <v>837</v>
      </c>
      <c r="BY177" s="27" t="s">
        <v>834</v>
      </c>
      <c r="BZ177" s="27" t="s">
        <v>602</v>
      </c>
      <c r="CA177" s="27" t="s">
        <v>837</v>
      </c>
      <c r="CB177" s="27" t="s">
        <v>834</v>
      </c>
      <c r="CC177" s="27" t="s">
        <v>3539</v>
      </c>
      <c r="CD177" s="27" t="s">
        <v>837</v>
      </c>
      <c r="CE177" s="27" t="s">
        <v>834</v>
      </c>
      <c r="CF177" s="27" t="s">
        <v>3118</v>
      </c>
      <c r="CG177" s="27" t="s">
        <v>837</v>
      </c>
      <c r="CH177" s="27" t="s">
        <v>834</v>
      </c>
      <c r="CI177" s="27" t="s">
        <v>3608</v>
      </c>
      <c r="CJ177" s="27" t="s">
        <v>837</v>
      </c>
      <c r="CK177" s="27" t="s">
        <v>834</v>
      </c>
      <c r="CL177" s="27" t="s">
        <v>399</v>
      </c>
      <c r="CM177" s="27" t="s">
        <v>837</v>
      </c>
      <c r="CN177" s="27" t="s">
        <v>834</v>
      </c>
      <c r="CO177" s="27" t="s">
        <v>3983</v>
      </c>
      <c r="CP177" s="27" t="s">
        <v>837</v>
      </c>
      <c r="CQ177" s="27" t="s">
        <v>834</v>
      </c>
      <c r="CR177" s="27" t="s">
        <v>3395</v>
      </c>
      <c r="CS177" s="27" t="s">
        <v>837</v>
      </c>
      <c r="CT177" s="27" t="s">
        <v>834</v>
      </c>
      <c r="CU177" s="27" t="s">
        <v>5035</v>
      </c>
      <c r="CV177" s="27" t="s">
        <v>837</v>
      </c>
      <c r="CW177" s="27" t="s">
        <v>2067</v>
      </c>
      <c r="CX177" s="27" t="s">
        <v>1401</v>
      </c>
      <c r="CY177" s="27">
        <v>12435</v>
      </c>
      <c r="CZ177" s="27" t="s">
        <v>6784</v>
      </c>
      <c r="DA177" s="27" t="s">
        <v>1401</v>
      </c>
      <c r="DB177" s="27">
        <v>12096</v>
      </c>
      <c r="DC177" s="27" t="s">
        <v>6787</v>
      </c>
      <c r="DD177" s="27" t="s">
        <v>1401</v>
      </c>
      <c r="DE177" s="27">
        <v>4800</v>
      </c>
      <c r="DF177" s="27" t="s">
        <v>3680</v>
      </c>
      <c r="DG177" s="27" t="s">
        <v>1401</v>
      </c>
      <c r="DH177" s="27">
        <v>372</v>
      </c>
      <c r="DI177" s="27" t="s">
        <v>6793</v>
      </c>
      <c r="DJ177" s="27" t="s">
        <v>1401</v>
      </c>
      <c r="DK177" s="27">
        <v>243</v>
      </c>
      <c r="DL177" s="27" t="s">
        <v>6794</v>
      </c>
      <c r="DM177" s="27" t="s">
        <v>1401</v>
      </c>
      <c r="DN177" s="27">
        <v>138</v>
      </c>
      <c r="DO177" s="27" t="s">
        <v>6795</v>
      </c>
      <c r="DP177" s="27" t="s">
        <v>1401</v>
      </c>
      <c r="DQ177" s="27">
        <v>108</v>
      </c>
      <c r="DR177" s="27" t="s">
        <v>6796</v>
      </c>
      <c r="DS177" s="27" t="s">
        <v>1401</v>
      </c>
      <c r="DT177" s="27">
        <v>107</v>
      </c>
      <c r="DU177" s="27" t="s">
        <v>3684</v>
      </c>
      <c r="DV177" s="27" t="s">
        <v>1401</v>
      </c>
      <c r="DW177" s="27">
        <v>51</v>
      </c>
      <c r="DX177" s="27" t="s">
        <v>3722</v>
      </c>
      <c r="DY177" s="27" t="s">
        <v>1401</v>
      </c>
      <c r="DZ177" s="27">
        <v>38</v>
      </c>
      <c r="EA177" s="27" t="s">
        <v>3681</v>
      </c>
      <c r="EB177" s="27" t="s">
        <v>1401</v>
      </c>
      <c r="EC177" s="27">
        <v>28</v>
      </c>
      <c r="ED177" s="27" t="s">
        <v>6951</v>
      </c>
      <c r="EE177" s="27" t="s">
        <v>1401</v>
      </c>
      <c r="EF177" s="27">
        <v>20</v>
      </c>
      <c r="EG177" s="27" t="s">
        <v>6952</v>
      </c>
      <c r="EH177" s="27" t="s">
        <v>1401</v>
      </c>
      <c r="EI177" s="27">
        <v>15</v>
      </c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F177" s="27"/>
    </row>
    <row r="178" spans="1:188">
      <c r="A178" s="1">
        <v>177</v>
      </c>
      <c r="B178" s="69">
        <v>39496</v>
      </c>
      <c r="C178" s="1" t="s">
        <v>1119</v>
      </c>
      <c r="D178" s="1">
        <v>130176</v>
      </c>
      <c r="E178" s="1">
        <v>57723</v>
      </c>
      <c r="F178" s="35">
        <f t="shared" si="32"/>
        <v>0.44342275073746312</v>
      </c>
      <c r="G178" s="35">
        <f t="shared" si="47"/>
        <v>0.36320011087434817</v>
      </c>
      <c r="H178" s="1" t="str">
        <f t="shared" si="48"/>
        <v>PML-N</v>
      </c>
      <c r="I178" s="35">
        <f t="shared" si="49"/>
        <v>0.53145193423765225</v>
      </c>
      <c r="J178" s="1" t="str">
        <f t="shared" si="50"/>
        <v>PPPP</v>
      </c>
      <c r="K178" s="35">
        <f t="shared" si="51"/>
        <v>0.16825182336330405</v>
      </c>
      <c r="L178" s="1" t="str">
        <f t="shared" si="52"/>
        <v>IND</v>
      </c>
      <c r="M178" s="35">
        <f t="shared" si="53"/>
        <v>0.15068516882351923</v>
      </c>
      <c r="N178" s="52" t="s">
        <v>834</v>
      </c>
      <c r="O178" s="52" t="s">
        <v>1002</v>
      </c>
      <c r="P178" s="52" t="s">
        <v>837</v>
      </c>
      <c r="Q178" s="27" t="s">
        <v>7127</v>
      </c>
      <c r="R178" s="27" t="s">
        <v>1185</v>
      </c>
      <c r="S178" s="27">
        <v>268</v>
      </c>
      <c r="T178" s="27" t="s">
        <v>834</v>
      </c>
      <c r="U178" s="27" t="s">
        <v>1765</v>
      </c>
      <c r="V178" s="27" t="s">
        <v>837</v>
      </c>
      <c r="W178" s="27" t="s">
        <v>6954</v>
      </c>
      <c r="X178" s="27" t="s">
        <v>909</v>
      </c>
      <c r="Y178" s="27">
        <v>8067</v>
      </c>
      <c r="Z178" s="27" t="s">
        <v>2253</v>
      </c>
      <c r="AA178" s="27" t="s">
        <v>1194</v>
      </c>
      <c r="AB178" s="27">
        <v>30677</v>
      </c>
      <c r="AC178" s="27" t="s">
        <v>2254</v>
      </c>
      <c r="AD178" s="27" t="s">
        <v>1003</v>
      </c>
      <c r="AE178" s="27">
        <v>9712</v>
      </c>
      <c r="AF178" s="27" t="s">
        <v>834</v>
      </c>
      <c r="AG178" s="27" t="s">
        <v>7003</v>
      </c>
      <c r="AH178" s="27" t="s">
        <v>837</v>
      </c>
      <c r="AI178" s="27" t="s">
        <v>834</v>
      </c>
      <c r="AJ178" s="27" t="s">
        <v>1406</v>
      </c>
      <c r="AK178" s="27" t="s">
        <v>837</v>
      </c>
      <c r="AL178" s="27" t="s">
        <v>834</v>
      </c>
      <c r="AM178" s="27" t="s">
        <v>3202</v>
      </c>
      <c r="AN178" s="27" t="s">
        <v>837</v>
      </c>
      <c r="AO178" s="27" t="s">
        <v>834</v>
      </c>
      <c r="AP178" s="27" t="s">
        <v>7510</v>
      </c>
      <c r="AQ178" s="27" t="s">
        <v>837</v>
      </c>
      <c r="AR178" s="27" t="s">
        <v>834</v>
      </c>
      <c r="AS178" s="27" t="s">
        <v>3764</v>
      </c>
      <c r="AT178" s="27" t="s">
        <v>837</v>
      </c>
      <c r="AU178" s="27" t="s">
        <v>834</v>
      </c>
      <c r="AV178" s="27" t="s">
        <v>1866</v>
      </c>
      <c r="AW178" s="27" t="s">
        <v>837</v>
      </c>
      <c r="AX178" s="27" t="s">
        <v>834</v>
      </c>
      <c r="AY178" s="27" t="s">
        <v>393</v>
      </c>
      <c r="AZ178" s="27" t="s">
        <v>837</v>
      </c>
      <c r="BA178" s="27" t="s">
        <v>834</v>
      </c>
      <c r="BB178" s="27" t="s">
        <v>6640</v>
      </c>
      <c r="BC178" s="27" t="s">
        <v>837</v>
      </c>
      <c r="BD178" s="27" t="s">
        <v>834</v>
      </c>
      <c r="BE178" s="27" t="s">
        <v>6802</v>
      </c>
      <c r="BF178" s="27" t="s">
        <v>837</v>
      </c>
      <c r="BG178" s="27" t="s">
        <v>834</v>
      </c>
      <c r="BH178" s="27" t="s">
        <v>834</v>
      </c>
      <c r="BI178" s="27" t="s">
        <v>1777</v>
      </c>
      <c r="BJ178" s="27" t="s">
        <v>837</v>
      </c>
      <c r="BK178" s="27" t="s">
        <v>3403</v>
      </c>
      <c r="BL178" s="27" t="s">
        <v>837</v>
      </c>
      <c r="BM178" s="27" t="s">
        <v>834</v>
      </c>
      <c r="BN178" s="27" t="s">
        <v>5990</v>
      </c>
      <c r="BO178" s="27" t="s">
        <v>837</v>
      </c>
      <c r="BP178" s="27" t="s">
        <v>834</v>
      </c>
      <c r="BQ178" s="27" t="s">
        <v>1020</v>
      </c>
      <c r="BR178" s="27" t="s">
        <v>837</v>
      </c>
      <c r="BS178" s="27" t="s">
        <v>834</v>
      </c>
      <c r="BT178" s="27" t="s">
        <v>4014</v>
      </c>
      <c r="BU178" s="27" t="s">
        <v>837</v>
      </c>
      <c r="BV178" s="27" t="s">
        <v>834</v>
      </c>
      <c r="BW178" s="27" t="s">
        <v>1424</v>
      </c>
      <c r="BX178" s="27" t="s">
        <v>837</v>
      </c>
      <c r="BY178" s="27" t="s">
        <v>834</v>
      </c>
      <c r="BZ178" s="27" t="s">
        <v>602</v>
      </c>
      <c r="CA178" s="27" t="s">
        <v>837</v>
      </c>
      <c r="CB178" s="27" t="s">
        <v>834</v>
      </c>
      <c r="CC178" s="27" t="s">
        <v>3539</v>
      </c>
      <c r="CD178" s="27" t="s">
        <v>837</v>
      </c>
      <c r="CE178" s="27" t="s">
        <v>834</v>
      </c>
      <c r="CF178" s="27" t="s">
        <v>3118</v>
      </c>
      <c r="CG178" s="27" t="s">
        <v>837</v>
      </c>
      <c r="CH178" s="27" t="s">
        <v>834</v>
      </c>
      <c r="CI178" s="27" t="s">
        <v>3608</v>
      </c>
      <c r="CJ178" s="27" t="s">
        <v>837</v>
      </c>
      <c r="CK178" s="27" t="s">
        <v>834</v>
      </c>
      <c r="CL178" s="27" t="s">
        <v>399</v>
      </c>
      <c r="CM178" s="27" t="s">
        <v>837</v>
      </c>
      <c r="CN178" s="27" t="s">
        <v>834</v>
      </c>
      <c r="CO178" s="27" t="s">
        <v>3983</v>
      </c>
      <c r="CP178" s="27" t="s">
        <v>837</v>
      </c>
      <c r="CQ178" s="27" t="s">
        <v>834</v>
      </c>
      <c r="CR178" s="27" t="s">
        <v>3395</v>
      </c>
      <c r="CS178" s="27" t="s">
        <v>837</v>
      </c>
      <c r="CT178" s="27" t="s">
        <v>834</v>
      </c>
      <c r="CU178" s="27" t="s">
        <v>5035</v>
      </c>
      <c r="CV178" s="27" t="s">
        <v>837</v>
      </c>
      <c r="CW178" s="27" t="s">
        <v>6953</v>
      </c>
      <c r="CX178" s="27" t="s">
        <v>1401</v>
      </c>
      <c r="CY178" s="27">
        <v>8698</v>
      </c>
      <c r="CZ178" s="27" t="s">
        <v>6955</v>
      </c>
      <c r="DA178" s="27" t="s">
        <v>1401</v>
      </c>
      <c r="DB178" s="27">
        <v>225</v>
      </c>
      <c r="DC178" s="27" t="s">
        <v>6956</v>
      </c>
      <c r="DD178" s="27" t="s">
        <v>1401</v>
      </c>
      <c r="DE178" s="27">
        <v>53</v>
      </c>
      <c r="DF178" s="27" t="s">
        <v>6957</v>
      </c>
      <c r="DG178" s="27" t="s">
        <v>1401</v>
      </c>
      <c r="DH178" s="27">
        <v>23</v>
      </c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F178" s="27"/>
    </row>
    <row r="179" spans="1:188">
      <c r="A179" s="1">
        <v>178</v>
      </c>
      <c r="B179" s="69">
        <v>39496</v>
      </c>
      <c r="C179" s="1" t="s">
        <v>1120</v>
      </c>
      <c r="D179" s="1">
        <v>109297</v>
      </c>
      <c r="E179" s="1">
        <v>59374</v>
      </c>
      <c r="F179" s="35">
        <f t="shared" si="32"/>
        <v>0.54323540444842955</v>
      </c>
      <c r="G179" s="35">
        <f t="shared" si="47"/>
        <v>0.10987974534307947</v>
      </c>
      <c r="H179" s="1" t="str">
        <f t="shared" si="48"/>
        <v>PPPP</v>
      </c>
      <c r="I179" s="35">
        <f t="shared" si="49"/>
        <v>0.43689156870010443</v>
      </c>
      <c r="J179" s="1" t="str">
        <f t="shared" si="50"/>
        <v>PML</v>
      </c>
      <c r="K179" s="35">
        <f t="shared" si="51"/>
        <v>0.32701182335702494</v>
      </c>
      <c r="L179" s="1" t="str">
        <f t="shared" si="52"/>
        <v>PML-N</v>
      </c>
      <c r="M179" s="35">
        <f t="shared" si="53"/>
        <v>0.21423518711894096</v>
      </c>
      <c r="N179" s="52" t="s">
        <v>834</v>
      </c>
      <c r="O179" s="52" t="s">
        <v>1002</v>
      </c>
      <c r="P179" s="52" t="s">
        <v>837</v>
      </c>
      <c r="Q179" s="27" t="s">
        <v>834</v>
      </c>
      <c r="R179" s="27" t="s">
        <v>1185</v>
      </c>
      <c r="S179" s="27" t="s">
        <v>837</v>
      </c>
      <c r="T179" s="27" t="s">
        <v>834</v>
      </c>
      <c r="U179" s="27" t="s">
        <v>1765</v>
      </c>
      <c r="V179" s="27" t="s">
        <v>837</v>
      </c>
      <c r="W179" s="27" t="s">
        <v>127</v>
      </c>
      <c r="X179" s="27" t="s">
        <v>909</v>
      </c>
      <c r="Y179" s="27">
        <v>19416</v>
      </c>
      <c r="Z179" s="27" t="s">
        <v>6958</v>
      </c>
      <c r="AA179" s="27" t="s">
        <v>1194</v>
      </c>
      <c r="AB179" s="27">
        <v>12720</v>
      </c>
      <c r="AC179" s="27" t="s">
        <v>2255</v>
      </c>
      <c r="AD179" s="27" t="s">
        <v>1003</v>
      </c>
      <c r="AE179" s="27">
        <v>25940</v>
      </c>
      <c r="AF179" s="27" t="s">
        <v>834</v>
      </c>
      <c r="AG179" s="27" t="s">
        <v>7003</v>
      </c>
      <c r="AH179" s="27" t="s">
        <v>837</v>
      </c>
      <c r="AI179" s="27" t="s">
        <v>834</v>
      </c>
      <c r="AJ179" s="27" t="s">
        <v>1406</v>
      </c>
      <c r="AK179" s="27" t="s">
        <v>837</v>
      </c>
      <c r="AL179" s="27" t="s">
        <v>834</v>
      </c>
      <c r="AM179" s="27" t="s">
        <v>3202</v>
      </c>
      <c r="AN179" s="27" t="s">
        <v>837</v>
      </c>
      <c r="AO179" s="27" t="s">
        <v>834</v>
      </c>
      <c r="AP179" s="27" t="s">
        <v>7510</v>
      </c>
      <c r="AQ179" s="27" t="s">
        <v>837</v>
      </c>
      <c r="AR179" s="27" t="s">
        <v>834</v>
      </c>
      <c r="AS179" s="27" t="s">
        <v>3764</v>
      </c>
      <c r="AT179" s="27" t="s">
        <v>837</v>
      </c>
      <c r="AU179" s="27" t="s">
        <v>834</v>
      </c>
      <c r="AV179" s="27" t="s">
        <v>1866</v>
      </c>
      <c r="AW179" s="27" t="s">
        <v>837</v>
      </c>
      <c r="AX179" s="27" t="s">
        <v>834</v>
      </c>
      <c r="AY179" s="27" t="s">
        <v>393</v>
      </c>
      <c r="AZ179" s="27" t="s">
        <v>837</v>
      </c>
      <c r="BA179" s="27" t="s">
        <v>834</v>
      </c>
      <c r="BB179" s="27" t="s">
        <v>6640</v>
      </c>
      <c r="BC179" s="27" t="s">
        <v>837</v>
      </c>
      <c r="BD179" s="27" t="s">
        <v>834</v>
      </c>
      <c r="BE179" s="27" t="s">
        <v>6802</v>
      </c>
      <c r="BF179" s="27" t="s">
        <v>837</v>
      </c>
      <c r="BG179" s="27" t="s">
        <v>834</v>
      </c>
      <c r="BH179" s="27" t="s">
        <v>834</v>
      </c>
      <c r="BI179" s="27" t="s">
        <v>1777</v>
      </c>
      <c r="BJ179" s="27" t="s">
        <v>837</v>
      </c>
      <c r="BK179" s="27" t="s">
        <v>3403</v>
      </c>
      <c r="BL179" s="27" t="s">
        <v>837</v>
      </c>
      <c r="BM179" s="27" t="s">
        <v>834</v>
      </c>
      <c r="BN179" s="27" t="s">
        <v>5990</v>
      </c>
      <c r="BO179" s="27" t="s">
        <v>837</v>
      </c>
      <c r="BP179" s="27" t="s">
        <v>834</v>
      </c>
      <c r="BQ179" s="27" t="s">
        <v>1020</v>
      </c>
      <c r="BR179" s="27" t="s">
        <v>837</v>
      </c>
      <c r="BS179" s="27" t="s">
        <v>834</v>
      </c>
      <c r="BT179" s="27" t="s">
        <v>4014</v>
      </c>
      <c r="BU179" s="27" t="s">
        <v>837</v>
      </c>
      <c r="BV179" s="27" t="s">
        <v>834</v>
      </c>
      <c r="BW179" s="27" t="s">
        <v>1424</v>
      </c>
      <c r="BX179" s="27" t="s">
        <v>837</v>
      </c>
      <c r="BY179" s="27" t="s">
        <v>834</v>
      </c>
      <c r="BZ179" s="27" t="s">
        <v>602</v>
      </c>
      <c r="CA179" s="27" t="s">
        <v>837</v>
      </c>
      <c r="CB179" s="27" t="s">
        <v>834</v>
      </c>
      <c r="CC179" s="27" t="s">
        <v>3539</v>
      </c>
      <c r="CD179" s="27" t="s">
        <v>837</v>
      </c>
      <c r="CE179" s="27" t="s">
        <v>834</v>
      </c>
      <c r="CF179" s="27" t="s">
        <v>3118</v>
      </c>
      <c r="CG179" s="27" t="s">
        <v>837</v>
      </c>
      <c r="CH179" s="27" t="s">
        <v>834</v>
      </c>
      <c r="CI179" s="27" t="s">
        <v>3608</v>
      </c>
      <c r="CJ179" s="27" t="s">
        <v>837</v>
      </c>
      <c r="CK179" s="27" t="s">
        <v>834</v>
      </c>
      <c r="CL179" s="27" t="s">
        <v>399</v>
      </c>
      <c r="CM179" s="27" t="s">
        <v>837</v>
      </c>
      <c r="CN179" s="27" t="s">
        <v>834</v>
      </c>
      <c r="CO179" s="27" t="s">
        <v>3983</v>
      </c>
      <c r="CP179" s="27" t="s">
        <v>837</v>
      </c>
      <c r="CQ179" s="27" t="s">
        <v>834</v>
      </c>
      <c r="CR179" s="27" t="s">
        <v>3395</v>
      </c>
      <c r="CS179" s="27" t="s">
        <v>837</v>
      </c>
      <c r="CT179" s="27" t="s">
        <v>7130</v>
      </c>
      <c r="CU179" s="27" t="s">
        <v>5035</v>
      </c>
      <c r="CV179" s="27">
        <v>42</v>
      </c>
      <c r="CW179" s="27" t="s">
        <v>6959</v>
      </c>
      <c r="CX179" s="27" t="s">
        <v>1401</v>
      </c>
      <c r="CY179" s="27">
        <v>671</v>
      </c>
      <c r="CZ179" s="27" t="s">
        <v>6960</v>
      </c>
      <c r="DA179" s="27" t="s">
        <v>1401</v>
      </c>
      <c r="DB179" s="27">
        <v>268</v>
      </c>
      <c r="DC179" s="27" t="s">
        <v>6961</v>
      </c>
      <c r="DD179" s="27" t="s">
        <v>1401</v>
      </c>
      <c r="DE179" s="27">
        <v>107</v>
      </c>
      <c r="DF179" s="27" t="s">
        <v>6962</v>
      </c>
      <c r="DG179" s="27" t="s">
        <v>1401</v>
      </c>
      <c r="DH179" s="27">
        <v>75</v>
      </c>
      <c r="DI179" s="27" t="s">
        <v>6963</v>
      </c>
      <c r="DJ179" s="27" t="s">
        <v>1401</v>
      </c>
      <c r="DK179" s="27">
        <v>75</v>
      </c>
      <c r="DL179" s="27" t="s">
        <v>7131</v>
      </c>
      <c r="DM179" s="27" t="s">
        <v>1401</v>
      </c>
      <c r="DN179" s="27">
        <v>30</v>
      </c>
      <c r="DO179" s="27" t="s">
        <v>7166</v>
      </c>
      <c r="DP179" s="27" t="s">
        <v>1401</v>
      </c>
      <c r="DQ179" s="27">
        <v>17</v>
      </c>
      <c r="DR179" s="27" t="s">
        <v>7167</v>
      </c>
      <c r="DS179" s="27" t="s">
        <v>1401</v>
      </c>
      <c r="DT179" s="27">
        <v>13</v>
      </c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  <c r="GF179" s="27"/>
    </row>
    <row r="180" spans="1:188">
      <c r="A180" s="1">
        <v>179</v>
      </c>
      <c r="B180" s="69">
        <v>39496</v>
      </c>
      <c r="C180" s="1" t="s">
        <v>1123</v>
      </c>
      <c r="D180" s="1">
        <v>117614</v>
      </c>
      <c r="E180" s="1">
        <v>65870</v>
      </c>
      <c r="F180" s="35">
        <f t="shared" si="32"/>
        <v>0.56005237471729552</v>
      </c>
      <c r="G180" s="35">
        <f t="shared" si="47"/>
        <v>0.17192955822073783</v>
      </c>
      <c r="H180" s="1" t="str">
        <f t="shared" si="48"/>
        <v>PPPP</v>
      </c>
      <c r="I180" s="35">
        <f t="shared" si="49"/>
        <v>0.47391832397145894</v>
      </c>
      <c r="J180" s="1" t="str">
        <f t="shared" si="50"/>
        <v>PML</v>
      </c>
      <c r="K180" s="35">
        <f t="shared" si="51"/>
        <v>0.30198876575072114</v>
      </c>
      <c r="L180" s="1" t="str">
        <f t="shared" si="52"/>
        <v>PML-N</v>
      </c>
      <c r="M180" s="35">
        <f t="shared" si="53"/>
        <v>0.11697282526187947</v>
      </c>
      <c r="N180" s="52" t="s">
        <v>834</v>
      </c>
      <c r="O180" s="52" t="s">
        <v>1002</v>
      </c>
      <c r="P180" s="52" t="s">
        <v>837</v>
      </c>
      <c r="Q180" s="27" t="s">
        <v>834</v>
      </c>
      <c r="R180" s="27" t="s">
        <v>1185</v>
      </c>
      <c r="S180" s="27" t="s">
        <v>837</v>
      </c>
      <c r="T180" s="27" t="s">
        <v>834</v>
      </c>
      <c r="U180" s="27" t="s">
        <v>1765</v>
      </c>
      <c r="V180" s="27" t="s">
        <v>837</v>
      </c>
      <c r="W180" s="27" t="s">
        <v>128</v>
      </c>
      <c r="X180" s="27" t="s">
        <v>909</v>
      </c>
      <c r="Y180" s="27">
        <v>19892</v>
      </c>
      <c r="Z180" s="27" t="s">
        <v>7168</v>
      </c>
      <c r="AA180" s="27" t="s">
        <v>1194</v>
      </c>
      <c r="AB180" s="27">
        <v>7705</v>
      </c>
      <c r="AC180" s="27" t="s">
        <v>2256</v>
      </c>
      <c r="AD180" s="27" t="s">
        <v>1003</v>
      </c>
      <c r="AE180" s="27">
        <v>31217</v>
      </c>
      <c r="AF180" s="27" t="s">
        <v>834</v>
      </c>
      <c r="AG180" s="27" t="s">
        <v>7003</v>
      </c>
      <c r="AH180" s="27" t="s">
        <v>837</v>
      </c>
      <c r="AI180" s="27" t="s">
        <v>834</v>
      </c>
      <c r="AJ180" s="27" t="s">
        <v>1406</v>
      </c>
      <c r="AK180" s="27" t="s">
        <v>837</v>
      </c>
      <c r="AL180" s="27" t="s">
        <v>834</v>
      </c>
      <c r="AM180" s="27" t="s">
        <v>3202</v>
      </c>
      <c r="AN180" s="27" t="s">
        <v>837</v>
      </c>
      <c r="AO180" s="27" t="s">
        <v>834</v>
      </c>
      <c r="AP180" s="27" t="s">
        <v>7510</v>
      </c>
      <c r="AQ180" s="27" t="s">
        <v>837</v>
      </c>
      <c r="AR180" s="27" t="s">
        <v>834</v>
      </c>
      <c r="AS180" s="27" t="s">
        <v>3764</v>
      </c>
      <c r="AT180" s="27" t="s">
        <v>837</v>
      </c>
      <c r="AU180" s="27" t="s">
        <v>834</v>
      </c>
      <c r="AV180" s="27" t="s">
        <v>1866</v>
      </c>
      <c r="AW180" s="27" t="s">
        <v>837</v>
      </c>
      <c r="AX180" s="27" t="s">
        <v>834</v>
      </c>
      <c r="AY180" s="27" t="s">
        <v>393</v>
      </c>
      <c r="AZ180" s="27" t="s">
        <v>837</v>
      </c>
      <c r="BA180" s="27" t="s">
        <v>834</v>
      </c>
      <c r="BB180" s="27" t="s">
        <v>6640</v>
      </c>
      <c r="BC180" s="27" t="s">
        <v>837</v>
      </c>
      <c r="BD180" s="27" t="s">
        <v>834</v>
      </c>
      <c r="BE180" s="27" t="s">
        <v>6802</v>
      </c>
      <c r="BF180" s="27" t="s">
        <v>837</v>
      </c>
      <c r="BG180" s="27" t="s">
        <v>834</v>
      </c>
      <c r="BH180" s="27" t="s">
        <v>834</v>
      </c>
      <c r="BI180" s="27" t="s">
        <v>1777</v>
      </c>
      <c r="BJ180" s="27" t="s">
        <v>837</v>
      </c>
      <c r="BK180" s="27" t="s">
        <v>3403</v>
      </c>
      <c r="BL180" s="27" t="s">
        <v>837</v>
      </c>
      <c r="BM180" s="27" t="s">
        <v>834</v>
      </c>
      <c r="BN180" s="27" t="s">
        <v>5990</v>
      </c>
      <c r="BO180" s="27" t="s">
        <v>837</v>
      </c>
      <c r="BP180" s="27" t="s">
        <v>834</v>
      </c>
      <c r="BQ180" s="27" t="s">
        <v>1020</v>
      </c>
      <c r="BR180" s="27" t="s">
        <v>837</v>
      </c>
      <c r="BS180" s="27" t="s">
        <v>834</v>
      </c>
      <c r="BT180" s="27" t="s">
        <v>4014</v>
      </c>
      <c r="BU180" s="27" t="s">
        <v>837</v>
      </c>
      <c r="BV180" s="27" t="s">
        <v>834</v>
      </c>
      <c r="BW180" s="27" t="s">
        <v>1424</v>
      </c>
      <c r="BX180" s="27" t="s">
        <v>837</v>
      </c>
      <c r="BY180" s="27" t="s">
        <v>834</v>
      </c>
      <c r="BZ180" s="27" t="s">
        <v>602</v>
      </c>
      <c r="CA180" s="27" t="s">
        <v>837</v>
      </c>
      <c r="CB180" s="27" t="s">
        <v>834</v>
      </c>
      <c r="CC180" s="27" t="s">
        <v>3539</v>
      </c>
      <c r="CD180" s="27" t="s">
        <v>837</v>
      </c>
      <c r="CE180" s="27" t="s">
        <v>834</v>
      </c>
      <c r="CF180" s="27" t="s">
        <v>3118</v>
      </c>
      <c r="CG180" s="27" t="s">
        <v>837</v>
      </c>
      <c r="CH180" s="27" t="s">
        <v>834</v>
      </c>
      <c r="CI180" s="27" t="s">
        <v>3608</v>
      </c>
      <c r="CJ180" s="27" t="s">
        <v>837</v>
      </c>
      <c r="CK180" s="27" t="s">
        <v>834</v>
      </c>
      <c r="CL180" s="27" t="s">
        <v>399</v>
      </c>
      <c r="CM180" s="27" t="s">
        <v>837</v>
      </c>
      <c r="CN180" s="27" t="s">
        <v>834</v>
      </c>
      <c r="CO180" s="27" t="s">
        <v>3983</v>
      </c>
      <c r="CP180" s="27" t="s">
        <v>837</v>
      </c>
      <c r="CQ180" s="27" t="s">
        <v>834</v>
      </c>
      <c r="CR180" s="27" t="s">
        <v>3395</v>
      </c>
      <c r="CS180" s="27" t="s">
        <v>837</v>
      </c>
      <c r="CT180" s="27" t="s">
        <v>834</v>
      </c>
      <c r="CU180" s="27" t="s">
        <v>5035</v>
      </c>
      <c r="CV180" s="27" t="s">
        <v>837</v>
      </c>
      <c r="CW180" s="27" t="s">
        <v>7169</v>
      </c>
      <c r="CX180" s="27" t="s">
        <v>1401</v>
      </c>
      <c r="CY180" s="27">
        <v>6086</v>
      </c>
      <c r="CZ180" s="27" t="s">
        <v>7170</v>
      </c>
      <c r="DA180" s="27" t="s">
        <v>1401</v>
      </c>
      <c r="DB180" s="27">
        <v>249</v>
      </c>
      <c r="DC180" s="27" t="s">
        <v>7171</v>
      </c>
      <c r="DD180" s="27" t="s">
        <v>1401</v>
      </c>
      <c r="DE180" s="27">
        <v>230</v>
      </c>
      <c r="DF180" s="27" t="s">
        <v>7172</v>
      </c>
      <c r="DG180" s="27" t="s">
        <v>1401</v>
      </c>
      <c r="DH180" s="27">
        <v>219</v>
      </c>
      <c r="DI180" s="27" t="s">
        <v>7173</v>
      </c>
      <c r="DJ180" s="27" t="s">
        <v>1401</v>
      </c>
      <c r="DK180" s="27">
        <v>161</v>
      </c>
      <c r="DL180" s="27" t="s">
        <v>7174</v>
      </c>
      <c r="DM180" s="27" t="s">
        <v>1401</v>
      </c>
      <c r="DN180" s="27">
        <v>63</v>
      </c>
      <c r="DO180" s="27" t="s">
        <v>7131</v>
      </c>
      <c r="DP180" s="27" t="s">
        <v>1401</v>
      </c>
      <c r="DQ180" s="27">
        <v>48</v>
      </c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</row>
    <row r="181" spans="1:188">
      <c r="A181" s="1">
        <v>180</v>
      </c>
      <c r="B181" s="69">
        <v>39496</v>
      </c>
      <c r="C181" s="1" t="s">
        <v>2284</v>
      </c>
      <c r="D181" s="1">
        <v>112832</v>
      </c>
      <c r="E181" s="1">
        <v>56584</v>
      </c>
      <c r="F181" s="35">
        <f t="shared" si="32"/>
        <v>0.50148893930799776</v>
      </c>
      <c r="G181" s="35">
        <f t="shared" si="47"/>
        <v>4.4835996041283757E-2</v>
      </c>
      <c r="H181" s="1" t="str">
        <f t="shared" si="48"/>
        <v>PML-N</v>
      </c>
      <c r="I181" s="35">
        <f t="shared" si="49"/>
        <v>0.32214053442669305</v>
      </c>
      <c r="J181" s="1" t="str">
        <f t="shared" si="50"/>
        <v>IND</v>
      </c>
      <c r="K181" s="35">
        <f t="shared" si="51"/>
        <v>0.2773045383854093</v>
      </c>
      <c r="L181" s="1" t="str">
        <f t="shared" si="52"/>
        <v>PML</v>
      </c>
      <c r="M181" s="35">
        <f t="shared" si="53"/>
        <v>0.23679838823695745</v>
      </c>
      <c r="N181" s="52" t="s">
        <v>834</v>
      </c>
      <c r="O181" s="52" t="s">
        <v>1002</v>
      </c>
      <c r="P181" s="52" t="s">
        <v>837</v>
      </c>
      <c r="Q181" s="27" t="s">
        <v>834</v>
      </c>
      <c r="R181" s="27" t="s">
        <v>1185</v>
      </c>
      <c r="S181" s="27" t="s">
        <v>837</v>
      </c>
      <c r="T181" s="27" t="s">
        <v>834</v>
      </c>
      <c r="U181" s="27" t="s">
        <v>1765</v>
      </c>
      <c r="V181" s="27" t="s">
        <v>837</v>
      </c>
      <c r="W181" s="27" t="s">
        <v>7175</v>
      </c>
      <c r="X181" s="27" t="s">
        <v>909</v>
      </c>
      <c r="Y181" s="27">
        <v>13399</v>
      </c>
      <c r="Z181" s="27" t="s">
        <v>2283</v>
      </c>
      <c r="AA181" s="27" t="s">
        <v>1194</v>
      </c>
      <c r="AB181" s="27">
        <v>18228</v>
      </c>
      <c r="AC181" s="27" t="s">
        <v>7176</v>
      </c>
      <c r="AD181" s="27" t="s">
        <v>1003</v>
      </c>
      <c r="AE181" s="27">
        <v>8536</v>
      </c>
      <c r="AF181" s="27" t="s">
        <v>834</v>
      </c>
      <c r="AG181" s="27" t="s">
        <v>7003</v>
      </c>
      <c r="AH181" s="27" t="s">
        <v>837</v>
      </c>
      <c r="AI181" s="27" t="s">
        <v>834</v>
      </c>
      <c r="AJ181" s="27" t="s">
        <v>1406</v>
      </c>
      <c r="AK181" s="27" t="s">
        <v>837</v>
      </c>
      <c r="AL181" s="27" t="s">
        <v>834</v>
      </c>
      <c r="AM181" s="27" t="s">
        <v>3202</v>
      </c>
      <c r="AN181" s="27" t="s">
        <v>837</v>
      </c>
      <c r="AO181" s="27" t="s">
        <v>7178</v>
      </c>
      <c r="AP181" s="27" t="s">
        <v>7510</v>
      </c>
      <c r="AQ181" s="27">
        <v>187</v>
      </c>
      <c r="AR181" s="27" t="s">
        <v>834</v>
      </c>
      <c r="AS181" s="27" t="s">
        <v>3764</v>
      </c>
      <c r="AT181" s="27" t="s">
        <v>837</v>
      </c>
      <c r="AU181" s="27" t="s">
        <v>834</v>
      </c>
      <c r="AV181" s="27" t="s">
        <v>1866</v>
      </c>
      <c r="AW181" s="27" t="s">
        <v>837</v>
      </c>
      <c r="AX181" s="27" t="s">
        <v>834</v>
      </c>
      <c r="AY181" s="27" t="s">
        <v>393</v>
      </c>
      <c r="AZ181" s="27" t="s">
        <v>837</v>
      </c>
      <c r="BA181" s="27" t="s">
        <v>834</v>
      </c>
      <c r="BB181" s="27" t="s">
        <v>6640</v>
      </c>
      <c r="BC181" s="27" t="s">
        <v>837</v>
      </c>
      <c r="BD181" s="27" t="s">
        <v>834</v>
      </c>
      <c r="BE181" s="27" t="s">
        <v>6802</v>
      </c>
      <c r="BF181" s="27" t="s">
        <v>837</v>
      </c>
      <c r="BG181" s="27" t="s">
        <v>834</v>
      </c>
      <c r="BH181" s="27" t="s">
        <v>834</v>
      </c>
      <c r="BI181" s="27" t="s">
        <v>1777</v>
      </c>
      <c r="BJ181" s="27" t="s">
        <v>837</v>
      </c>
      <c r="BK181" s="27" t="s">
        <v>3403</v>
      </c>
      <c r="BL181" s="27" t="s">
        <v>837</v>
      </c>
      <c r="BM181" s="27" t="s">
        <v>834</v>
      </c>
      <c r="BN181" s="27" t="s">
        <v>5990</v>
      </c>
      <c r="BO181" s="27" t="s">
        <v>837</v>
      </c>
      <c r="BP181" s="27" t="s">
        <v>834</v>
      </c>
      <c r="BQ181" s="27" t="s">
        <v>1020</v>
      </c>
      <c r="BR181" s="27" t="s">
        <v>837</v>
      </c>
      <c r="BS181" s="27" t="s">
        <v>834</v>
      </c>
      <c r="BT181" s="27" t="s">
        <v>4014</v>
      </c>
      <c r="BU181" s="27" t="s">
        <v>837</v>
      </c>
      <c r="BV181" s="27" t="s">
        <v>834</v>
      </c>
      <c r="BW181" s="27" t="s">
        <v>1424</v>
      </c>
      <c r="BX181" s="27" t="s">
        <v>837</v>
      </c>
      <c r="BY181" s="27" t="s">
        <v>834</v>
      </c>
      <c r="BZ181" s="27" t="s">
        <v>602</v>
      </c>
      <c r="CA181" s="27" t="s">
        <v>837</v>
      </c>
      <c r="CB181" s="27" t="s">
        <v>834</v>
      </c>
      <c r="CC181" s="27" t="s">
        <v>3539</v>
      </c>
      <c r="CD181" s="27" t="s">
        <v>837</v>
      </c>
      <c r="CE181" s="27" t="s">
        <v>834</v>
      </c>
      <c r="CF181" s="27" t="s">
        <v>3118</v>
      </c>
      <c r="CG181" s="27" t="s">
        <v>837</v>
      </c>
      <c r="CH181" s="27" t="s">
        <v>834</v>
      </c>
      <c r="CI181" s="27" t="s">
        <v>3608</v>
      </c>
      <c r="CJ181" s="27" t="s">
        <v>837</v>
      </c>
      <c r="CK181" s="27" t="s">
        <v>834</v>
      </c>
      <c r="CL181" s="27" t="s">
        <v>399</v>
      </c>
      <c r="CM181" s="27" t="s">
        <v>837</v>
      </c>
      <c r="CN181" s="27" t="s">
        <v>834</v>
      </c>
      <c r="CO181" s="27" t="s">
        <v>3983</v>
      </c>
      <c r="CP181" s="27" t="s">
        <v>837</v>
      </c>
      <c r="CQ181" s="27" t="s">
        <v>834</v>
      </c>
      <c r="CR181" s="27" t="s">
        <v>3395</v>
      </c>
      <c r="CS181" s="27" t="s">
        <v>837</v>
      </c>
      <c r="CT181" s="27" t="s">
        <v>834</v>
      </c>
      <c r="CU181" s="27" t="s">
        <v>5035</v>
      </c>
      <c r="CV181" s="27" t="s">
        <v>837</v>
      </c>
      <c r="CW181" s="27" t="s">
        <v>2285</v>
      </c>
      <c r="CX181" s="27" t="s">
        <v>1401</v>
      </c>
      <c r="CY181" s="27">
        <v>15691</v>
      </c>
      <c r="CZ181" s="27" t="s">
        <v>7177</v>
      </c>
      <c r="DA181" s="27" t="s">
        <v>1401</v>
      </c>
      <c r="DB181" s="27">
        <v>284</v>
      </c>
      <c r="DC181" s="27" t="s">
        <v>7334</v>
      </c>
      <c r="DD181" s="27" t="s">
        <v>1401</v>
      </c>
      <c r="DE181" s="27">
        <v>86</v>
      </c>
      <c r="DF181" s="27" t="s">
        <v>7335</v>
      </c>
      <c r="DG181" s="27" t="s">
        <v>1401</v>
      </c>
      <c r="DH181" s="27">
        <v>62</v>
      </c>
      <c r="DI181" s="27" t="s">
        <v>7336</v>
      </c>
      <c r="DJ181" s="27" t="s">
        <v>1401</v>
      </c>
      <c r="DK181" s="27">
        <v>62</v>
      </c>
      <c r="DL181" s="27" t="s">
        <v>7337</v>
      </c>
      <c r="DM181" s="27" t="s">
        <v>1401</v>
      </c>
      <c r="DN181" s="27">
        <v>28</v>
      </c>
      <c r="DO181" s="27" t="s">
        <v>7008</v>
      </c>
      <c r="DP181" s="27" t="s">
        <v>1401</v>
      </c>
      <c r="DQ181" s="27">
        <v>21</v>
      </c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</row>
    <row r="182" spans="1:188">
      <c r="A182" s="1">
        <v>181</v>
      </c>
      <c r="B182" s="69">
        <v>39496</v>
      </c>
      <c r="C182" s="1" t="s">
        <v>2287</v>
      </c>
      <c r="D182" s="1">
        <v>117608</v>
      </c>
      <c r="E182" s="1">
        <v>59706</v>
      </c>
      <c r="F182" s="35">
        <f t="shared" si="32"/>
        <v>0.50766954628936811</v>
      </c>
      <c r="G182" s="35">
        <f t="shared" si="47"/>
        <v>4.813586574213647E-2</v>
      </c>
      <c r="H182" s="1" t="str">
        <f t="shared" si="48"/>
        <v>PML</v>
      </c>
      <c r="I182" s="35">
        <f t="shared" si="49"/>
        <v>0.34169095233309887</v>
      </c>
      <c r="J182" s="1" t="str">
        <f t="shared" si="50"/>
        <v>PPPP</v>
      </c>
      <c r="K182" s="35">
        <f t="shared" si="51"/>
        <v>0.29355508659096236</v>
      </c>
      <c r="L182" s="1" t="str">
        <f t="shared" si="52"/>
        <v>PML-N</v>
      </c>
      <c r="M182" s="35">
        <f t="shared" si="53"/>
        <v>0.18601145613506181</v>
      </c>
      <c r="N182" s="52" t="s">
        <v>834</v>
      </c>
      <c r="O182" s="52" t="s">
        <v>1002</v>
      </c>
      <c r="P182" s="52" t="s">
        <v>837</v>
      </c>
      <c r="Q182" s="27" t="s">
        <v>834</v>
      </c>
      <c r="R182" s="27" t="s">
        <v>1185</v>
      </c>
      <c r="S182" s="27" t="s">
        <v>837</v>
      </c>
      <c r="T182" s="27" t="s">
        <v>834</v>
      </c>
      <c r="U182" s="27" t="s">
        <v>1765</v>
      </c>
      <c r="V182" s="27" t="s">
        <v>837</v>
      </c>
      <c r="W182" s="27" t="s">
        <v>2286</v>
      </c>
      <c r="X182" s="27" t="s">
        <v>909</v>
      </c>
      <c r="Y182" s="27">
        <v>20401</v>
      </c>
      <c r="Z182" s="27" t="s">
        <v>7009</v>
      </c>
      <c r="AA182" s="27" t="s">
        <v>1194</v>
      </c>
      <c r="AB182" s="27">
        <v>11106</v>
      </c>
      <c r="AC182" s="27" t="s">
        <v>2288</v>
      </c>
      <c r="AD182" s="27" t="s">
        <v>1003</v>
      </c>
      <c r="AE182" s="27">
        <v>17527</v>
      </c>
      <c r="AF182" s="27" t="s">
        <v>834</v>
      </c>
      <c r="AG182" s="27" t="s">
        <v>7003</v>
      </c>
      <c r="AH182" s="27" t="s">
        <v>837</v>
      </c>
      <c r="AI182" s="27" t="s">
        <v>834</v>
      </c>
      <c r="AJ182" s="27" t="s">
        <v>1406</v>
      </c>
      <c r="AK182" s="27" t="s">
        <v>837</v>
      </c>
      <c r="AL182" s="27" t="s">
        <v>834</v>
      </c>
      <c r="AM182" s="27" t="s">
        <v>3202</v>
      </c>
      <c r="AN182" s="27" t="s">
        <v>837</v>
      </c>
      <c r="AO182" s="27" t="s">
        <v>834</v>
      </c>
      <c r="AP182" s="27" t="s">
        <v>7510</v>
      </c>
      <c r="AQ182" s="27" t="s">
        <v>837</v>
      </c>
      <c r="AR182" s="27" t="s">
        <v>834</v>
      </c>
      <c r="AS182" s="27" t="s">
        <v>3764</v>
      </c>
      <c r="AT182" s="27" t="s">
        <v>837</v>
      </c>
      <c r="AU182" s="27" t="s">
        <v>834</v>
      </c>
      <c r="AV182" s="27" t="s">
        <v>1866</v>
      </c>
      <c r="AW182" s="27" t="s">
        <v>837</v>
      </c>
      <c r="AX182" s="27" t="s">
        <v>834</v>
      </c>
      <c r="AY182" s="27" t="s">
        <v>393</v>
      </c>
      <c r="AZ182" s="27" t="s">
        <v>837</v>
      </c>
      <c r="BA182" s="27" t="s">
        <v>834</v>
      </c>
      <c r="BB182" s="27" t="s">
        <v>6640</v>
      </c>
      <c r="BC182" s="27" t="s">
        <v>837</v>
      </c>
      <c r="BD182" s="27" t="s">
        <v>834</v>
      </c>
      <c r="BE182" s="27" t="s">
        <v>6802</v>
      </c>
      <c r="BF182" s="27" t="s">
        <v>837</v>
      </c>
      <c r="BG182" s="27" t="s">
        <v>834</v>
      </c>
      <c r="BH182" s="27" t="s">
        <v>834</v>
      </c>
      <c r="BI182" s="27" t="s">
        <v>1777</v>
      </c>
      <c r="BJ182" s="27" t="s">
        <v>837</v>
      </c>
      <c r="BK182" s="27" t="s">
        <v>3403</v>
      </c>
      <c r="BL182" s="27" t="s">
        <v>837</v>
      </c>
      <c r="BM182" s="27" t="s">
        <v>834</v>
      </c>
      <c r="BN182" s="27" t="s">
        <v>5990</v>
      </c>
      <c r="BO182" s="27" t="s">
        <v>837</v>
      </c>
      <c r="BP182" s="27" t="s">
        <v>834</v>
      </c>
      <c r="BQ182" s="27" t="s">
        <v>1020</v>
      </c>
      <c r="BR182" s="27" t="s">
        <v>837</v>
      </c>
      <c r="BS182" s="27" t="s">
        <v>6986</v>
      </c>
      <c r="BT182" s="27" t="s">
        <v>4014</v>
      </c>
      <c r="BU182" s="27">
        <v>241</v>
      </c>
      <c r="BV182" s="27" t="s">
        <v>834</v>
      </c>
      <c r="BW182" s="27" t="s">
        <v>1424</v>
      </c>
      <c r="BX182" s="27" t="s">
        <v>837</v>
      </c>
      <c r="BY182" s="27" t="s">
        <v>834</v>
      </c>
      <c r="BZ182" s="27" t="s">
        <v>602</v>
      </c>
      <c r="CA182" s="27" t="s">
        <v>837</v>
      </c>
      <c r="CB182" s="27" t="s">
        <v>834</v>
      </c>
      <c r="CC182" s="27" t="s">
        <v>3539</v>
      </c>
      <c r="CD182" s="27" t="s">
        <v>837</v>
      </c>
      <c r="CE182" s="27" t="s">
        <v>834</v>
      </c>
      <c r="CF182" s="27" t="s">
        <v>3118</v>
      </c>
      <c r="CG182" s="27" t="s">
        <v>837</v>
      </c>
      <c r="CH182" s="27" t="s">
        <v>834</v>
      </c>
      <c r="CI182" s="27" t="s">
        <v>3608</v>
      </c>
      <c r="CJ182" s="27" t="s">
        <v>837</v>
      </c>
      <c r="CK182" s="27" t="s">
        <v>834</v>
      </c>
      <c r="CL182" s="27" t="s">
        <v>399</v>
      </c>
      <c r="CM182" s="27" t="s">
        <v>837</v>
      </c>
      <c r="CN182" s="27" t="s">
        <v>834</v>
      </c>
      <c r="CO182" s="27" t="s">
        <v>3983</v>
      </c>
      <c r="CP182" s="27" t="s">
        <v>837</v>
      </c>
      <c r="CQ182" s="27" t="s">
        <v>834</v>
      </c>
      <c r="CR182" s="27" t="s">
        <v>3395</v>
      </c>
      <c r="CS182" s="27" t="s">
        <v>837</v>
      </c>
      <c r="CT182" s="27" t="s">
        <v>834</v>
      </c>
      <c r="CU182" s="27" t="s">
        <v>5035</v>
      </c>
      <c r="CV182" s="27" t="s">
        <v>837</v>
      </c>
      <c r="CW182" s="27" t="s">
        <v>7010</v>
      </c>
      <c r="CX182" s="27" t="s">
        <v>1401</v>
      </c>
      <c r="CY182" s="27">
        <v>9834</v>
      </c>
      <c r="CZ182" s="27" t="s">
        <v>6985</v>
      </c>
      <c r="DA182" s="27" t="s">
        <v>1401</v>
      </c>
      <c r="DB182" s="27">
        <v>278</v>
      </c>
      <c r="DC182" s="27" t="s">
        <v>6831</v>
      </c>
      <c r="DD182" s="27" t="s">
        <v>1401</v>
      </c>
      <c r="DE182" s="27">
        <v>154</v>
      </c>
      <c r="DF182" s="27" t="s">
        <v>6832</v>
      </c>
      <c r="DG182" s="27" t="s">
        <v>1401</v>
      </c>
      <c r="DH182" s="27">
        <v>49</v>
      </c>
      <c r="DI182" s="27" t="s">
        <v>3699</v>
      </c>
      <c r="DJ182" s="27" t="s">
        <v>1401</v>
      </c>
      <c r="DK182" s="27">
        <v>38</v>
      </c>
      <c r="DL182" s="27" t="s">
        <v>6833</v>
      </c>
      <c r="DM182" s="27" t="s">
        <v>1401</v>
      </c>
      <c r="DN182" s="27">
        <v>27</v>
      </c>
      <c r="DO182" s="27" t="s">
        <v>6834</v>
      </c>
      <c r="DP182" s="27" t="s">
        <v>1401</v>
      </c>
      <c r="DQ182" s="27">
        <v>26</v>
      </c>
      <c r="DR182" s="27" t="s">
        <v>6835</v>
      </c>
      <c r="DS182" s="27" t="s">
        <v>1401</v>
      </c>
      <c r="DT182" s="27">
        <v>20</v>
      </c>
      <c r="DU182" s="27" t="s">
        <v>6836</v>
      </c>
      <c r="DV182" s="27" t="s">
        <v>1401</v>
      </c>
      <c r="DW182" s="27">
        <v>5</v>
      </c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</row>
    <row r="183" spans="1:188">
      <c r="A183" s="1">
        <v>182</v>
      </c>
      <c r="B183" s="69">
        <v>39496</v>
      </c>
      <c r="C183" s="1" t="s">
        <v>2290</v>
      </c>
      <c r="D183" s="1">
        <v>133646</v>
      </c>
      <c r="E183" s="1">
        <v>66808</v>
      </c>
      <c r="F183" s="35">
        <f t="shared" si="32"/>
        <v>0.49988776319530698</v>
      </c>
      <c r="G183" s="35">
        <f t="shared" si="47"/>
        <v>1.0223326547718837E-2</v>
      </c>
      <c r="H183" s="1" t="str">
        <f t="shared" si="48"/>
        <v>PPPP</v>
      </c>
      <c r="I183" s="35">
        <f t="shared" si="49"/>
        <v>0.33870195186205243</v>
      </c>
      <c r="J183" s="1" t="str">
        <f t="shared" si="50"/>
        <v>PML</v>
      </c>
      <c r="K183" s="35">
        <f t="shared" si="51"/>
        <v>0.32847862531433364</v>
      </c>
      <c r="L183" s="1" t="str">
        <f t="shared" si="52"/>
        <v>PML-N</v>
      </c>
      <c r="M183" s="35">
        <f t="shared" si="53"/>
        <v>0.29691054963477426</v>
      </c>
      <c r="N183" s="52" t="s">
        <v>834</v>
      </c>
      <c r="O183" s="52" t="s">
        <v>1002</v>
      </c>
      <c r="P183" s="52" t="s">
        <v>837</v>
      </c>
      <c r="Q183" s="27" t="s">
        <v>6840</v>
      </c>
      <c r="R183" s="27" t="s">
        <v>1185</v>
      </c>
      <c r="S183" s="27">
        <v>25</v>
      </c>
      <c r="T183" s="27" t="s">
        <v>834</v>
      </c>
      <c r="U183" s="27" t="s">
        <v>1765</v>
      </c>
      <c r="V183" s="27" t="s">
        <v>837</v>
      </c>
      <c r="W183" s="27" t="s">
        <v>2263</v>
      </c>
      <c r="X183" s="27" t="s">
        <v>909</v>
      </c>
      <c r="Y183" s="27">
        <v>21945</v>
      </c>
      <c r="Z183" s="27" t="s">
        <v>6837</v>
      </c>
      <c r="AA183" s="27" t="s">
        <v>1194</v>
      </c>
      <c r="AB183" s="27">
        <v>19836</v>
      </c>
      <c r="AC183" s="27" t="s">
        <v>2289</v>
      </c>
      <c r="AD183" s="27" t="s">
        <v>1003</v>
      </c>
      <c r="AE183" s="27">
        <v>22628</v>
      </c>
      <c r="AF183" s="27" t="s">
        <v>834</v>
      </c>
      <c r="AG183" s="27" t="s">
        <v>7003</v>
      </c>
      <c r="AH183" s="27" t="s">
        <v>837</v>
      </c>
      <c r="AI183" s="27" t="s">
        <v>834</v>
      </c>
      <c r="AJ183" s="27" t="s">
        <v>1406</v>
      </c>
      <c r="AK183" s="27" t="s">
        <v>837</v>
      </c>
      <c r="AL183" s="27" t="s">
        <v>834</v>
      </c>
      <c r="AM183" s="27" t="s">
        <v>3202</v>
      </c>
      <c r="AN183" s="27" t="s">
        <v>837</v>
      </c>
      <c r="AO183" s="27" t="s">
        <v>834</v>
      </c>
      <c r="AP183" s="27" t="s">
        <v>7510</v>
      </c>
      <c r="AQ183" s="27" t="s">
        <v>837</v>
      </c>
      <c r="AR183" s="27" t="s">
        <v>834</v>
      </c>
      <c r="AS183" s="27" t="s">
        <v>3764</v>
      </c>
      <c r="AT183" s="27" t="s">
        <v>837</v>
      </c>
      <c r="AU183" s="27" t="s">
        <v>834</v>
      </c>
      <c r="AV183" s="27" t="s">
        <v>1866</v>
      </c>
      <c r="AW183" s="27" t="s">
        <v>837</v>
      </c>
      <c r="AX183" s="27" t="s">
        <v>834</v>
      </c>
      <c r="AY183" s="27" t="s">
        <v>393</v>
      </c>
      <c r="AZ183" s="27" t="s">
        <v>837</v>
      </c>
      <c r="BA183" s="27" t="s">
        <v>834</v>
      </c>
      <c r="BB183" s="27" t="s">
        <v>6640</v>
      </c>
      <c r="BC183" s="27" t="s">
        <v>837</v>
      </c>
      <c r="BD183" s="27" t="s">
        <v>834</v>
      </c>
      <c r="BE183" s="27" t="s">
        <v>6802</v>
      </c>
      <c r="BF183" s="27" t="s">
        <v>837</v>
      </c>
      <c r="BG183" s="27" t="s">
        <v>834</v>
      </c>
      <c r="BH183" s="27" t="s">
        <v>834</v>
      </c>
      <c r="BI183" s="27" t="s">
        <v>1777</v>
      </c>
      <c r="BJ183" s="27" t="s">
        <v>837</v>
      </c>
      <c r="BK183" s="27" t="s">
        <v>3403</v>
      </c>
      <c r="BL183" s="27" t="s">
        <v>837</v>
      </c>
      <c r="BM183" s="27" t="s">
        <v>834</v>
      </c>
      <c r="BN183" s="27" t="s">
        <v>5990</v>
      </c>
      <c r="BO183" s="27" t="s">
        <v>837</v>
      </c>
      <c r="BP183" s="27" t="s">
        <v>834</v>
      </c>
      <c r="BQ183" s="27" t="s">
        <v>1020</v>
      </c>
      <c r="BR183" s="27" t="s">
        <v>837</v>
      </c>
      <c r="BS183" s="27" t="s">
        <v>834</v>
      </c>
      <c r="BT183" s="27" t="s">
        <v>4014</v>
      </c>
      <c r="BU183" s="27" t="s">
        <v>837</v>
      </c>
      <c r="BV183" s="27" t="s">
        <v>834</v>
      </c>
      <c r="BW183" s="27" t="s">
        <v>1424</v>
      </c>
      <c r="BX183" s="27" t="s">
        <v>837</v>
      </c>
      <c r="BY183" s="27" t="s">
        <v>834</v>
      </c>
      <c r="BZ183" s="27" t="s">
        <v>602</v>
      </c>
      <c r="CA183" s="27" t="s">
        <v>837</v>
      </c>
      <c r="CB183" s="27" t="s">
        <v>834</v>
      </c>
      <c r="CC183" s="27" t="s">
        <v>3539</v>
      </c>
      <c r="CD183" s="27" t="s">
        <v>837</v>
      </c>
      <c r="CE183" s="27" t="s">
        <v>834</v>
      </c>
      <c r="CF183" s="27" t="s">
        <v>3118</v>
      </c>
      <c r="CG183" s="27" t="s">
        <v>837</v>
      </c>
      <c r="CH183" s="27" t="s">
        <v>834</v>
      </c>
      <c r="CI183" s="27" t="s">
        <v>3608</v>
      </c>
      <c r="CJ183" s="27" t="s">
        <v>837</v>
      </c>
      <c r="CK183" s="27" t="s">
        <v>834</v>
      </c>
      <c r="CL183" s="27" t="s">
        <v>399</v>
      </c>
      <c r="CM183" s="27" t="s">
        <v>837</v>
      </c>
      <c r="CN183" s="27" t="s">
        <v>834</v>
      </c>
      <c r="CO183" s="27" t="s">
        <v>3983</v>
      </c>
      <c r="CP183" s="27" t="s">
        <v>837</v>
      </c>
      <c r="CQ183" s="27" t="s">
        <v>834</v>
      </c>
      <c r="CR183" s="27" t="s">
        <v>3395</v>
      </c>
      <c r="CS183" s="27" t="s">
        <v>837</v>
      </c>
      <c r="CT183" s="27" t="s">
        <v>834</v>
      </c>
      <c r="CU183" s="27" t="s">
        <v>5035</v>
      </c>
      <c r="CV183" s="27" t="s">
        <v>837</v>
      </c>
      <c r="CW183" s="27" t="s">
        <v>3696</v>
      </c>
      <c r="CX183" s="27" t="s">
        <v>1401</v>
      </c>
      <c r="CY183" s="27">
        <v>1177</v>
      </c>
      <c r="CZ183" s="27" t="s">
        <v>6838</v>
      </c>
      <c r="DA183" s="27" t="s">
        <v>1401</v>
      </c>
      <c r="DB183" s="27">
        <v>1111</v>
      </c>
      <c r="DC183" s="27" t="s">
        <v>6839</v>
      </c>
      <c r="DD183" s="27" t="s">
        <v>1401</v>
      </c>
      <c r="DE183" s="27">
        <v>53</v>
      </c>
      <c r="DF183" s="27" t="s">
        <v>6689</v>
      </c>
      <c r="DG183" s="27" t="s">
        <v>1401</v>
      </c>
      <c r="DH183" s="27">
        <v>18</v>
      </c>
      <c r="DI183" s="27" t="s">
        <v>6690</v>
      </c>
      <c r="DJ183" s="27" t="s">
        <v>1401</v>
      </c>
      <c r="DK183" s="27">
        <v>15</v>
      </c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</row>
    <row r="184" spans="1:188">
      <c r="A184" s="27">
        <v>183</v>
      </c>
      <c r="B184" s="69">
        <v>39496</v>
      </c>
      <c r="C184" s="1" t="s">
        <v>2264</v>
      </c>
      <c r="D184" s="1">
        <v>114043</v>
      </c>
      <c r="E184" s="1">
        <v>61568</v>
      </c>
      <c r="F184" s="35">
        <f t="shared" si="32"/>
        <v>0.53986654156765435</v>
      </c>
      <c r="G184" s="35">
        <f t="shared" si="47"/>
        <v>0.12396049896049896</v>
      </c>
      <c r="H184" s="1" t="str">
        <f t="shared" si="48"/>
        <v>PML</v>
      </c>
      <c r="I184" s="35">
        <f t="shared" si="49"/>
        <v>0.4408783783783784</v>
      </c>
      <c r="J184" s="1" t="str">
        <f t="shared" si="50"/>
        <v>PML-N</v>
      </c>
      <c r="K184" s="35">
        <f t="shared" si="51"/>
        <v>0.31691787941787941</v>
      </c>
      <c r="L184" s="1" t="str">
        <f t="shared" si="52"/>
        <v>PPPP</v>
      </c>
      <c r="M184" s="35">
        <f t="shared" si="53"/>
        <v>0.23809446465696466</v>
      </c>
      <c r="N184" s="52" t="s">
        <v>834</v>
      </c>
      <c r="O184" s="52" t="s">
        <v>1002</v>
      </c>
      <c r="P184" s="52" t="s">
        <v>837</v>
      </c>
      <c r="Q184" s="27" t="s">
        <v>834</v>
      </c>
      <c r="R184" s="27" t="s">
        <v>1185</v>
      </c>
      <c r="S184" s="27" t="s">
        <v>837</v>
      </c>
      <c r="T184" s="27" t="s">
        <v>834</v>
      </c>
      <c r="U184" s="27" t="s">
        <v>1765</v>
      </c>
      <c r="V184" s="27" t="s">
        <v>837</v>
      </c>
      <c r="W184" s="27" t="s">
        <v>1122</v>
      </c>
      <c r="X184" s="27" t="s">
        <v>909</v>
      </c>
      <c r="Y184" s="27">
        <v>27144</v>
      </c>
      <c r="Z184" s="27" t="s">
        <v>1125</v>
      </c>
      <c r="AA184" s="27" t="s">
        <v>1194</v>
      </c>
      <c r="AB184" s="27">
        <v>19512</v>
      </c>
      <c r="AC184" s="27" t="s">
        <v>6691</v>
      </c>
      <c r="AD184" s="27" t="s">
        <v>1003</v>
      </c>
      <c r="AE184" s="27">
        <v>14659</v>
      </c>
      <c r="AF184" s="27" t="s">
        <v>834</v>
      </c>
      <c r="AG184" s="27" t="s">
        <v>7003</v>
      </c>
      <c r="AH184" s="27" t="s">
        <v>837</v>
      </c>
      <c r="AI184" s="27" t="s">
        <v>834</v>
      </c>
      <c r="AJ184" s="27" t="s">
        <v>1406</v>
      </c>
      <c r="AK184" s="27" t="s">
        <v>837</v>
      </c>
      <c r="AL184" s="27" t="s">
        <v>834</v>
      </c>
      <c r="AM184" s="27" t="s">
        <v>3202</v>
      </c>
      <c r="AN184" s="27" t="s">
        <v>837</v>
      </c>
      <c r="AO184" s="27" t="s">
        <v>834</v>
      </c>
      <c r="AP184" s="27" t="s">
        <v>7510</v>
      </c>
      <c r="AQ184" s="27" t="s">
        <v>837</v>
      </c>
      <c r="AR184" s="27" t="s">
        <v>834</v>
      </c>
      <c r="AS184" s="27" t="s">
        <v>3764</v>
      </c>
      <c r="AT184" s="27" t="s">
        <v>837</v>
      </c>
      <c r="AU184" s="27" t="s">
        <v>834</v>
      </c>
      <c r="AV184" s="27" t="s">
        <v>1866</v>
      </c>
      <c r="AW184" s="27" t="s">
        <v>837</v>
      </c>
      <c r="AX184" s="27" t="s">
        <v>834</v>
      </c>
      <c r="AY184" s="27" t="s">
        <v>393</v>
      </c>
      <c r="AZ184" s="27" t="s">
        <v>837</v>
      </c>
      <c r="BA184" s="27" t="s">
        <v>834</v>
      </c>
      <c r="BB184" s="27" t="s">
        <v>6640</v>
      </c>
      <c r="BC184" s="27" t="s">
        <v>837</v>
      </c>
      <c r="BD184" s="27" t="s">
        <v>834</v>
      </c>
      <c r="BE184" s="27" t="s">
        <v>6802</v>
      </c>
      <c r="BF184" s="27" t="s">
        <v>837</v>
      </c>
      <c r="BG184" s="27" t="s">
        <v>834</v>
      </c>
      <c r="BH184" s="27" t="s">
        <v>834</v>
      </c>
      <c r="BI184" s="27" t="s">
        <v>1777</v>
      </c>
      <c r="BJ184" s="27" t="s">
        <v>837</v>
      </c>
      <c r="BK184" s="27" t="s">
        <v>3403</v>
      </c>
      <c r="BL184" s="27" t="s">
        <v>837</v>
      </c>
      <c r="BM184" s="27" t="s">
        <v>834</v>
      </c>
      <c r="BN184" s="27" t="s">
        <v>5990</v>
      </c>
      <c r="BO184" s="27" t="s">
        <v>837</v>
      </c>
      <c r="BP184" s="27" t="s">
        <v>834</v>
      </c>
      <c r="BQ184" s="27" t="s">
        <v>1020</v>
      </c>
      <c r="BR184" s="27" t="s">
        <v>837</v>
      </c>
      <c r="BS184" s="27" t="s">
        <v>834</v>
      </c>
      <c r="BT184" s="27" t="s">
        <v>4014</v>
      </c>
      <c r="BU184" s="27" t="s">
        <v>837</v>
      </c>
      <c r="BV184" s="27" t="s">
        <v>834</v>
      </c>
      <c r="BW184" s="27" t="s">
        <v>1424</v>
      </c>
      <c r="BX184" s="27" t="s">
        <v>837</v>
      </c>
      <c r="BY184" s="27" t="s">
        <v>834</v>
      </c>
      <c r="BZ184" s="27" t="s">
        <v>602</v>
      </c>
      <c r="CA184" s="27" t="s">
        <v>837</v>
      </c>
      <c r="CB184" s="27" t="s">
        <v>834</v>
      </c>
      <c r="CC184" s="27" t="s">
        <v>3539</v>
      </c>
      <c r="CD184" s="27" t="s">
        <v>837</v>
      </c>
      <c r="CE184" s="27" t="s">
        <v>834</v>
      </c>
      <c r="CF184" s="27" t="s">
        <v>3118</v>
      </c>
      <c r="CG184" s="27" t="s">
        <v>837</v>
      </c>
      <c r="CH184" s="27" t="s">
        <v>834</v>
      </c>
      <c r="CI184" s="27" t="s">
        <v>3608</v>
      </c>
      <c r="CJ184" s="27" t="s">
        <v>837</v>
      </c>
      <c r="CK184" s="27" t="s">
        <v>834</v>
      </c>
      <c r="CL184" s="27" t="s">
        <v>399</v>
      </c>
      <c r="CM184" s="27" t="s">
        <v>837</v>
      </c>
      <c r="CN184" s="27" t="s">
        <v>834</v>
      </c>
      <c r="CO184" s="27" t="s">
        <v>3983</v>
      </c>
      <c r="CP184" s="27" t="s">
        <v>837</v>
      </c>
      <c r="CQ184" s="27" t="s">
        <v>834</v>
      </c>
      <c r="CR184" s="27" t="s">
        <v>3395</v>
      </c>
      <c r="CS184" s="27" t="s">
        <v>837</v>
      </c>
      <c r="CT184" s="27" t="s">
        <v>834</v>
      </c>
      <c r="CU184" s="27" t="s">
        <v>5035</v>
      </c>
      <c r="CV184" s="27" t="s">
        <v>837</v>
      </c>
      <c r="CW184" s="27" t="s">
        <v>3563</v>
      </c>
      <c r="CX184" s="27" t="s">
        <v>1401</v>
      </c>
      <c r="CY184" s="27">
        <v>144</v>
      </c>
      <c r="CZ184" s="27" t="s">
        <v>6692</v>
      </c>
      <c r="DA184" s="27" t="s">
        <v>1401</v>
      </c>
      <c r="DB184" s="27">
        <v>58</v>
      </c>
      <c r="DC184" s="27" t="s">
        <v>6844</v>
      </c>
      <c r="DD184" s="27" t="s">
        <v>1401</v>
      </c>
      <c r="DE184" s="27">
        <v>51</v>
      </c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</row>
    <row r="185" spans="1:188">
      <c r="A185" s="1">
        <v>184</v>
      </c>
      <c r="B185" s="69">
        <v>39496</v>
      </c>
      <c r="C185" s="1" t="s">
        <v>2266</v>
      </c>
      <c r="D185" s="1">
        <v>111416</v>
      </c>
      <c r="E185" s="1">
        <v>58176</v>
      </c>
      <c r="F185" s="35">
        <f t="shared" si="32"/>
        <v>0.52215121706038625</v>
      </c>
      <c r="G185" s="35">
        <f t="shared" si="47"/>
        <v>7.9156353135313537E-2</v>
      </c>
      <c r="H185" s="1" t="str">
        <f t="shared" si="48"/>
        <v>PML-N</v>
      </c>
      <c r="I185" s="35">
        <f t="shared" si="49"/>
        <v>0.47595228272827284</v>
      </c>
      <c r="J185" s="1" t="str">
        <f t="shared" si="50"/>
        <v>PML</v>
      </c>
      <c r="K185" s="35">
        <f t="shared" si="51"/>
        <v>0.39679592959295928</v>
      </c>
      <c r="L185" s="1" t="str">
        <f t="shared" si="52"/>
        <v>PPPP</v>
      </c>
      <c r="M185" s="35">
        <f t="shared" si="53"/>
        <v>0.11845090759075907</v>
      </c>
      <c r="N185" s="52" t="s">
        <v>834</v>
      </c>
      <c r="O185" s="52" t="s">
        <v>1002</v>
      </c>
      <c r="P185" s="52" t="s">
        <v>837</v>
      </c>
      <c r="Q185" s="27" t="s">
        <v>834</v>
      </c>
      <c r="R185" s="27" t="s">
        <v>1185</v>
      </c>
      <c r="S185" s="27" t="s">
        <v>837</v>
      </c>
      <c r="T185" s="27" t="s">
        <v>834</v>
      </c>
      <c r="U185" s="27" t="s">
        <v>1765</v>
      </c>
      <c r="V185" s="27" t="s">
        <v>837</v>
      </c>
      <c r="W185" s="27" t="s">
        <v>2265</v>
      </c>
      <c r="X185" s="27" t="s">
        <v>909</v>
      </c>
      <c r="Y185" s="27">
        <v>23084</v>
      </c>
      <c r="Z185" s="27" t="s">
        <v>2107</v>
      </c>
      <c r="AA185" s="27" t="s">
        <v>1194</v>
      </c>
      <c r="AB185" s="27">
        <v>27689</v>
      </c>
      <c r="AC185" s="27" t="s">
        <v>6845</v>
      </c>
      <c r="AD185" s="27" t="s">
        <v>1003</v>
      </c>
      <c r="AE185" s="27">
        <v>6891</v>
      </c>
      <c r="AF185" s="27" t="s">
        <v>834</v>
      </c>
      <c r="AG185" s="27" t="s">
        <v>7003</v>
      </c>
      <c r="AH185" s="27" t="s">
        <v>837</v>
      </c>
      <c r="AI185" s="27" t="s">
        <v>834</v>
      </c>
      <c r="AJ185" s="27" t="s">
        <v>1406</v>
      </c>
      <c r="AK185" s="27" t="s">
        <v>837</v>
      </c>
      <c r="AL185" s="27" t="s">
        <v>834</v>
      </c>
      <c r="AM185" s="27" t="s">
        <v>3202</v>
      </c>
      <c r="AN185" s="27" t="s">
        <v>837</v>
      </c>
      <c r="AO185" s="27" t="s">
        <v>834</v>
      </c>
      <c r="AP185" s="27" t="s">
        <v>7510</v>
      </c>
      <c r="AQ185" s="27" t="s">
        <v>837</v>
      </c>
      <c r="AR185" s="27" t="s">
        <v>834</v>
      </c>
      <c r="AS185" s="27" t="s">
        <v>3764</v>
      </c>
      <c r="AT185" s="27" t="s">
        <v>837</v>
      </c>
      <c r="AU185" s="27" t="s">
        <v>834</v>
      </c>
      <c r="AV185" s="27" t="s">
        <v>1866</v>
      </c>
      <c r="AW185" s="27" t="s">
        <v>837</v>
      </c>
      <c r="AX185" s="27" t="s">
        <v>834</v>
      </c>
      <c r="AY185" s="27" t="s">
        <v>393</v>
      </c>
      <c r="AZ185" s="27" t="s">
        <v>837</v>
      </c>
      <c r="BA185" s="27" t="s">
        <v>834</v>
      </c>
      <c r="BB185" s="27" t="s">
        <v>6640</v>
      </c>
      <c r="BC185" s="27" t="s">
        <v>837</v>
      </c>
      <c r="BD185" s="27" t="s">
        <v>834</v>
      </c>
      <c r="BE185" s="27" t="s">
        <v>6802</v>
      </c>
      <c r="BF185" s="27" t="s">
        <v>837</v>
      </c>
      <c r="BG185" s="27" t="s">
        <v>834</v>
      </c>
      <c r="BH185" s="27" t="s">
        <v>834</v>
      </c>
      <c r="BI185" s="27" t="s">
        <v>1777</v>
      </c>
      <c r="BJ185" s="27" t="s">
        <v>837</v>
      </c>
      <c r="BK185" s="27" t="s">
        <v>3403</v>
      </c>
      <c r="BL185" s="27" t="s">
        <v>837</v>
      </c>
      <c r="BM185" s="27" t="s">
        <v>834</v>
      </c>
      <c r="BN185" s="27" t="s">
        <v>5990</v>
      </c>
      <c r="BO185" s="27" t="s">
        <v>837</v>
      </c>
      <c r="BP185" s="27" t="s">
        <v>834</v>
      </c>
      <c r="BQ185" s="27" t="s">
        <v>1020</v>
      </c>
      <c r="BR185" s="27" t="s">
        <v>837</v>
      </c>
      <c r="BS185" s="27" t="s">
        <v>834</v>
      </c>
      <c r="BT185" s="27" t="s">
        <v>4014</v>
      </c>
      <c r="BU185" s="27" t="s">
        <v>837</v>
      </c>
      <c r="BV185" s="27" t="s">
        <v>834</v>
      </c>
      <c r="BW185" s="27" t="s">
        <v>1424</v>
      </c>
      <c r="BX185" s="27" t="s">
        <v>837</v>
      </c>
      <c r="BY185" s="27" t="s">
        <v>834</v>
      </c>
      <c r="BZ185" s="27" t="s">
        <v>602</v>
      </c>
      <c r="CA185" s="27" t="s">
        <v>837</v>
      </c>
      <c r="CB185" s="27" t="s">
        <v>834</v>
      </c>
      <c r="CC185" s="27" t="s">
        <v>3539</v>
      </c>
      <c r="CD185" s="27" t="s">
        <v>837</v>
      </c>
      <c r="CE185" s="27" t="s">
        <v>834</v>
      </c>
      <c r="CF185" s="27" t="s">
        <v>3118</v>
      </c>
      <c r="CG185" s="27" t="s">
        <v>837</v>
      </c>
      <c r="CH185" s="27" t="s">
        <v>834</v>
      </c>
      <c r="CI185" s="27" t="s">
        <v>3608</v>
      </c>
      <c r="CJ185" s="27" t="s">
        <v>837</v>
      </c>
      <c r="CK185" s="27" t="s">
        <v>834</v>
      </c>
      <c r="CL185" s="27" t="s">
        <v>399</v>
      </c>
      <c r="CM185" s="27" t="s">
        <v>837</v>
      </c>
      <c r="CN185" s="27" t="s">
        <v>834</v>
      </c>
      <c r="CO185" s="27" t="s">
        <v>3983</v>
      </c>
      <c r="CP185" s="27" t="s">
        <v>837</v>
      </c>
      <c r="CQ185" s="27" t="s">
        <v>834</v>
      </c>
      <c r="CR185" s="27" t="s">
        <v>3395</v>
      </c>
      <c r="CS185" s="27" t="s">
        <v>837</v>
      </c>
      <c r="CT185" s="27" t="s">
        <v>834</v>
      </c>
      <c r="CU185" s="27" t="s">
        <v>5035</v>
      </c>
      <c r="CV185" s="27" t="s">
        <v>837</v>
      </c>
      <c r="CW185" s="27" t="s">
        <v>6846</v>
      </c>
      <c r="CX185" s="27" t="s">
        <v>1401</v>
      </c>
      <c r="CY185" s="27">
        <v>228</v>
      </c>
      <c r="CZ185" s="27" t="s">
        <v>6831</v>
      </c>
      <c r="DA185" s="27" t="s">
        <v>1401</v>
      </c>
      <c r="DB185" s="27">
        <v>136</v>
      </c>
      <c r="DC185" s="27" t="s">
        <v>6847</v>
      </c>
      <c r="DD185" s="27" t="s">
        <v>1401</v>
      </c>
      <c r="DE185" s="27">
        <v>102</v>
      </c>
      <c r="DF185" s="27" t="s">
        <v>6848</v>
      </c>
      <c r="DG185" s="27" t="s">
        <v>1401</v>
      </c>
      <c r="DH185" s="27">
        <v>46</v>
      </c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</row>
    <row r="186" spans="1:188">
      <c r="A186" s="1">
        <v>185</v>
      </c>
      <c r="B186" s="69">
        <v>39496</v>
      </c>
      <c r="C186" s="1" t="s">
        <v>1126</v>
      </c>
      <c r="D186" s="1">
        <v>164215</v>
      </c>
      <c r="E186" s="1">
        <v>77674</v>
      </c>
      <c r="F186" s="35">
        <f t="shared" si="32"/>
        <v>0.47300185732119476</v>
      </c>
      <c r="G186" s="35">
        <f t="shared" si="47"/>
        <v>1.7251589978628627E-2</v>
      </c>
      <c r="H186" s="1" t="str">
        <f t="shared" si="48"/>
        <v>IND</v>
      </c>
      <c r="I186" s="35">
        <f t="shared" si="49"/>
        <v>0.25760228647938821</v>
      </c>
      <c r="J186" s="1" t="str">
        <f t="shared" si="50"/>
        <v>IND</v>
      </c>
      <c r="K186" s="35">
        <f t="shared" si="51"/>
        <v>0.24035069650075958</v>
      </c>
      <c r="L186" s="1" t="str">
        <f t="shared" si="52"/>
        <v>PML</v>
      </c>
      <c r="M186" s="35">
        <f t="shared" si="53"/>
        <v>0.22851919561243145</v>
      </c>
      <c r="N186" s="52" t="s">
        <v>834</v>
      </c>
      <c r="O186" s="52" t="s">
        <v>1002</v>
      </c>
      <c r="P186" s="52" t="s">
        <v>837</v>
      </c>
      <c r="Q186" s="27" t="s">
        <v>834</v>
      </c>
      <c r="R186" s="27" t="s">
        <v>1185</v>
      </c>
      <c r="S186" s="27" t="s">
        <v>837</v>
      </c>
      <c r="T186" s="27" t="s">
        <v>834</v>
      </c>
      <c r="U186" s="27" t="s">
        <v>1765</v>
      </c>
      <c r="V186" s="27" t="s">
        <v>837</v>
      </c>
      <c r="W186" s="27" t="s">
        <v>6849</v>
      </c>
      <c r="X186" s="27" t="s">
        <v>909</v>
      </c>
      <c r="Y186" s="27">
        <v>17750</v>
      </c>
      <c r="Z186" s="27" t="s">
        <v>6850</v>
      </c>
      <c r="AA186" s="27" t="s">
        <v>1194</v>
      </c>
      <c r="AB186" s="27">
        <v>15922</v>
      </c>
      <c r="AC186" s="27" t="s">
        <v>6853</v>
      </c>
      <c r="AD186" s="27" t="s">
        <v>1003</v>
      </c>
      <c r="AE186" s="27">
        <v>160</v>
      </c>
      <c r="AF186" s="27" t="s">
        <v>834</v>
      </c>
      <c r="AG186" s="27" t="s">
        <v>7003</v>
      </c>
      <c r="AH186" s="27" t="s">
        <v>837</v>
      </c>
      <c r="AI186" s="27" t="s">
        <v>834</v>
      </c>
      <c r="AJ186" s="27" t="s">
        <v>1406</v>
      </c>
      <c r="AK186" s="27" t="s">
        <v>837</v>
      </c>
      <c r="AL186" s="27" t="s">
        <v>834</v>
      </c>
      <c r="AM186" s="27" t="s">
        <v>3202</v>
      </c>
      <c r="AN186" s="27" t="s">
        <v>837</v>
      </c>
      <c r="AO186" s="27" t="s">
        <v>834</v>
      </c>
      <c r="AP186" s="27" t="s">
        <v>7510</v>
      </c>
      <c r="AQ186" s="27" t="s">
        <v>837</v>
      </c>
      <c r="AR186" s="27" t="s">
        <v>834</v>
      </c>
      <c r="AS186" s="27" t="s">
        <v>3764</v>
      </c>
      <c r="AT186" s="27" t="s">
        <v>837</v>
      </c>
      <c r="AU186" s="27" t="s">
        <v>834</v>
      </c>
      <c r="AV186" s="27" t="s">
        <v>1866</v>
      </c>
      <c r="AW186" s="27" t="s">
        <v>837</v>
      </c>
      <c r="AX186" s="27" t="s">
        <v>834</v>
      </c>
      <c r="AY186" s="27" t="s">
        <v>393</v>
      </c>
      <c r="AZ186" s="27" t="s">
        <v>837</v>
      </c>
      <c r="BA186" s="27" t="s">
        <v>834</v>
      </c>
      <c r="BB186" s="27" t="s">
        <v>6640</v>
      </c>
      <c r="BC186" s="27" t="s">
        <v>837</v>
      </c>
      <c r="BD186" s="27" t="s">
        <v>834</v>
      </c>
      <c r="BE186" s="27" t="s">
        <v>6802</v>
      </c>
      <c r="BF186" s="27" t="s">
        <v>837</v>
      </c>
      <c r="BG186" s="27" t="s">
        <v>834</v>
      </c>
      <c r="BH186" s="27" t="s">
        <v>834</v>
      </c>
      <c r="BI186" s="27" t="s">
        <v>1777</v>
      </c>
      <c r="BJ186" s="27" t="s">
        <v>837</v>
      </c>
      <c r="BK186" s="27" t="s">
        <v>3403</v>
      </c>
      <c r="BL186" s="27" t="s">
        <v>837</v>
      </c>
      <c r="BM186" s="27" t="s">
        <v>834</v>
      </c>
      <c r="BN186" s="27" t="s">
        <v>5990</v>
      </c>
      <c r="BO186" s="27" t="s">
        <v>837</v>
      </c>
      <c r="BP186" s="27" t="s">
        <v>834</v>
      </c>
      <c r="BQ186" s="27" t="s">
        <v>1020</v>
      </c>
      <c r="BR186" s="27" t="s">
        <v>837</v>
      </c>
      <c r="BS186" s="27" t="s">
        <v>834</v>
      </c>
      <c r="BT186" s="27" t="s">
        <v>4014</v>
      </c>
      <c r="BU186" s="27" t="s">
        <v>837</v>
      </c>
      <c r="BV186" s="27" t="s">
        <v>834</v>
      </c>
      <c r="BW186" s="27" t="s">
        <v>1424</v>
      </c>
      <c r="BX186" s="27" t="s">
        <v>837</v>
      </c>
      <c r="BY186" s="27" t="s">
        <v>834</v>
      </c>
      <c r="BZ186" s="27" t="s">
        <v>602</v>
      </c>
      <c r="CA186" s="27" t="s">
        <v>837</v>
      </c>
      <c r="CB186" s="27" t="s">
        <v>834</v>
      </c>
      <c r="CC186" s="27" t="s">
        <v>3539</v>
      </c>
      <c r="CD186" s="27" t="s">
        <v>837</v>
      </c>
      <c r="CE186" s="27" t="s">
        <v>834</v>
      </c>
      <c r="CF186" s="27" t="s">
        <v>3118</v>
      </c>
      <c r="CG186" s="27" t="s">
        <v>837</v>
      </c>
      <c r="CH186" s="27" t="s">
        <v>834</v>
      </c>
      <c r="CI186" s="27" t="s">
        <v>3608</v>
      </c>
      <c r="CJ186" s="27" t="s">
        <v>837</v>
      </c>
      <c r="CK186" s="27" t="s">
        <v>834</v>
      </c>
      <c r="CL186" s="27" t="s">
        <v>399</v>
      </c>
      <c r="CM186" s="27" t="s">
        <v>837</v>
      </c>
      <c r="CN186" s="27" t="s">
        <v>834</v>
      </c>
      <c r="CO186" s="27" t="s">
        <v>3983</v>
      </c>
      <c r="CP186" s="27" t="s">
        <v>837</v>
      </c>
      <c r="CQ186" s="27" t="s">
        <v>834</v>
      </c>
      <c r="CR186" s="27" t="s">
        <v>3395</v>
      </c>
      <c r="CS186" s="27" t="s">
        <v>837</v>
      </c>
      <c r="CT186" s="27" t="s">
        <v>834</v>
      </c>
      <c r="CU186" s="27" t="s">
        <v>5035</v>
      </c>
      <c r="CV186" s="27" t="s">
        <v>837</v>
      </c>
      <c r="CW186" s="27" t="s">
        <v>2267</v>
      </c>
      <c r="CX186" s="27" t="s">
        <v>1401</v>
      </c>
      <c r="CY186" s="27">
        <v>20009</v>
      </c>
      <c r="CZ186" s="27" t="s">
        <v>2294</v>
      </c>
      <c r="DA186" s="27" t="s">
        <v>1401</v>
      </c>
      <c r="DB186" s="27">
        <v>18669</v>
      </c>
      <c r="DC186" s="27" t="s">
        <v>6851</v>
      </c>
      <c r="DD186" s="27" t="s">
        <v>1401</v>
      </c>
      <c r="DE186" s="27">
        <v>993</v>
      </c>
      <c r="DF186" s="27" t="s">
        <v>6852</v>
      </c>
      <c r="DG186" s="27" t="s">
        <v>1401</v>
      </c>
      <c r="DH186" s="27">
        <v>224</v>
      </c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</row>
    <row r="187" spans="1:188">
      <c r="A187" s="1">
        <v>186</v>
      </c>
      <c r="B187" s="69">
        <v>39496</v>
      </c>
      <c r="C187" s="1" t="s">
        <v>1129</v>
      </c>
      <c r="D187" s="1">
        <v>176667</v>
      </c>
      <c r="E187" s="1">
        <v>80677</v>
      </c>
      <c r="F187" s="35">
        <f t="shared" si="32"/>
        <v>0.45666140252565562</v>
      </c>
      <c r="G187" s="35">
        <f t="shared" si="47"/>
        <v>0.19439245385921639</v>
      </c>
      <c r="H187" s="1" t="str">
        <f t="shared" si="48"/>
        <v>PPPP</v>
      </c>
      <c r="I187" s="35">
        <f t="shared" si="49"/>
        <v>0.48239275134177029</v>
      </c>
      <c r="J187" s="1" t="str">
        <f t="shared" si="50"/>
        <v>PML</v>
      </c>
      <c r="K187" s="35">
        <f t="shared" si="51"/>
        <v>0.2880002974825539</v>
      </c>
      <c r="L187" s="1" t="str">
        <f t="shared" si="52"/>
        <v>PML-N</v>
      </c>
      <c r="M187" s="35">
        <f t="shared" si="53"/>
        <v>0.22534303456995178</v>
      </c>
      <c r="N187" s="52" t="s">
        <v>834</v>
      </c>
      <c r="O187" s="52" t="s">
        <v>1002</v>
      </c>
      <c r="P187" s="52" t="s">
        <v>837</v>
      </c>
      <c r="Q187" s="27" t="s">
        <v>834</v>
      </c>
      <c r="R187" s="27" t="s">
        <v>1185</v>
      </c>
      <c r="S187" s="27" t="s">
        <v>837</v>
      </c>
      <c r="T187" s="27" t="s">
        <v>834</v>
      </c>
      <c r="U187" s="27" t="s">
        <v>1765</v>
      </c>
      <c r="V187" s="27" t="s">
        <v>837</v>
      </c>
      <c r="W187" s="27" t="s">
        <v>2479</v>
      </c>
      <c r="X187" s="27" t="s">
        <v>909</v>
      </c>
      <c r="Y187" s="27">
        <v>23235</v>
      </c>
      <c r="Z187" s="27" t="s">
        <v>7050</v>
      </c>
      <c r="AA187" s="27" t="s">
        <v>1194</v>
      </c>
      <c r="AB187" s="27">
        <v>18180</v>
      </c>
      <c r="AC187" s="27" t="s">
        <v>2295</v>
      </c>
      <c r="AD187" s="27" t="s">
        <v>1003</v>
      </c>
      <c r="AE187" s="27">
        <v>38918</v>
      </c>
      <c r="AF187" s="27" t="s">
        <v>834</v>
      </c>
      <c r="AG187" s="27" t="s">
        <v>7003</v>
      </c>
      <c r="AH187" s="27" t="s">
        <v>837</v>
      </c>
      <c r="AI187" s="27" t="s">
        <v>834</v>
      </c>
      <c r="AJ187" s="27" t="s">
        <v>1406</v>
      </c>
      <c r="AK187" s="27" t="s">
        <v>837</v>
      </c>
      <c r="AL187" s="27" t="s">
        <v>834</v>
      </c>
      <c r="AM187" s="27" t="s">
        <v>3202</v>
      </c>
      <c r="AN187" s="27" t="s">
        <v>837</v>
      </c>
      <c r="AO187" s="27" t="s">
        <v>834</v>
      </c>
      <c r="AP187" s="27" t="s">
        <v>7510</v>
      </c>
      <c r="AQ187" s="27" t="s">
        <v>837</v>
      </c>
      <c r="AR187" s="27" t="s">
        <v>834</v>
      </c>
      <c r="AS187" s="27" t="s">
        <v>3764</v>
      </c>
      <c r="AT187" s="27" t="s">
        <v>837</v>
      </c>
      <c r="AU187" s="27" t="s">
        <v>834</v>
      </c>
      <c r="AV187" s="27" t="s">
        <v>1866</v>
      </c>
      <c r="AW187" s="27" t="s">
        <v>837</v>
      </c>
      <c r="AX187" s="27" t="s">
        <v>834</v>
      </c>
      <c r="AY187" s="27" t="s">
        <v>393</v>
      </c>
      <c r="AZ187" s="27" t="s">
        <v>837</v>
      </c>
      <c r="BA187" s="27" t="s">
        <v>834</v>
      </c>
      <c r="BB187" s="27" t="s">
        <v>6640</v>
      </c>
      <c r="BC187" s="27" t="s">
        <v>837</v>
      </c>
      <c r="BD187" s="27" t="s">
        <v>834</v>
      </c>
      <c r="BE187" s="27" t="s">
        <v>6802</v>
      </c>
      <c r="BF187" s="27" t="s">
        <v>837</v>
      </c>
      <c r="BG187" s="27" t="s">
        <v>834</v>
      </c>
      <c r="BH187" s="27" t="s">
        <v>7051</v>
      </c>
      <c r="BI187" s="27" t="s">
        <v>1209</v>
      </c>
      <c r="BJ187" s="27">
        <v>142</v>
      </c>
      <c r="BK187" s="27" t="s">
        <v>3403</v>
      </c>
      <c r="BL187" s="27" t="s">
        <v>837</v>
      </c>
      <c r="BM187" s="27" t="s">
        <v>834</v>
      </c>
      <c r="BN187" s="27" t="s">
        <v>5990</v>
      </c>
      <c r="BO187" s="27" t="s">
        <v>837</v>
      </c>
      <c r="BP187" s="27" t="s">
        <v>834</v>
      </c>
      <c r="BQ187" s="27" t="s">
        <v>1020</v>
      </c>
      <c r="BR187" s="27" t="s">
        <v>837</v>
      </c>
      <c r="BS187" s="27" t="s">
        <v>834</v>
      </c>
      <c r="BT187" s="27" t="s">
        <v>4014</v>
      </c>
      <c r="BU187" s="27" t="s">
        <v>837</v>
      </c>
      <c r="BV187" s="27" t="s">
        <v>834</v>
      </c>
      <c r="BW187" s="27" t="s">
        <v>1424</v>
      </c>
      <c r="BX187" s="27" t="s">
        <v>837</v>
      </c>
      <c r="BY187" s="27" t="s">
        <v>834</v>
      </c>
      <c r="BZ187" s="27" t="s">
        <v>602</v>
      </c>
      <c r="CA187" s="27" t="s">
        <v>837</v>
      </c>
      <c r="CB187" s="27" t="s">
        <v>834</v>
      </c>
      <c r="CC187" s="27" t="s">
        <v>3539</v>
      </c>
      <c r="CD187" s="27" t="s">
        <v>837</v>
      </c>
      <c r="CE187" s="27" t="s">
        <v>834</v>
      </c>
      <c r="CF187" s="27" t="s">
        <v>3118</v>
      </c>
      <c r="CG187" s="27" t="s">
        <v>837</v>
      </c>
      <c r="CH187" s="27" t="s">
        <v>834</v>
      </c>
      <c r="CI187" s="27" t="s">
        <v>3608</v>
      </c>
      <c r="CJ187" s="27" t="s">
        <v>837</v>
      </c>
      <c r="CK187" s="27" t="s">
        <v>834</v>
      </c>
      <c r="CL187" s="27" t="s">
        <v>399</v>
      </c>
      <c r="CM187" s="27" t="s">
        <v>837</v>
      </c>
      <c r="CN187" s="27" t="s">
        <v>834</v>
      </c>
      <c r="CO187" s="27" t="s">
        <v>3983</v>
      </c>
      <c r="CP187" s="27" t="s">
        <v>837</v>
      </c>
      <c r="CQ187" s="27" t="s">
        <v>834</v>
      </c>
      <c r="CR187" s="27" t="s">
        <v>3395</v>
      </c>
      <c r="CS187" s="27" t="s">
        <v>837</v>
      </c>
      <c r="CT187" s="27" t="s">
        <v>834</v>
      </c>
      <c r="CU187" s="27" t="s">
        <v>5035</v>
      </c>
      <c r="CV187" s="27" t="s">
        <v>837</v>
      </c>
      <c r="CW187" s="27" t="s">
        <v>3752</v>
      </c>
      <c r="CX187" s="27" t="s">
        <v>1401</v>
      </c>
      <c r="CY187" s="27">
        <v>117</v>
      </c>
      <c r="CZ187" s="27" t="s">
        <v>3753</v>
      </c>
      <c r="DA187" s="27" t="s">
        <v>1401</v>
      </c>
      <c r="DB187" s="27">
        <v>84</v>
      </c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  <c r="GF187" s="27"/>
    </row>
    <row r="188" spans="1:188">
      <c r="A188" s="1">
        <v>187</v>
      </c>
      <c r="B188" s="69">
        <v>39496</v>
      </c>
      <c r="C188" s="1" t="s">
        <v>1160</v>
      </c>
      <c r="D188" s="1">
        <v>169194</v>
      </c>
      <c r="E188" s="1">
        <v>71726</v>
      </c>
      <c r="F188" s="35">
        <f t="shared" si="32"/>
        <v>0.42392756244311264</v>
      </c>
      <c r="G188" s="35">
        <f t="shared" si="47"/>
        <v>7.9831581295485593E-2</v>
      </c>
      <c r="H188" s="1" t="str">
        <f t="shared" si="48"/>
        <v>PML</v>
      </c>
      <c r="I188" s="35">
        <f t="shared" si="49"/>
        <v>0.42150684549535733</v>
      </c>
      <c r="J188" s="1" t="str">
        <f t="shared" si="50"/>
        <v>IND</v>
      </c>
      <c r="K188" s="35">
        <f t="shared" si="51"/>
        <v>0.34167526419987171</v>
      </c>
      <c r="L188" s="1" t="str">
        <f t="shared" si="52"/>
        <v>PPPP</v>
      </c>
      <c r="M188" s="35">
        <f t="shared" si="53"/>
        <v>0.12960432757995705</v>
      </c>
      <c r="N188" s="52" t="s">
        <v>834</v>
      </c>
      <c r="O188" s="52" t="s">
        <v>1002</v>
      </c>
      <c r="P188" s="52" t="s">
        <v>837</v>
      </c>
      <c r="Q188" s="27" t="s">
        <v>834</v>
      </c>
      <c r="R188" s="27" t="s">
        <v>1185</v>
      </c>
      <c r="S188" s="27" t="s">
        <v>837</v>
      </c>
      <c r="T188" s="27" t="s">
        <v>834</v>
      </c>
      <c r="U188" s="27" t="s">
        <v>1765</v>
      </c>
      <c r="V188" s="27" t="s">
        <v>837</v>
      </c>
      <c r="W188" s="27" t="s">
        <v>2480</v>
      </c>
      <c r="X188" s="27" t="s">
        <v>909</v>
      </c>
      <c r="Y188" s="27">
        <v>30233</v>
      </c>
      <c r="Z188" s="27" t="s">
        <v>6855</v>
      </c>
      <c r="AA188" s="27" t="s">
        <v>1194</v>
      </c>
      <c r="AB188" s="27">
        <v>6735</v>
      </c>
      <c r="AC188" s="27" t="s">
        <v>6854</v>
      </c>
      <c r="AD188" s="27" t="s">
        <v>1003</v>
      </c>
      <c r="AE188" s="27">
        <v>9296</v>
      </c>
      <c r="AF188" s="27" t="s">
        <v>834</v>
      </c>
      <c r="AG188" s="27" t="s">
        <v>7003</v>
      </c>
      <c r="AH188" s="27" t="s">
        <v>837</v>
      </c>
      <c r="AI188" s="27" t="s">
        <v>834</v>
      </c>
      <c r="AJ188" s="27" t="s">
        <v>1406</v>
      </c>
      <c r="AK188" s="27" t="s">
        <v>837</v>
      </c>
      <c r="AL188" s="27" t="s">
        <v>834</v>
      </c>
      <c r="AM188" s="27" t="s">
        <v>3202</v>
      </c>
      <c r="AN188" s="27" t="s">
        <v>837</v>
      </c>
      <c r="AO188" s="27" t="s">
        <v>834</v>
      </c>
      <c r="AP188" s="27" t="s">
        <v>7510</v>
      </c>
      <c r="AQ188" s="27" t="s">
        <v>837</v>
      </c>
      <c r="AR188" s="27" t="s">
        <v>834</v>
      </c>
      <c r="AS188" s="27" t="s">
        <v>3764</v>
      </c>
      <c r="AT188" s="27" t="s">
        <v>837</v>
      </c>
      <c r="AU188" s="27" t="s">
        <v>834</v>
      </c>
      <c r="AV188" s="27" t="s">
        <v>1866</v>
      </c>
      <c r="AW188" s="27" t="s">
        <v>837</v>
      </c>
      <c r="AX188" s="27" t="s">
        <v>834</v>
      </c>
      <c r="AY188" s="27" t="s">
        <v>393</v>
      </c>
      <c r="AZ188" s="27" t="s">
        <v>837</v>
      </c>
      <c r="BA188" s="27" t="s">
        <v>834</v>
      </c>
      <c r="BB188" s="27" t="s">
        <v>6640</v>
      </c>
      <c r="BC188" s="27" t="s">
        <v>837</v>
      </c>
      <c r="BD188" s="27" t="s">
        <v>834</v>
      </c>
      <c r="BE188" s="27" t="s">
        <v>6802</v>
      </c>
      <c r="BF188" s="27" t="s">
        <v>837</v>
      </c>
      <c r="BG188" s="27" t="s">
        <v>834</v>
      </c>
      <c r="BH188" s="27" t="s">
        <v>834</v>
      </c>
      <c r="BI188" s="27" t="s">
        <v>1777</v>
      </c>
      <c r="BJ188" s="27" t="s">
        <v>837</v>
      </c>
      <c r="BK188" s="27" t="s">
        <v>3403</v>
      </c>
      <c r="BL188" s="27" t="s">
        <v>837</v>
      </c>
      <c r="BM188" s="27" t="s">
        <v>834</v>
      </c>
      <c r="BN188" s="27" t="s">
        <v>5990</v>
      </c>
      <c r="BO188" s="27" t="s">
        <v>837</v>
      </c>
      <c r="BP188" s="27" t="s">
        <v>834</v>
      </c>
      <c r="BQ188" s="27" t="s">
        <v>1020</v>
      </c>
      <c r="BR188" s="27" t="s">
        <v>837</v>
      </c>
      <c r="BS188" s="27" t="s">
        <v>834</v>
      </c>
      <c r="BT188" s="27" t="s">
        <v>4014</v>
      </c>
      <c r="BU188" s="27" t="s">
        <v>837</v>
      </c>
      <c r="BV188" s="27" t="s">
        <v>834</v>
      </c>
      <c r="BW188" s="27" t="s">
        <v>1424</v>
      </c>
      <c r="BX188" s="27" t="s">
        <v>837</v>
      </c>
      <c r="BY188" s="27" t="s">
        <v>834</v>
      </c>
      <c r="BZ188" s="27" t="s">
        <v>602</v>
      </c>
      <c r="CA188" s="27" t="s">
        <v>837</v>
      </c>
      <c r="CB188" s="27" t="s">
        <v>834</v>
      </c>
      <c r="CC188" s="27" t="s">
        <v>3539</v>
      </c>
      <c r="CD188" s="27" t="s">
        <v>837</v>
      </c>
      <c r="CE188" s="27" t="s">
        <v>834</v>
      </c>
      <c r="CF188" s="27" t="s">
        <v>3118</v>
      </c>
      <c r="CG188" s="27" t="s">
        <v>837</v>
      </c>
      <c r="CH188" s="27" t="s">
        <v>834</v>
      </c>
      <c r="CI188" s="27" t="s">
        <v>3608</v>
      </c>
      <c r="CJ188" s="27" t="s">
        <v>837</v>
      </c>
      <c r="CK188" s="27" t="s">
        <v>834</v>
      </c>
      <c r="CL188" s="27" t="s">
        <v>399</v>
      </c>
      <c r="CM188" s="27" t="s">
        <v>837</v>
      </c>
      <c r="CN188" s="27" t="s">
        <v>834</v>
      </c>
      <c r="CO188" s="27" t="s">
        <v>3983</v>
      </c>
      <c r="CP188" s="27" t="s">
        <v>837</v>
      </c>
      <c r="CQ188" s="27" t="s">
        <v>834</v>
      </c>
      <c r="CR188" s="27" t="s">
        <v>3395</v>
      </c>
      <c r="CS188" s="27" t="s">
        <v>837</v>
      </c>
      <c r="CT188" s="27" t="s">
        <v>834</v>
      </c>
      <c r="CU188" s="27" t="s">
        <v>5035</v>
      </c>
      <c r="CV188" s="27" t="s">
        <v>837</v>
      </c>
      <c r="CW188" s="27" t="s">
        <v>2481</v>
      </c>
      <c r="CX188" s="27" t="s">
        <v>1401</v>
      </c>
      <c r="CY188" s="27">
        <v>24507</v>
      </c>
      <c r="CZ188" s="27" t="s">
        <v>3754</v>
      </c>
      <c r="DA188" s="27" t="s">
        <v>1401</v>
      </c>
      <c r="DB188" s="27">
        <v>364</v>
      </c>
      <c r="DC188" s="27" t="s">
        <v>6856</v>
      </c>
      <c r="DD188" s="27" t="s">
        <v>1401</v>
      </c>
      <c r="DE188" s="27">
        <v>240</v>
      </c>
      <c r="DF188" s="27" t="s">
        <v>6857</v>
      </c>
      <c r="DG188" s="27" t="s">
        <v>1401</v>
      </c>
      <c r="DH188" s="27">
        <v>194</v>
      </c>
      <c r="DI188" s="27" t="s">
        <v>6868</v>
      </c>
      <c r="DJ188" s="27" t="s">
        <v>1401</v>
      </c>
      <c r="DK188" s="27">
        <v>74</v>
      </c>
      <c r="DL188" s="27" t="s">
        <v>6869</v>
      </c>
      <c r="DM188" s="27" t="s">
        <v>1401</v>
      </c>
      <c r="DN188" s="27">
        <v>54</v>
      </c>
      <c r="DO188" s="27" t="s">
        <v>6870</v>
      </c>
      <c r="DP188" s="27" t="s">
        <v>1401</v>
      </c>
      <c r="DQ188" s="27">
        <v>29</v>
      </c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  <c r="GF188" s="27"/>
    </row>
    <row r="189" spans="1:188">
      <c r="A189" s="1">
        <v>188</v>
      </c>
      <c r="B189" s="69">
        <v>39496</v>
      </c>
      <c r="C189" s="1" t="s">
        <v>1376</v>
      </c>
      <c r="D189" s="1">
        <v>164793</v>
      </c>
      <c r="E189" s="1">
        <v>75892</v>
      </c>
      <c r="F189" s="35">
        <f t="shared" si="32"/>
        <v>0.46052927005394645</v>
      </c>
      <c r="G189" s="35">
        <f t="shared" si="47"/>
        <v>0.1713487587624519</v>
      </c>
      <c r="H189" s="1" t="str">
        <f t="shared" si="48"/>
        <v>IND</v>
      </c>
      <c r="I189" s="35">
        <f t="shared" si="49"/>
        <v>0.3854424708796711</v>
      </c>
      <c r="J189" s="1" t="str">
        <f t="shared" si="50"/>
        <v>IND</v>
      </c>
      <c r="K189" s="35">
        <f t="shared" si="51"/>
        <v>0.2140937121172192</v>
      </c>
      <c r="L189" s="1" t="str">
        <f t="shared" si="52"/>
        <v>PML</v>
      </c>
      <c r="M189" s="35">
        <f t="shared" si="53"/>
        <v>0.20956095504137459</v>
      </c>
      <c r="N189" s="52" t="s">
        <v>834</v>
      </c>
      <c r="O189" s="52" t="s">
        <v>1002</v>
      </c>
      <c r="P189" s="52" t="s">
        <v>837</v>
      </c>
      <c r="Q189" s="27" t="s">
        <v>834</v>
      </c>
      <c r="R189" s="27" t="s">
        <v>1185</v>
      </c>
      <c r="S189" s="27" t="s">
        <v>837</v>
      </c>
      <c r="T189" s="27" t="s">
        <v>834</v>
      </c>
      <c r="U189" s="27" t="s">
        <v>1765</v>
      </c>
      <c r="V189" s="27" t="s">
        <v>837</v>
      </c>
      <c r="W189" s="27" t="s">
        <v>6871</v>
      </c>
      <c r="X189" s="27" t="s">
        <v>909</v>
      </c>
      <c r="Y189" s="27">
        <v>15904</v>
      </c>
      <c r="Z189" s="27" t="s">
        <v>3817</v>
      </c>
      <c r="AA189" s="27" t="s">
        <v>1194</v>
      </c>
      <c r="AB189" s="27">
        <v>8782</v>
      </c>
      <c r="AC189" s="27" t="s">
        <v>6872</v>
      </c>
      <c r="AD189" s="27" t="s">
        <v>1003</v>
      </c>
      <c r="AE189" s="27">
        <v>5062</v>
      </c>
      <c r="AF189" s="27" t="s">
        <v>834</v>
      </c>
      <c r="AG189" s="27" t="s">
        <v>7003</v>
      </c>
      <c r="AH189" s="27" t="s">
        <v>837</v>
      </c>
      <c r="AI189" s="27" t="s">
        <v>834</v>
      </c>
      <c r="AJ189" s="27" t="s">
        <v>1406</v>
      </c>
      <c r="AK189" s="27" t="s">
        <v>837</v>
      </c>
      <c r="AL189" s="27" t="s">
        <v>834</v>
      </c>
      <c r="AM189" s="27" t="s">
        <v>3202</v>
      </c>
      <c r="AN189" s="27" t="s">
        <v>837</v>
      </c>
      <c r="AO189" s="27" t="s">
        <v>834</v>
      </c>
      <c r="AP189" s="27" t="s">
        <v>7510</v>
      </c>
      <c r="AQ189" s="27" t="s">
        <v>837</v>
      </c>
      <c r="AR189" s="27" t="s">
        <v>834</v>
      </c>
      <c r="AS189" s="27" t="s">
        <v>3764</v>
      </c>
      <c r="AT189" s="27" t="s">
        <v>837</v>
      </c>
      <c r="AU189" s="27" t="s">
        <v>834</v>
      </c>
      <c r="AV189" s="27" t="s">
        <v>1866</v>
      </c>
      <c r="AW189" s="27" t="s">
        <v>837</v>
      </c>
      <c r="AX189" s="27" t="s">
        <v>834</v>
      </c>
      <c r="AY189" s="27" t="s">
        <v>393</v>
      </c>
      <c r="AZ189" s="27" t="s">
        <v>837</v>
      </c>
      <c r="BA189" s="27" t="s">
        <v>834</v>
      </c>
      <c r="BB189" s="27" t="s">
        <v>6640</v>
      </c>
      <c r="BC189" s="27" t="s">
        <v>837</v>
      </c>
      <c r="BD189" s="27" t="s">
        <v>834</v>
      </c>
      <c r="BE189" s="27" t="s">
        <v>6802</v>
      </c>
      <c r="BF189" s="27" t="s">
        <v>837</v>
      </c>
      <c r="BG189" s="27" t="s">
        <v>834</v>
      </c>
      <c r="BH189" s="27" t="s">
        <v>834</v>
      </c>
      <c r="BI189" s="27" t="s">
        <v>1777</v>
      </c>
      <c r="BJ189" s="27" t="s">
        <v>837</v>
      </c>
      <c r="BK189" s="27" t="s">
        <v>3403</v>
      </c>
      <c r="BL189" s="27" t="s">
        <v>837</v>
      </c>
      <c r="BM189" s="27" t="s">
        <v>834</v>
      </c>
      <c r="BN189" s="27" t="s">
        <v>5990</v>
      </c>
      <c r="BO189" s="27" t="s">
        <v>837</v>
      </c>
      <c r="BP189" s="27" t="s">
        <v>834</v>
      </c>
      <c r="BQ189" s="27" t="s">
        <v>1020</v>
      </c>
      <c r="BR189" s="27" t="s">
        <v>837</v>
      </c>
      <c r="BS189" s="27" t="s">
        <v>834</v>
      </c>
      <c r="BT189" s="27" t="s">
        <v>4014</v>
      </c>
      <c r="BU189" s="27" t="s">
        <v>837</v>
      </c>
      <c r="BV189" s="27" t="s">
        <v>834</v>
      </c>
      <c r="BW189" s="27" t="s">
        <v>1424</v>
      </c>
      <c r="BX189" s="27" t="s">
        <v>837</v>
      </c>
      <c r="BY189" s="27" t="s">
        <v>834</v>
      </c>
      <c r="BZ189" s="27" t="s">
        <v>602</v>
      </c>
      <c r="CA189" s="27" t="s">
        <v>837</v>
      </c>
      <c r="CB189" s="27" t="s">
        <v>834</v>
      </c>
      <c r="CC189" s="27" t="s">
        <v>3539</v>
      </c>
      <c r="CD189" s="27" t="s">
        <v>837</v>
      </c>
      <c r="CE189" s="27" t="s">
        <v>834</v>
      </c>
      <c r="CF189" s="27" t="s">
        <v>3118</v>
      </c>
      <c r="CG189" s="27" t="s">
        <v>837</v>
      </c>
      <c r="CH189" s="27" t="s">
        <v>834</v>
      </c>
      <c r="CI189" s="27" t="s">
        <v>3608</v>
      </c>
      <c r="CJ189" s="27" t="s">
        <v>837</v>
      </c>
      <c r="CK189" s="27" t="s">
        <v>834</v>
      </c>
      <c r="CL189" s="27" t="s">
        <v>399</v>
      </c>
      <c r="CM189" s="27" t="s">
        <v>837</v>
      </c>
      <c r="CN189" s="27" t="s">
        <v>834</v>
      </c>
      <c r="CO189" s="27" t="s">
        <v>3983</v>
      </c>
      <c r="CP189" s="27" t="s">
        <v>837</v>
      </c>
      <c r="CQ189" s="27" t="s">
        <v>834</v>
      </c>
      <c r="CR189" s="27" t="s">
        <v>3395</v>
      </c>
      <c r="CS189" s="27" t="s">
        <v>837</v>
      </c>
      <c r="CT189" s="27" t="s">
        <v>834</v>
      </c>
      <c r="CU189" s="27" t="s">
        <v>5035</v>
      </c>
      <c r="CV189" s="27" t="s">
        <v>837</v>
      </c>
      <c r="CW189" s="27" t="s">
        <v>2482</v>
      </c>
      <c r="CX189" s="27" t="s">
        <v>1401</v>
      </c>
      <c r="CY189" s="27">
        <v>29252</v>
      </c>
      <c r="CZ189" s="27" t="s">
        <v>2483</v>
      </c>
      <c r="DA189" s="27" t="s">
        <v>1401</v>
      </c>
      <c r="DB189" s="27">
        <v>16248</v>
      </c>
      <c r="DC189" s="27" t="s">
        <v>7039</v>
      </c>
      <c r="DD189" s="27" t="s">
        <v>1401</v>
      </c>
      <c r="DE189" s="27">
        <v>644</v>
      </c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F189" s="27"/>
    </row>
    <row r="190" spans="1:188">
      <c r="A190" s="1">
        <v>189</v>
      </c>
      <c r="B190" s="69">
        <v>39496</v>
      </c>
      <c r="C190" s="1" t="s">
        <v>1416</v>
      </c>
      <c r="D190" s="1">
        <v>161005</v>
      </c>
      <c r="E190" s="1">
        <v>68649</v>
      </c>
      <c r="F190" s="35">
        <f t="shared" si="32"/>
        <v>0.42637806279308094</v>
      </c>
      <c r="G190" s="35">
        <f t="shared" si="47"/>
        <v>0.21880872263252196</v>
      </c>
      <c r="H190" s="1" t="str">
        <f t="shared" si="48"/>
        <v>PML</v>
      </c>
      <c r="I190" s="35">
        <f t="shared" si="49"/>
        <v>0.48504712377456338</v>
      </c>
      <c r="J190" s="1" t="str">
        <f t="shared" si="50"/>
        <v>PPPP</v>
      </c>
      <c r="K190" s="35">
        <f t="shared" si="51"/>
        <v>0.26623840114204139</v>
      </c>
      <c r="L190" s="1" t="str">
        <f t="shared" si="52"/>
        <v>PML-N</v>
      </c>
      <c r="M190" s="35">
        <f t="shared" si="53"/>
        <v>0.22395082229894098</v>
      </c>
      <c r="N190" s="52" t="s">
        <v>834</v>
      </c>
      <c r="O190" s="52" t="s">
        <v>1002</v>
      </c>
      <c r="P190" s="52" t="s">
        <v>837</v>
      </c>
      <c r="Q190" s="27" t="s">
        <v>834</v>
      </c>
      <c r="R190" s="27" t="s">
        <v>1185</v>
      </c>
      <c r="S190" s="27" t="s">
        <v>837</v>
      </c>
      <c r="T190" s="27" t="s">
        <v>834</v>
      </c>
      <c r="U190" s="27" t="s">
        <v>1765</v>
      </c>
      <c r="V190" s="27" t="s">
        <v>837</v>
      </c>
      <c r="W190" s="27" t="s">
        <v>2306</v>
      </c>
      <c r="X190" s="27" t="s">
        <v>909</v>
      </c>
      <c r="Y190" s="27">
        <v>33298</v>
      </c>
      <c r="Z190" s="27" t="s">
        <v>7040</v>
      </c>
      <c r="AA190" s="27" t="s">
        <v>1194</v>
      </c>
      <c r="AB190" s="27">
        <v>15374</v>
      </c>
      <c r="AC190" s="27" t="s">
        <v>2307</v>
      </c>
      <c r="AD190" s="27" t="s">
        <v>1003</v>
      </c>
      <c r="AE190" s="27">
        <v>18277</v>
      </c>
      <c r="AF190" s="27" t="s">
        <v>834</v>
      </c>
      <c r="AG190" s="27" t="s">
        <v>7003</v>
      </c>
      <c r="AH190" s="27" t="s">
        <v>837</v>
      </c>
      <c r="AI190" s="27" t="s">
        <v>834</v>
      </c>
      <c r="AJ190" s="27" t="s">
        <v>1406</v>
      </c>
      <c r="AK190" s="27" t="s">
        <v>837</v>
      </c>
      <c r="AL190" s="27" t="s">
        <v>834</v>
      </c>
      <c r="AM190" s="27" t="s">
        <v>3202</v>
      </c>
      <c r="AN190" s="27" t="s">
        <v>837</v>
      </c>
      <c r="AO190" s="27" t="s">
        <v>834</v>
      </c>
      <c r="AP190" s="27" t="s">
        <v>7510</v>
      </c>
      <c r="AQ190" s="27" t="s">
        <v>837</v>
      </c>
      <c r="AR190" s="27" t="s">
        <v>834</v>
      </c>
      <c r="AS190" s="27" t="s">
        <v>3764</v>
      </c>
      <c r="AT190" s="27" t="s">
        <v>837</v>
      </c>
      <c r="AU190" s="27" t="s">
        <v>834</v>
      </c>
      <c r="AV190" s="27" t="s">
        <v>1866</v>
      </c>
      <c r="AW190" s="27" t="s">
        <v>837</v>
      </c>
      <c r="AX190" s="27" t="s">
        <v>834</v>
      </c>
      <c r="AY190" s="27" t="s">
        <v>393</v>
      </c>
      <c r="AZ190" s="27" t="s">
        <v>837</v>
      </c>
      <c r="BA190" s="27" t="s">
        <v>834</v>
      </c>
      <c r="BB190" s="27" t="s">
        <v>6640</v>
      </c>
      <c r="BC190" s="27" t="s">
        <v>837</v>
      </c>
      <c r="BD190" s="27" t="s">
        <v>834</v>
      </c>
      <c r="BE190" s="27" t="s">
        <v>6802</v>
      </c>
      <c r="BF190" s="27" t="s">
        <v>837</v>
      </c>
      <c r="BG190" s="27" t="s">
        <v>834</v>
      </c>
      <c r="BH190" s="27" t="s">
        <v>834</v>
      </c>
      <c r="BI190" s="27" t="s">
        <v>1777</v>
      </c>
      <c r="BJ190" s="27" t="s">
        <v>837</v>
      </c>
      <c r="BK190" s="27" t="s">
        <v>3403</v>
      </c>
      <c r="BL190" s="27" t="s">
        <v>837</v>
      </c>
      <c r="BM190" s="27" t="s">
        <v>834</v>
      </c>
      <c r="BN190" s="27" t="s">
        <v>5990</v>
      </c>
      <c r="BO190" s="27" t="s">
        <v>837</v>
      </c>
      <c r="BP190" s="27" t="s">
        <v>834</v>
      </c>
      <c r="BQ190" s="27" t="s">
        <v>1020</v>
      </c>
      <c r="BR190" s="27" t="s">
        <v>837</v>
      </c>
      <c r="BS190" s="27" t="s">
        <v>834</v>
      </c>
      <c r="BT190" s="27" t="s">
        <v>4014</v>
      </c>
      <c r="BU190" s="27" t="s">
        <v>837</v>
      </c>
      <c r="BV190" s="27" t="s">
        <v>834</v>
      </c>
      <c r="BW190" s="27" t="s">
        <v>1424</v>
      </c>
      <c r="BX190" s="27" t="s">
        <v>837</v>
      </c>
      <c r="BY190" s="27" t="s">
        <v>834</v>
      </c>
      <c r="BZ190" s="27" t="s">
        <v>602</v>
      </c>
      <c r="CA190" s="27" t="s">
        <v>837</v>
      </c>
      <c r="CB190" s="27" t="s">
        <v>834</v>
      </c>
      <c r="CC190" s="27" t="s">
        <v>3539</v>
      </c>
      <c r="CD190" s="27" t="s">
        <v>837</v>
      </c>
      <c r="CE190" s="27" t="s">
        <v>834</v>
      </c>
      <c r="CF190" s="27" t="s">
        <v>3118</v>
      </c>
      <c r="CG190" s="27" t="s">
        <v>837</v>
      </c>
      <c r="CH190" s="27" t="s">
        <v>834</v>
      </c>
      <c r="CI190" s="27" t="s">
        <v>3608</v>
      </c>
      <c r="CJ190" s="27" t="s">
        <v>837</v>
      </c>
      <c r="CK190" s="27" t="s">
        <v>834</v>
      </c>
      <c r="CL190" s="27" t="s">
        <v>399</v>
      </c>
      <c r="CM190" s="27" t="s">
        <v>837</v>
      </c>
      <c r="CN190" s="27" t="s">
        <v>834</v>
      </c>
      <c r="CO190" s="27" t="s">
        <v>3983</v>
      </c>
      <c r="CP190" s="27" t="s">
        <v>837</v>
      </c>
      <c r="CQ190" s="27" t="s">
        <v>834</v>
      </c>
      <c r="CR190" s="27" t="s">
        <v>3395</v>
      </c>
      <c r="CS190" s="27" t="s">
        <v>837</v>
      </c>
      <c r="CT190" s="27" t="s">
        <v>834</v>
      </c>
      <c r="CU190" s="27" t="s">
        <v>5035</v>
      </c>
      <c r="CV190" s="27" t="s">
        <v>837</v>
      </c>
      <c r="CW190" s="27" t="s">
        <v>3567</v>
      </c>
      <c r="CX190" s="27" t="s">
        <v>1401</v>
      </c>
      <c r="CY190" s="27">
        <v>1115</v>
      </c>
      <c r="CZ190" s="27" t="s">
        <v>5546</v>
      </c>
      <c r="DA190" s="27" t="s">
        <v>1401</v>
      </c>
      <c r="DB190" s="27">
        <v>189</v>
      </c>
      <c r="DC190" s="27" t="s">
        <v>7041</v>
      </c>
      <c r="DD190" s="27" t="s">
        <v>1401</v>
      </c>
      <c r="DE190" s="27">
        <v>169</v>
      </c>
      <c r="DF190" s="27" t="s">
        <v>7042</v>
      </c>
      <c r="DG190" s="27" t="s">
        <v>1401</v>
      </c>
      <c r="DH190" s="27">
        <v>152</v>
      </c>
      <c r="DI190" s="27" t="s">
        <v>7087</v>
      </c>
      <c r="DJ190" s="27" t="s">
        <v>1401</v>
      </c>
      <c r="DK190" s="27">
        <v>44</v>
      </c>
      <c r="DL190" s="27" t="s">
        <v>7045</v>
      </c>
      <c r="DM190" s="27" t="s">
        <v>1401</v>
      </c>
      <c r="DN190" s="27">
        <v>31</v>
      </c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F190" s="27"/>
    </row>
    <row r="191" spans="1:188">
      <c r="A191" s="1">
        <v>190</v>
      </c>
      <c r="B191" s="69">
        <v>39496</v>
      </c>
      <c r="C191" s="1" t="s">
        <v>2310</v>
      </c>
      <c r="D191" s="1">
        <v>199701</v>
      </c>
      <c r="E191" s="1">
        <v>69443</v>
      </c>
      <c r="F191" s="35">
        <f t="shared" si="32"/>
        <v>0.34773486362111355</v>
      </c>
      <c r="G191" s="35">
        <f t="shared" si="47"/>
        <v>0.10895266621545728</v>
      </c>
      <c r="H191" s="1" t="str">
        <f t="shared" si="48"/>
        <v>PPPP</v>
      </c>
      <c r="I191" s="35">
        <f t="shared" si="49"/>
        <v>0.47222902236366515</v>
      </c>
      <c r="J191" s="1" t="str">
        <f t="shared" si="50"/>
        <v>PML-N</v>
      </c>
      <c r="K191" s="35">
        <f t="shared" si="51"/>
        <v>0.36327635614820786</v>
      </c>
      <c r="L191" s="1" t="str">
        <f t="shared" si="52"/>
        <v>PML</v>
      </c>
      <c r="M191" s="35">
        <f t="shared" si="53"/>
        <v>0.12211453998243163</v>
      </c>
      <c r="N191" s="52" t="s">
        <v>834</v>
      </c>
      <c r="O191" s="52" t="s">
        <v>1002</v>
      </c>
      <c r="P191" s="52" t="s">
        <v>837</v>
      </c>
      <c r="Q191" s="27" t="s">
        <v>834</v>
      </c>
      <c r="R191" s="27" t="s">
        <v>1185</v>
      </c>
      <c r="S191" s="27" t="s">
        <v>837</v>
      </c>
      <c r="T191" s="27" t="s">
        <v>3749</v>
      </c>
      <c r="U191" s="27" t="s">
        <v>1765</v>
      </c>
      <c r="V191" s="27">
        <v>267</v>
      </c>
      <c r="W191" s="27" t="s">
        <v>4441</v>
      </c>
      <c r="X191" s="27" t="s">
        <v>909</v>
      </c>
      <c r="Y191" s="27">
        <v>8480</v>
      </c>
      <c r="Z191" s="27" t="s">
        <v>2309</v>
      </c>
      <c r="AA191" s="27" t="s">
        <v>1194</v>
      </c>
      <c r="AB191" s="27">
        <v>25227</v>
      </c>
      <c r="AC191" s="27" t="s">
        <v>2308</v>
      </c>
      <c r="AD191" s="27" t="s">
        <v>1003</v>
      </c>
      <c r="AE191" s="27">
        <v>32793</v>
      </c>
      <c r="AF191" s="27" t="s">
        <v>834</v>
      </c>
      <c r="AG191" s="27" t="s">
        <v>7003</v>
      </c>
      <c r="AH191" s="27" t="s">
        <v>837</v>
      </c>
      <c r="AI191" s="27" t="s">
        <v>834</v>
      </c>
      <c r="AJ191" s="27" t="s">
        <v>1406</v>
      </c>
      <c r="AK191" s="27" t="s">
        <v>837</v>
      </c>
      <c r="AL191" s="27" t="s">
        <v>834</v>
      </c>
      <c r="AM191" s="27" t="s">
        <v>3202</v>
      </c>
      <c r="AN191" s="27" t="s">
        <v>837</v>
      </c>
      <c r="AO191" s="27" t="s">
        <v>834</v>
      </c>
      <c r="AP191" s="27" t="s">
        <v>7510</v>
      </c>
      <c r="AQ191" s="27" t="s">
        <v>837</v>
      </c>
      <c r="AR191" s="27" t="s">
        <v>834</v>
      </c>
      <c r="AS191" s="27" t="s">
        <v>3764</v>
      </c>
      <c r="AT191" s="27" t="s">
        <v>837</v>
      </c>
      <c r="AU191" s="27" t="s">
        <v>834</v>
      </c>
      <c r="AV191" s="27" t="s">
        <v>1866</v>
      </c>
      <c r="AW191" s="27" t="s">
        <v>837</v>
      </c>
      <c r="AX191" s="27" t="s">
        <v>834</v>
      </c>
      <c r="AY191" s="27" t="s">
        <v>393</v>
      </c>
      <c r="AZ191" s="27" t="s">
        <v>837</v>
      </c>
      <c r="BA191" s="27" t="s">
        <v>834</v>
      </c>
      <c r="BB191" s="27" t="s">
        <v>6640</v>
      </c>
      <c r="BC191" s="27" t="s">
        <v>837</v>
      </c>
      <c r="BD191" s="27" t="s">
        <v>834</v>
      </c>
      <c r="BE191" s="27" t="s">
        <v>6802</v>
      </c>
      <c r="BF191" s="27" t="s">
        <v>837</v>
      </c>
      <c r="BG191" s="27" t="s">
        <v>834</v>
      </c>
      <c r="BH191" s="27" t="s">
        <v>834</v>
      </c>
      <c r="BI191" s="27" t="s">
        <v>1777</v>
      </c>
      <c r="BJ191" s="27" t="s">
        <v>837</v>
      </c>
      <c r="BK191" s="27" t="s">
        <v>3403</v>
      </c>
      <c r="BL191" s="27" t="s">
        <v>837</v>
      </c>
      <c r="BM191" s="27" t="s">
        <v>834</v>
      </c>
      <c r="BN191" s="27" t="s">
        <v>5990</v>
      </c>
      <c r="BO191" s="27" t="s">
        <v>837</v>
      </c>
      <c r="BP191" s="27" t="s">
        <v>834</v>
      </c>
      <c r="BQ191" s="27" t="s">
        <v>1020</v>
      </c>
      <c r="BR191" s="27" t="s">
        <v>837</v>
      </c>
      <c r="BS191" s="27" t="s">
        <v>834</v>
      </c>
      <c r="BT191" s="27" t="s">
        <v>4014</v>
      </c>
      <c r="BU191" s="27" t="s">
        <v>837</v>
      </c>
      <c r="BV191" s="27" t="s">
        <v>834</v>
      </c>
      <c r="BW191" s="27" t="s">
        <v>1424</v>
      </c>
      <c r="BX191" s="27" t="s">
        <v>837</v>
      </c>
      <c r="BY191" s="27" t="s">
        <v>834</v>
      </c>
      <c r="BZ191" s="27" t="s">
        <v>602</v>
      </c>
      <c r="CA191" s="27" t="s">
        <v>837</v>
      </c>
      <c r="CB191" s="27" t="s">
        <v>834</v>
      </c>
      <c r="CC191" s="27" t="s">
        <v>3539</v>
      </c>
      <c r="CD191" s="27" t="s">
        <v>837</v>
      </c>
      <c r="CE191" s="27" t="s">
        <v>834</v>
      </c>
      <c r="CF191" s="27" t="s">
        <v>3118</v>
      </c>
      <c r="CG191" s="27" t="s">
        <v>837</v>
      </c>
      <c r="CH191" s="27" t="s">
        <v>834</v>
      </c>
      <c r="CI191" s="27" t="s">
        <v>3608</v>
      </c>
      <c r="CJ191" s="27" t="s">
        <v>837</v>
      </c>
      <c r="CK191" s="27" t="s">
        <v>834</v>
      </c>
      <c r="CL191" s="27" t="s">
        <v>399</v>
      </c>
      <c r="CM191" s="27" t="s">
        <v>837</v>
      </c>
      <c r="CN191" s="27" t="s">
        <v>834</v>
      </c>
      <c r="CO191" s="27" t="s">
        <v>3983</v>
      </c>
      <c r="CP191" s="27" t="s">
        <v>837</v>
      </c>
      <c r="CQ191" s="27" t="s">
        <v>834</v>
      </c>
      <c r="CR191" s="27" t="s">
        <v>3395</v>
      </c>
      <c r="CS191" s="27" t="s">
        <v>837</v>
      </c>
      <c r="CT191" s="27" t="s">
        <v>834</v>
      </c>
      <c r="CU191" s="27" t="s">
        <v>5035</v>
      </c>
      <c r="CV191" s="27" t="s">
        <v>837</v>
      </c>
      <c r="CW191" s="27" t="s">
        <v>7046</v>
      </c>
      <c r="CX191" s="27" t="s">
        <v>1401</v>
      </c>
      <c r="CY191" s="27">
        <v>1957</v>
      </c>
      <c r="CZ191" s="27" t="s">
        <v>7047</v>
      </c>
      <c r="DA191" s="27" t="s">
        <v>1401</v>
      </c>
      <c r="DB191" s="27">
        <v>638</v>
      </c>
      <c r="DC191" s="27" t="s">
        <v>7048</v>
      </c>
      <c r="DD191" s="27" t="s">
        <v>1401</v>
      </c>
      <c r="DE191" s="27">
        <v>56</v>
      </c>
      <c r="DF191" s="27" t="s">
        <v>7049</v>
      </c>
      <c r="DG191" s="27" t="s">
        <v>1401</v>
      </c>
      <c r="DH191" s="27">
        <v>25</v>
      </c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F191" s="27"/>
    </row>
    <row r="192" spans="1:188">
      <c r="A192" s="1">
        <v>191</v>
      </c>
      <c r="B192" s="69">
        <v>39496</v>
      </c>
      <c r="C192" s="1" t="s">
        <v>2096</v>
      </c>
      <c r="D192" s="1">
        <v>132345</v>
      </c>
      <c r="E192" s="1">
        <v>62952</v>
      </c>
      <c r="F192" s="35">
        <f t="shared" si="32"/>
        <v>0.47566587328573046</v>
      </c>
      <c r="G192" s="35">
        <f t="shared" si="47"/>
        <v>5.4533612911424577E-2</v>
      </c>
      <c r="H192" s="1" t="str">
        <f t="shared" si="48"/>
        <v>PML-N</v>
      </c>
      <c r="I192" s="35">
        <f t="shared" si="49"/>
        <v>0.26964989198119205</v>
      </c>
      <c r="J192" s="1" t="str">
        <f t="shared" si="50"/>
        <v>IND</v>
      </c>
      <c r="K192" s="35">
        <f t="shared" si="51"/>
        <v>0.21511627906976744</v>
      </c>
      <c r="L192" s="1" t="str">
        <f t="shared" si="52"/>
        <v>PML</v>
      </c>
      <c r="M192" s="35">
        <f t="shared" si="53"/>
        <v>0.21192337018680898</v>
      </c>
      <c r="N192" s="52" t="s">
        <v>834</v>
      </c>
      <c r="O192" s="52" t="s">
        <v>1002</v>
      </c>
      <c r="P192" s="52" t="s">
        <v>837</v>
      </c>
      <c r="Q192" s="27" t="s">
        <v>834</v>
      </c>
      <c r="R192" s="27" t="s">
        <v>1185</v>
      </c>
      <c r="S192" s="27" t="s">
        <v>837</v>
      </c>
      <c r="T192" s="27" t="s">
        <v>7053</v>
      </c>
      <c r="U192" s="27" t="s">
        <v>1765</v>
      </c>
      <c r="V192" s="27">
        <v>421</v>
      </c>
      <c r="W192" s="27" t="s">
        <v>3748</v>
      </c>
      <c r="X192" s="27" t="s">
        <v>909</v>
      </c>
      <c r="Y192" s="27">
        <v>13341</v>
      </c>
      <c r="Z192" s="27" t="s">
        <v>2311</v>
      </c>
      <c r="AA192" s="27" t="s">
        <v>1194</v>
      </c>
      <c r="AB192" s="27">
        <v>16975</v>
      </c>
      <c r="AC192" s="27" t="s">
        <v>7052</v>
      </c>
      <c r="AD192" s="27" t="s">
        <v>1003</v>
      </c>
      <c r="AE192" s="27">
        <v>10659</v>
      </c>
      <c r="AF192" s="27" t="s">
        <v>834</v>
      </c>
      <c r="AG192" s="27" t="s">
        <v>7003</v>
      </c>
      <c r="AH192" s="27" t="s">
        <v>837</v>
      </c>
      <c r="AI192" s="27" t="s">
        <v>834</v>
      </c>
      <c r="AJ192" s="27" t="s">
        <v>1406</v>
      </c>
      <c r="AK192" s="27" t="s">
        <v>837</v>
      </c>
      <c r="AL192" s="27" t="s">
        <v>834</v>
      </c>
      <c r="AM192" s="27" t="s">
        <v>3202</v>
      </c>
      <c r="AN192" s="27" t="s">
        <v>837</v>
      </c>
      <c r="AO192" s="27" t="s">
        <v>834</v>
      </c>
      <c r="AP192" s="27" t="s">
        <v>7510</v>
      </c>
      <c r="AQ192" s="27" t="s">
        <v>837</v>
      </c>
      <c r="AR192" s="27" t="s">
        <v>834</v>
      </c>
      <c r="AS192" s="27" t="s">
        <v>3764</v>
      </c>
      <c r="AT192" s="27" t="s">
        <v>837</v>
      </c>
      <c r="AU192" s="27" t="s">
        <v>834</v>
      </c>
      <c r="AV192" s="27" t="s">
        <v>1866</v>
      </c>
      <c r="AW192" s="27" t="s">
        <v>837</v>
      </c>
      <c r="AX192" s="27" t="s">
        <v>834</v>
      </c>
      <c r="AY192" s="27" t="s">
        <v>393</v>
      </c>
      <c r="AZ192" s="27" t="s">
        <v>837</v>
      </c>
      <c r="BA192" s="27" t="s">
        <v>834</v>
      </c>
      <c r="BB192" s="27" t="s">
        <v>6640</v>
      </c>
      <c r="BC192" s="27" t="s">
        <v>837</v>
      </c>
      <c r="BD192" s="27" t="s">
        <v>834</v>
      </c>
      <c r="BE192" s="27" t="s">
        <v>6802</v>
      </c>
      <c r="BF192" s="27" t="s">
        <v>837</v>
      </c>
      <c r="BG192" s="27" t="s">
        <v>834</v>
      </c>
      <c r="BH192" s="27" t="s">
        <v>834</v>
      </c>
      <c r="BI192" s="27" t="s">
        <v>1777</v>
      </c>
      <c r="BJ192" s="27" t="s">
        <v>837</v>
      </c>
      <c r="BK192" s="27" t="s">
        <v>3403</v>
      </c>
      <c r="BL192" s="27" t="s">
        <v>837</v>
      </c>
      <c r="BM192" s="27" t="s">
        <v>834</v>
      </c>
      <c r="BN192" s="27" t="s">
        <v>5990</v>
      </c>
      <c r="BO192" s="27" t="s">
        <v>837</v>
      </c>
      <c r="BP192" s="27" t="s">
        <v>834</v>
      </c>
      <c r="BQ192" s="27" t="s">
        <v>1020</v>
      </c>
      <c r="BR192" s="27" t="s">
        <v>837</v>
      </c>
      <c r="BS192" s="27" t="s">
        <v>834</v>
      </c>
      <c r="BT192" s="27" t="s">
        <v>4014</v>
      </c>
      <c r="BU192" s="27" t="s">
        <v>837</v>
      </c>
      <c r="BV192" s="27" t="s">
        <v>834</v>
      </c>
      <c r="BW192" s="27" t="s">
        <v>1424</v>
      </c>
      <c r="BX192" s="27" t="s">
        <v>837</v>
      </c>
      <c r="BY192" s="27" t="s">
        <v>834</v>
      </c>
      <c r="BZ192" s="27" t="s">
        <v>602</v>
      </c>
      <c r="CA192" s="27" t="s">
        <v>837</v>
      </c>
      <c r="CB192" s="27" t="s">
        <v>834</v>
      </c>
      <c r="CC192" s="27" t="s">
        <v>3539</v>
      </c>
      <c r="CD192" s="27" t="s">
        <v>837</v>
      </c>
      <c r="CE192" s="27" t="s">
        <v>834</v>
      </c>
      <c r="CF192" s="27" t="s">
        <v>3118</v>
      </c>
      <c r="CG192" s="27" t="s">
        <v>837</v>
      </c>
      <c r="CH192" s="27" t="s">
        <v>834</v>
      </c>
      <c r="CI192" s="27" t="s">
        <v>3608</v>
      </c>
      <c r="CJ192" s="27" t="s">
        <v>837</v>
      </c>
      <c r="CK192" s="27" t="s">
        <v>834</v>
      </c>
      <c r="CL192" s="27" t="s">
        <v>399</v>
      </c>
      <c r="CM192" s="27" t="s">
        <v>837</v>
      </c>
      <c r="CN192" s="27" t="s">
        <v>834</v>
      </c>
      <c r="CO192" s="27" t="s">
        <v>3983</v>
      </c>
      <c r="CP192" s="27" t="s">
        <v>837</v>
      </c>
      <c r="CQ192" s="27" t="s">
        <v>834</v>
      </c>
      <c r="CR192" s="27" t="s">
        <v>3395</v>
      </c>
      <c r="CS192" s="27" t="s">
        <v>837</v>
      </c>
      <c r="CT192" s="27" t="s">
        <v>834</v>
      </c>
      <c r="CU192" s="27" t="s">
        <v>5035</v>
      </c>
      <c r="CV192" s="27" t="s">
        <v>837</v>
      </c>
      <c r="CW192" s="27" t="s">
        <v>2131</v>
      </c>
      <c r="CX192" s="27" t="s">
        <v>1401</v>
      </c>
      <c r="CY192" s="27">
        <v>13542</v>
      </c>
      <c r="CZ192" s="27" t="s">
        <v>3747</v>
      </c>
      <c r="DA192" s="27" t="s">
        <v>1401</v>
      </c>
      <c r="DB192" s="27">
        <v>7743</v>
      </c>
      <c r="DC192" s="27" t="s">
        <v>2125</v>
      </c>
      <c r="DD192" s="27" t="s">
        <v>1401</v>
      </c>
      <c r="DE192" s="27">
        <v>242</v>
      </c>
      <c r="DF192" s="27" t="s">
        <v>7054</v>
      </c>
      <c r="DG192" s="27" t="s">
        <v>1401</v>
      </c>
      <c r="DH192" s="27">
        <v>29</v>
      </c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F192" s="27"/>
    </row>
    <row r="193" spans="1:188">
      <c r="A193" s="1">
        <v>192</v>
      </c>
      <c r="B193" s="69">
        <v>39496</v>
      </c>
      <c r="C193" s="1" t="s">
        <v>2099</v>
      </c>
      <c r="D193" s="1">
        <v>170249</v>
      </c>
      <c r="E193" s="1">
        <v>73522</v>
      </c>
      <c r="F193" s="35">
        <f t="shared" si="32"/>
        <v>0.431849819969574</v>
      </c>
      <c r="G193" s="35">
        <f t="shared" si="47"/>
        <v>8.9034574685128265E-2</v>
      </c>
      <c r="H193" s="1" t="str">
        <f t="shared" si="48"/>
        <v>IND</v>
      </c>
      <c r="I193" s="35">
        <f t="shared" si="49"/>
        <v>0.25970457822148474</v>
      </c>
      <c r="J193" s="1" t="str">
        <f t="shared" si="50"/>
        <v>IND</v>
      </c>
      <c r="K193" s="35">
        <f t="shared" si="51"/>
        <v>0.17067000353635647</v>
      </c>
      <c r="L193" s="1" t="str">
        <f t="shared" si="52"/>
        <v>PML</v>
      </c>
      <c r="M193" s="35">
        <f t="shared" si="53"/>
        <v>0.16286281657191046</v>
      </c>
      <c r="N193" s="52" t="s">
        <v>834</v>
      </c>
      <c r="O193" s="52" t="s">
        <v>1002</v>
      </c>
      <c r="P193" s="52" t="s">
        <v>837</v>
      </c>
      <c r="Q193" s="27" t="s">
        <v>834</v>
      </c>
      <c r="R193" s="27" t="s">
        <v>1185</v>
      </c>
      <c r="S193" s="27" t="s">
        <v>837</v>
      </c>
      <c r="T193" s="27" t="s">
        <v>3816</v>
      </c>
      <c r="U193" s="27" t="s">
        <v>1765</v>
      </c>
      <c r="V193" s="27">
        <v>192</v>
      </c>
      <c r="W193" s="27" t="s">
        <v>7088</v>
      </c>
      <c r="X193" s="27" t="s">
        <v>909</v>
      </c>
      <c r="Y193" s="27">
        <v>11974</v>
      </c>
      <c r="Z193" s="27" t="s">
        <v>7256</v>
      </c>
      <c r="AA193" s="27" t="s">
        <v>1194</v>
      </c>
      <c r="AB193" s="27">
        <v>5971</v>
      </c>
      <c r="AC193" s="27" t="s">
        <v>7254</v>
      </c>
      <c r="AD193" s="27" t="s">
        <v>1003</v>
      </c>
      <c r="AE193" s="27">
        <v>11772</v>
      </c>
      <c r="AF193" s="27" t="s">
        <v>834</v>
      </c>
      <c r="AG193" s="27" t="s">
        <v>7003</v>
      </c>
      <c r="AH193" s="27" t="s">
        <v>837</v>
      </c>
      <c r="AI193" s="27" t="s">
        <v>834</v>
      </c>
      <c r="AJ193" s="27" t="s">
        <v>1406</v>
      </c>
      <c r="AK193" s="27" t="s">
        <v>837</v>
      </c>
      <c r="AL193" s="27" t="s">
        <v>834</v>
      </c>
      <c r="AM193" s="27" t="s">
        <v>3202</v>
      </c>
      <c r="AN193" s="27" t="s">
        <v>837</v>
      </c>
      <c r="AO193" s="27" t="s">
        <v>834</v>
      </c>
      <c r="AP193" s="27" t="s">
        <v>7510</v>
      </c>
      <c r="AQ193" s="27" t="s">
        <v>837</v>
      </c>
      <c r="AR193" s="27" t="s">
        <v>834</v>
      </c>
      <c r="AS193" s="27" t="s">
        <v>3764</v>
      </c>
      <c r="AT193" s="27" t="s">
        <v>837</v>
      </c>
      <c r="AU193" s="27" t="s">
        <v>834</v>
      </c>
      <c r="AV193" s="27" t="s">
        <v>1866</v>
      </c>
      <c r="AW193" s="27" t="s">
        <v>837</v>
      </c>
      <c r="AX193" s="27" t="s">
        <v>834</v>
      </c>
      <c r="AY193" s="27" t="s">
        <v>393</v>
      </c>
      <c r="AZ193" s="27" t="s">
        <v>837</v>
      </c>
      <c r="BA193" s="27" t="s">
        <v>834</v>
      </c>
      <c r="BB193" s="27" t="s">
        <v>6640</v>
      </c>
      <c r="BC193" s="27" t="s">
        <v>837</v>
      </c>
      <c r="BD193" s="27" t="s">
        <v>834</v>
      </c>
      <c r="BE193" s="27" t="s">
        <v>6802</v>
      </c>
      <c r="BF193" s="27" t="s">
        <v>837</v>
      </c>
      <c r="BG193" s="27" t="s">
        <v>834</v>
      </c>
      <c r="BH193" s="27" t="s">
        <v>834</v>
      </c>
      <c r="BI193" s="27" t="s">
        <v>1777</v>
      </c>
      <c r="BJ193" s="27" t="s">
        <v>837</v>
      </c>
      <c r="BK193" s="27" t="s">
        <v>3403</v>
      </c>
      <c r="BL193" s="27" t="s">
        <v>837</v>
      </c>
      <c r="BM193" s="27" t="s">
        <v>834</v>
      </c>
      <c r="BN193" s="27" t="s">
        <v>5990</v>
      </c>
      <c r="BO193" s="27" t="s">
        <v>837</v>
      </c>
      <c r="BP193" s="27" t="s">
        <v>834</v>
      </c>
      <c r="BQ193" s="27" t="s">
        <v>1020</v>
      </c>
      <c r="BR193" s="27" t="s">
        <v>837</v>
      </c>
      <c r="BS193" s="27" t="s">
        <v>834</v>
      </c>
      <c r="BT193" s="27" t="s">
        <v>4014</v>
      </c>
      <c r="BU193" s="27" t="s">
        <v>837</v>
      </c>
      <c r="BV193" s="27" t="s">
        <v>834</v>
      </c>
      <c r="BW193" s="27" t="s">
        <v>1424</v>
      </c>
      <c r="BX193" s="27" t="s">
        <v>837</v>
      </c>
      <c r="BY193" s="27" t="s">
        <v>834</v>
      </c>
      <c r="BZ193" s="27" t="s">
        <v>602</v>
      </c>
      <c r="CA193" s="27" t="s">
        <v>837</v>
      </c>
      <c r="CB193" s="27" t="s">
        <v>834</v>
      </c>
      <c r="CC193" s="27" t="s">
        <v>3539</v>
      </c>
      <c r="CD193" s="27" t="s">
        <v>837</v>
      </c>
      <c r="CE193" s="27" t="s">
        <v>834</v>
      </c>
      <c r="CF193" s="27" t="s">
        <v>3118</v>
      </c>
      <c r="CG193" s="27" t="s">
        <v>837</v>
      </c>
      <c r="CH193" s="27" t="s">
        <v>834</v>
      </c>
      <c r="CI193" s="27" t="s">
        <v>3608</v>
      </c>
      <c r="CJ193" s="27" t="s">
        <v>837</v>
      </c>
      <c r="CK193" s="27" t="s">
        <v>834</v>
      </c>
      <c r="CL193" s="27" t="s">
        <v>399</v>
      </c>
      <c r="CM193" s="27" t="s">
        <v>837</v>
      </c>
      <c r="CN193" s="27" t="s">
        <v>834</v>
      </c>
      <c r="CO193" s="27" t="s">
        <v>3983</v>
      </c>
      <c r="CP193" s="27" t="s">
        <v>837</v>
      </c>
      <c r="CQ193" s="27" t="s">
        <v>834</v>
      </c>
      <c r="CR193" s="27" t="s">
        <v>3395</v>
      </c>
      <c r="CS193" s="27" t="s">
        <v>837</v>
      </c>
      <c r="CT193" s="27" t="s">
        <v>834</v>
      </c>
      <c r="CU193" s="27" t="s">
        <v>5035</v>
      </c>
      <c r="CV193" s="27" t="s">
        <v>837</v>
      </c>
      <c r="CW193" s="27" t="s">
        <v>2097</v>
      </c>
      <c r="CX193" s="27" t="s">
        <v>1401</v>
      </c>
      <c r="CY193" s="27">
        <v>19094</v>
      </c>
      <c r="CZ193" s="27" t="s">
        <v>2098</v>
      </c>
      <c r="DA193" s="27" t="s">
        <v>1401</v>
      </c>
      <c r="DB193" s="27">
        <v>12548</v>
      </c>
      <c r="DC193" s="27" t="s">
        <v>7255</v>
      </c>
      <c r="DD193" s="27" t="s">
        <v>1401</v>
      </c>
      <c r="DE193" s="27">
        <v>10642</v>
      </c>
      <c r="DF193" s="27" t="s">
        <v>7257</v>
      </c>
      <c r="DG193" s="27" t="s">
        <v>1401</v>
      </c>
      <c r="DH193" s="27">
        <v>435</v>
      </c>
      <c r="DI193" s="27" t="s">
        <v>7258</v>
      </c>
      <c r="DJ193" s="27" t="s">
        <v>1401</v>
      </c>
      <c r="DK193" s="27">
        <v>296</v>
      </c>
      <c r="DL193" s="27" t="s">
        <v>7259</v>
      </c>
      <c r="DM193" s="27" t="s">
        <v>1401</v>
      </c>
      <c r="DN193" s="27">
        <v>233</v>
      </c>
      <c r="DO193" s="27" t="s">
        <v>7260</v>
      </c>
      <c r="DP193" s="27" t="s">
        <v>1401</v>
      </c>
      <c r="DQ193" s="27">
        <v>180</v>
      </c>
      <c r="DR193" s="27" t="s">
        <v>1378</v>
      </c>
      <c r="DS193" s="27" t="s">
        <v>1401</v>
      </c>
      <c r="DT193" s="27">
        <v>65</v>
      </c>
      <c r="DU193" s="27" t="s">
        <v>7261</v>
      </c>
      <c r="DV193" s="27" t="s">
        <v>1401</v>
      </c>
      <c r="DW193" s="27">
        <v>49</v>
      </c>
      <c r="DX193" s="27" t="s">
        <v>7262</v>
      </c>
      <c r="DY193" s="27" t="s">
        <v>1401</v>
      </c>
      <c r="DZ193" s="27">
        <v>42</v>
      </c>
      <c r="EA193" s="27" t="s">
        <v>7263</v>
      </c>
      <c r="EB193" s="27" t="s">
        <v>1401</v>
      </c>
      <c r="EC193" s="27">
        <v>29</v>
      </c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F193" s="27"/>
    </row>
    <row r="194" spans="1:188">
      <c r="A194" s="27">
        <v>193</v>
      </c>
      <c r="B194" s="69">
        <v>39496</v>
      </c>
      <c r="C194" s="1" t="s">
        <v>2102</v>
      </c>
      <c r="D194" s="1">
        <v>163663</v>
      </c>
      <c r="E194" s="1">
        <v>66820</v>
      </c>
      <c r="F194" s="35">
        <f t="shared" si="32"/>
        <v>0.40827798586119035</v>
      </c>
      <c r="G194" s="35">
        <f t="shared" si="47"/>
        <v>0.34940137683328343</v>
      </c>
      <c r="H194" s="1" t="str">
        <f t="shared" si="48"/>
        <v>IND</v>
      </c>
      <c r="I194" s="35">
        <f t="shared" si="49"/>
        <v>0.62104160431008681</v>
      </c>
      <c r="J194" s="1" t="str">
        <f t="shared" si="50"/>
        <v>PML</v>
      </c>
      <c r="K194" s="35">
        <f t="shared" si="51"/>
        <v>0.27164022747680333</v>
      </c>
      <c r="L194" s="1" t="str">
        <f t="shared" si="52"/>
        <v>PPPP</v>
      </c>
      <c r="M194" s="35">
        <f t="shared" si="53"/>
        <v>0.10119724633343311</v>
      </c>
      <c r="N194" s="52" t="s">
        <v>834</v>
      </c>
      <c r="O194" s="52" t="s">
        <v>1002</v>
      </c>
      <c r="P194" s="52" t="s">
        <v>837</v>
      </c>
      <c r="Q194" s="27" t="s">
        <v>834</v>
      </c>
      <c r="R194" s="27" t="s">
        <v>1185</v>
      </c>
      <c r="S194" s="27" t="s">
        <v>837</v>
      </c>
      <c r="T194" s="27" t="s">
        <v>834</v>
      </c>
      <c r="U194" s="27" t="s">
        <v>1765</v>
      </c>
      <c r="V194" s="27" t="s">
        <v>837</v>
      </c>
      <c r="W194" s="27" t="s">
        <v>2101</v>
      </c>
      <c r="X194" s="27" t="s">
        <v>909</v>
      </c>
      <c r="Y194" s="27">
        <v>18151</v>
      </c>
      <c r="Z194" s="27" t="s">
        <v>834</v>
      </c>
      <c r="AA194" s="27" t="s">
        <v>1194</v>
      </c>
      <c r="AB194" s="27" t="s">
        <v>837</v>
      </c>
      <c r="AC194" s="27" t="s">
        <v>7264</v>
      </c>
      <c r="AD194" s="27" t="s">
        <v>1003</v>
      </c>
      <c r="AE194" s="27">
        <v>6762</v>
      </c>
      <c r="AF194" s="27" t="s">
        <v>834</v>
      </c>
      <c r="AG194" s="27" t="s">
        <v>7003</v>
      </c>
      <c r="AH194" s="27" t="s">
        <v>837</v>
      </c>
      <c r="AI194" s="27" t="s">
        <v>834</v>
      </c>
      <c r="AJ194" s="27" t="s">
        <v>1406</v>
      </c>
      <c r="AK194" s="27" t="s">
        <v>837</v>
      </c>
      <c r="AL194" s="27" t="s">
        <v>834</v>
      </c>
      <c r="AM194" s="27" t="s">
        <v>3202</v>
      </c>
      <c r="AN194" s="27" t="s">
        <v>837</v>
      </c>
      <c r="AO194" s="27" t="s">
        <v>834</v>
      </c>
      <c r="AP194" s="27" t="s">
        <v>7510</v>
      </c>
      <c r="AQ194" s="27" t="s">
        <v>837</v>
      </c>
      <c r="AR194" s="27" t="s">
        <v>834</v>
      </c>
      <c r="AS194" s="27" t="s">
        <v>3764</v>
      </c>
      <c r="AT194" s="27" t="s">
        <v>837</v>
      </c>
      <c r="AU194" s="27" t="s">
        <v>834</v>
      </c>
      <c r="AV194" s="27" t="s">
        <v>1866</v>
      </c>
      <c r="AW194" s="27" t="s">
        <v>837</v>
      </c>
      <c r="AX194" s="27" t="s">
        <v>834</v>
      </c>
      <c r="AY194" s="27" t="s">
        <v>393</v>
      </c>
      <c r="AZ194" s="27" t="s">
        <v>837</v>
      </c>
      <c r="BA194" s="27" t="s">
        <v>834</v>
      </c>
      <c r="BB194" s="27" t="s">
        <v>6640</v>
      </c>
      <c r="BC194" s="27" t="s">
        <v>837</v>
      </c>
      <c r="BD194" s="27" t="s">
        <v>834</v>
      </c>
      <c r="BE194" s="27" t="s">
        <v>6802</v>
      </c>
      <c r="BF194" s="27" t="s">
        <v>837</v>
      </c>
      <c r="BG194" s="27" t="s">
        <v>834</v>
      </c>
      <c r="BH194" s="27" t="s">
        <v>834</v>
      </c>
      <c r="BI194" s="27" t="s">
        <v>1777</v>
      </c>
      <c r="BJ194" s="27" t="s">
        <v>837</v>
      </c>
      <c r="BK194" s="27" t="s">
        <v>3403</v>
      </c>
      <c r="BL194" s="27" t="s">
        <v>837</v>
      </c>
      <c r="BM194" s="27" t="s">
        <v>834</v>
      </c>
      <c r="BN194" s="27" t="s">
        <v>5990</v>
      </c>
      <c r="BO194" s="27" t="s">
        <v>837</v>
      </c>
      <c r="BP194" s="27" t="s">
        <v>834</v>
      </c>
      <c r="BQ194" s="27" t="s">
        <v>1020</v>
      </c>
      <c r="BR194" s="27" t="s">
        <v>837</v>
      </c>
      <c r="BS194" s="27" t="s">
        <v>834</v>
      </c>
      <c r="BT194" s="27" t="s">
        <v>4014</v>
      </c>
      <c r="BU194" s="27" t="s">
        <v>837</v>
      </c>
      <c r="BV194" s="27" t="s">
        <v>834</v>
      </c>
      <c r="BW194" s="27" t="s">
        <v>1424</v>
      </c>
      <c r="BX194" s="27" t="s">
        <v>837</v>
      </c>
      <c r="BY194" s="27" t="s">
        <v>834</v>
      </c>
      <c r="BZ194" s="27" t="s">
        <v>602</v>
      </c>
      <c r="CA194" s="27" t="s">
        <v>837</v>
      </c>
      <c r="CB194" s="27" t="s">
        <v>834</v>
      </c>
      <c r="CC194" s="27" t="s">
        <v>3539</v>
      </c>
      <c r="CD194" s="27" t="s">
        <v>837</v>
      </c>
      <c r="CE194" s="27" t="s">
        <v>834</v>
      </c>
      <c r="CF194" s="27" t="s">
        <v>3118</v>
      </c>
      <c r="CG194" s="27" t="s">
        <v>837</v>
      </c>
      <c r="CH194" s="27" t="s">
        <v>834</v>
      </c>
      <c r="CI194" s="27" t="s">
        <v>3608</v>
      </c>
      <c r="CJ194" s="27" t="s">
        <v>837</v>
      </c>
      <c r="CK194" s="27" t="s">
        <v>834</v>
      </c>
      <c r="CL194" s="27" t="s">
        <v>399</v>
      </c>
      <c r="CM194" s="27" t="s">
        <v>837</v>
      </c>
      <c r="CN194" s="27" t="s">
        <v>834</v>
      </c>
      <c r="CO194" s="27" t="s">
        <v>3983</v>
      </c>
      <c r="CP194" s="27" t="s">
        <v>837</v>
      </c>
      <c r="CQ194" s="27" t="s">
        <v>834</v>
      </c>
      <c r="CR194" s="27" t="s">
        <v>3395</v>
      </c>
      <c r="CS194" s="27" t="s">
        <v>837</v>
      </c>
      <c r="CT194" s="27" t="s">
        <v>834</v>
      </c>
      <c r="CU194" s="27" t="s">
        <v>5035</v>
      </c>
      <c r="CV194" s="27" t="s">
        <v>837</v>
      </c>
      <c r="CW194" s="27" t="s">
        <v>2100</v>
      </c>
      <c r="CX194" s="27" t="s">
        <v>1401</v>
      </c>
      <c r="CY194" s="27">
        <v>41498</v>
      </c>
      <c r="CZ194" s="27" t="s">
        <v>7265</v>
      </c>
      <c r="DA194" s="27" t="s">
        <v>1401</v>
      </c>
      <c r="DB194" s="27">
        <v>284</v>
      </c>
      <c r="DC194" s="27" t="s">
        <v>7278</v>
      </c>
      <c r="DD194" s="27" t="s">
        <v>1401</v>
      </c>
      <c r="DE194" s="27">
        <v>125</v>
      </c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</row>
    <row r="195" spans="1:188">
      <c r="A195" s="1">
        <v>194</v>
      </c>
      <c r="B195" s="69">
        <v>39496</v>
      </c>
      <c r="C195" s="1" t="s">
        <v>1418</v>
      </c>
      <c r="D195" s="1">
        <v>188472</v>
      </c>
      <c r="E195" s="1">
        <v>40769</v>
      </c>
      <c r="F195" s="35">
        <f t="shared" ref="F195:F258" si="54">E195/D195</f>
        <v>0.21631329852710218</v>
      </c>
      <c r="G195" s="35">
        <f t="shared" si="47"/>
        <v>0.34266231695651106</v>
      </c>
      <c r="H195" s="1" t="str">
        <f t="shared" si="48"/>
        <v>PML-N</v>
      </c>
      <c r="I195" s="35">
        <f t="shared" si="49"/>
        <v>0.69783413868380384</v>
      </c>
      <c r="J195" s="1" t="str">
        <f t="shared" si="50"/>
        <v>PPPP</v>
      </c>
      <c r="K195" s="35">
        <f t="shared" si="51"/>
        <v>0.35517182172729278</v>
      </c>
      <c r="L195" s="1" t="str">
        <f t="shared" si="52"/>
        <v>PML</v>
      </c>
      <c r="M195" s="35">
        <f t="shared" si="53"/>
        <v>0.2676543452132748</v>
      </c>
      <c r="N195" s="52" t="s">
        <v>834</v>
      </c>
      <c r="O195" s="52" t="s">
        <v>1002</v>
      </c>
      <c r="P195" s="52" t="s">
        <v>837</v>
      </c>
      <c r="Q195" s="27" t="s">
        <v>129</v>
      </c>
      <c r="R195" s="27" t="s">
        <v>1185</v>
      </c>
      <c r="S195" s="27">
        <v>219</v>
      </c>
      <c r="T195" s="27" t="s">
        <v>130</v>
      </c>
      <c r="U195" s="27" t="s">
        <v>1765</v>
      </c>
      <c r="V195" s="27">
        <v>66</v>
      </c>
      <c r="W195" s="27" t="s">
        <v>131</v>
      </c>
      <c r="X195" s="27" t="s">
        <v>909</v>
      </c>
      <c r="Y195" s="27">
        <v>10912</v>
      </c>
      <c r="Z195" s="27" t="s">
        <v>132</v>
      </c>
      <c r="AA195" s="27" t="s">
        <v>1194</v>
      </c>
      <c r="AB195" s="27">
        <v>28450</v>
      </c>
      <c r="AC195" s="27" t="s">
        <v>133</v>
      </c>
      <c r="AD195" s="27" t="s">
        <v>1003</v>
      </c>
      <c r="AE195" s="27">
        <v>14480</v>
      </c>
      <c r="AF195" s="27" t="s">
        <v>834</v>
      </c>
      <c r="AG195" s="27" t="s">
        <v>7003</v>
      </c>
      <c r="AH195" s="27" t="s">
        <v>837</v>
      </c>
      <c r="AI195" s="27" t="s">
        <v>834</v>
      </c>
      <c r="AJ195" s="27" t="s">
        <v>1406</v>
      </c>
      <c r="AK195" s="27" t="s">
        <v>837</v>
      </c>
      <c r="AL195" s="27" t="s">
        <v>834</v>
      </c>
      <c r="AM195" s="27" t="s">
        <v>3202</v>
      </c>
      <c r="AN195" s="27" t="s">
        <v>837</v>
      </c>
      <c r="AO195" s="27" t="s">
        <v>834</v>
      </c>
      <c r="AP195" s="27" t="s">
        <v>7510</v>
      </c>
      <c r="AQ195" s="27" t="s">
        <v>837</v>
      </c>
      <c r="AR195" s="27" t="s">
        <v>834</v>
      </c>
      <c r="AS195" s="27" t="s">
        <v>3764</v>
      </c>
      <c r="AT195" s="27" t="s">
        <v>837</v>
      </c>
      <c r="AU195" s="27" t="s">
        <v>834</v>
      </c>
      <c r="AV195" s="27" t="s">
        <v>1866</v>
      </c>
      <c r="AW195" s="27" t="s">
        <v>837</v>
      </c>
      <c r="AX195" s="27" t="s">
        <v>834</v>
      </c>
      <c r="AY195" s="27" t="s">
        <v>393</v>
      </c>
      <c r="AZ195" s="27" t="s">
        <v>837</v>
      </c>
      <c r="BA195" s="27" t="s">
        <v>834</v>
      </c>
      <c r="BB195" s="27" t="s">
        <v>6640</v>
      </c>
      <c r="BC195" s="27" t="s">
        <v>837</v>
      </c>
      <c r="BD195" s="27" t="s">
        <v>834</v>
      </c>
      <c r="BE195" s="27" t="s">
        <v>6802</v>
      </c>
      <c r="BF195" s="27" t="s">
        <v>837</v>
      </c>
      <c r="BG195" s="27" t="s">
        <v>834</v>
      </c>
      <c r="BH195" s="27" t="s">
        <v>834</v>
      </c>
      <c r="BI195" s="27" t="s">
        <v>1777</v>
      </c>
      <c r="BJ195" s="27" t="s">
        <v>837</v>
      </c>
      <c r="BK195" s="27" t="s">
        <v>3403</v>
      </c>
      <c r="BL195" s="27" t="s">
        <v>837</v>
      </c>
      <c r="BM195" s="27" t="s">
        <v>834</v>
      </c>
      <c r="BN195" s="27" t="s">
        <v>5990</v>
      </c>
      <c r="BO195" s="27" t="s">
        <v>837</v>
      </c>
      <c r="BP195" s="27" t="s">
        <v>834</v>
      </c>
      <c r="BQ195" s="27" t="s">
        <v>1020</v>
      </c>
      <c r="BR195" s="27" t="s">
        <v>837</v>
      </c>
      <c r="BS195" s="27" t="s">
        <v>834</v>
      </c>
      <c r="BT195" s="27" t="s">
        <v>4014</v>
      </c>
      <c r="BU195" s="27" t="s">
        <v>837</v>
      </c>
      <c r="BV195" s="27" t="s">
        <v>834</v>
      </c>
      <c r="BW195" s="27" t="s">
        <v>1424</v>
      </c>
      <c r="BX195" s="27" t="s">
        <v>837</v>
      </c>
      <c r="BY195" s="27" t="s">
        <v>834</v>
      </c>
      <c r="BZ195" s="27" t="s">
        <v>602</v>
      </c>
      <c r="CA195" s="27" t="s">
        <v>837</v>
      </c>
      <c r="CB195" s="27" t="s">
        <v>834</v>
      </c>
      <c r="CC195" s="27" t="s">
        <v>3539</v>
      </c>
      <c r="CD195" s="27" t="s">
        <v>837</v>
      </c>
      <c r="CE195" s="27" t="s">
        <v>834</v>
      </c>
      <c r="CF195" s="27" t="s">
        <v>3118</v>
      </c>
      <c r="CG195" s="27" t="s">
        <v>837</v>
      </c>
      <c r="CH195" s="27" t="s">
        <v>834</v>
      </c>
      <c r="CI195" s="27" t="s">
        <v>3608</v>
      </c>
      <c r="CJ195" s="27" t="s">
        <v>837</v>
      </c>
      <c r="CK195" s="27" t="s">
        <v>834</v>
      </c>
      <c r="CL195" s="27" t="s">
        <v>399</v>
      </c>
      <c r="CM195" s="27" t="s">
        <v>837</v>
      </c>
      <c r="CN195" s="27" t="s">
        <v>834</v>
      </c>
      <c r="CO195" s="27" t="s">
        <v>3983</v>
      </c>
      <c r="CP195" s="27" t="s">
        <v>837</v>
      </c>
      <c r="CQ195" s="27" t="s">
        <v>834</v>
      </c>
      <c r="CR195" s="27" t="s">
        <v>3395</v>
      </c>
      <c r="CS195" s="27" t="s">
        <v>837</v>
      </c>
      <c r="CT195" s="27" t="s">
        <v>834</v>
      </c>
      <c r="CU195" s="27" t="s">
        <v>5035</v>
      </c>
      <c r="CV195" s="27" t="s">
        <v>837</v>
      </c>
      <c r="CW195" s="27" t="s">
        <v>135</v>
      </c>
      <c r="CX195" s="27" t="s">
        <v>1401</v>
      </c>
      <c r="CY195" s="27">
        <v>377</v>
      </c>
      <c r="CZ195" s="27" t="s">
        <v>134</v>
      </c>
      <c r="DA195" s="27" t="s">
        <v>1401</v>
      </c>
      <c r="DB195" s="27">
        <v>202</v>
      </c>
      <c r="DC195" s="27" t="s">
        <v>136</v>
      </c>
      <c r="DD195" s="27" t="s">
        <v>1401</v>
      </c>
      <c r="DE195" s="27">
        <v>146</v>
      </c>
      <c r="DF195" s="27" t="s">
        <v>137</v>
      </c>
      <c r="DG195" s="27" t="s">
        <v>1401</v>
      </c>
      <c r="DH195" s="27">
        <v>49</v>
      </c>
      <c r="DI195" s="27" t="s">
        <v>138</v>
      </c>
      <c r="DJ195" s="27" t="s">
        <v>1401</v>
      </c>
      <c r="DK195" s="27">
        <v>46</v>
      </c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</row>
    <row r="196" spans="1:188">
      <c r="A196" s="1">
        <v>195</v>
      </c>
      <c r="B196" s="69">
        <v>39496</v>
      </c>
      <c r="C196" s="1" t="s">
        <v>1381</v>
      </c>
      <c r="D196" s="1">
        <v>179699</v>
      </c>
      <c r="E196" s="1">
        <v>55351</v>
      </c>
      <c r="F196" s="35">
        <f t="shared" si="54"/>
        <v>0.30802063450547862</v>
      </c>
      <c r="G196" s="35">
        <f t="shared" si="47"/>
        <v>0.26794457191378657</v>
      </c>
      <c r="H196" s="1" t="str">
        <f t="shared" si="48"/>
        <v>PML-N</v>
      </c>
      <c r="I196" s="35">
        <f t="shared" si="49"/>
        <v>0.55438926125995913</v>
      </c>
      <c r="J196" s="1" t="str">
        <f t="shared" si="50"/>
        <v>PPPP</v>
      </c>
      <c r="K196" s="35">
        <f t="shared" si="51"/>
        <v>0.28644468934617262</v>
      </c>
      <c r="L196" s="1" t="str">
        <f t="shared" si="52"/>
        <v>PML</v>
      </c>
      <c r="M196" s="35">
        <f t="shared" si="53"/>
        <v>0.13445104876153999</v>
      </c>
      <c r="N196" s="52" t="s">
        <v>834</v>
      </c>
      <c r="O196" s="52" t="s">
        <v>1002</v>
      </c>
      <c r="P196" s="52" t="s">
        <v>837</v>
      </c>
      <c r="Q196" s="27" t="s">
        <v>6912</v>
      </c>
      <c r="R196" s="27" t="s">
        <v>1185</v>
      </c>
      <c r="S196" s="27">
        <v>953</v>
      </c>
      <c r="T196" s="27" t="s">
        <v>834</v>
      </c>
      <c r="U196" s="27" t="s">
        <v>1765</v>
      </c>
      <c r="V196" s="27" t="s">
        <v>837</v>
      </c>
      <c r="W196" s="27" t="s">
        <v>6911</v>
      </c>
      <c r="X196" s="27" t="s">
        <v>909</v>
      </c>
      <c r="Y196" s="27">
        <v>7442</v>
      </c>
      <c r="Z196" s="27" t="s">
        <v>2136</v>
      </c>
      <c r="AA196" s="27" t="s">
        <v>1194</v>
      </c>
      <c r="AB196" s="27">
        <v>30686</v>
      </c>
      <c r="AC196" s="27" t="s">
        <v>2137</v>
      </c>
      <c r="AD196" s="27" t="s">
        <v>1003</v>
      </c>
      <c r="AE196" s="27">
        <v>15855</v>
      </c>
      <c r="AF196" s="27" t="s">
        <v>834</v>
      </c>
      <c r="AG196" s="27" t="s">
        <v>7003</v>
      </c>
      <c r="AH196" s="27" t="s">
        <v>837</v>
      </c>
      <c r="AI196" s="27" t="s">
        <v>834</v>
      </c>
      <c r="AJ196" s="27" t="s">
        <v>1406</v>
      </c>
      <c r="AK196" s="27" t="s">
        <v>837</v>
      </c>
      <c r="AL196" s="27" t="s">
        <v>834</v>
      </c>
      <c r="AM196" s="27" t="s">
        <v>3202</v>
      </c>
      <c r="AN196" s="27" t="s">
        <v>837</v>
      </c>
      <c r="AO196" s="27" t="s">
        <v>834</v>
      </c>
      <c r="AP196" s="27" t="s">
        <v>7510</v>
      </c>
      <c r="AQ196" s="27" t="s">
        <v>837</v>
      </c>
      <c r="AR196" s="27" t="s">
        <v>834</v>
      </c>
      <c r="AS196" s="27" t="s">
        <v>3764</v>
      </c>
      <c r="AT196" s="27" t="s">
        <v>837</v>
      </c>
      <c r="AU196" s="27" t="s">
        <v>834</v>
      </c>
      <c r="AV196" s="27" t="s">
        <v>1866</v>
      </c>
      <c r="AW196" s="27" t="s">
        <v>837</v>
      </c>
      <c r="AX196" s="27" t="s">
        <v>834</v>
      </c>
      <c r="AY196" s="27" t="s">
        <v>393</v>
      </c>
      <c r="AZ196" s="27" t="s">
        <v>837</v>
      </c>
      <c r="BA196" s="27" t="s">
        <v>834</v>
      </c>
      <c r="BB196" s="27" t="s">
        <v>6640</v>
      </c>
      <c r="BC196" s="27" t="s">
        <v>837</v>
      </c>
      <c r="BD196" s="27" t="s">
        <v>834</v>
      </c>
      <c r="BE196" s="27" t="s">
        <v>6802</v>
      </c>
      <c r="BF196" s="27" t="s">
        <v>837</v>
      </c>
      <c r="BG196" s="27" t="s">
        <v>834</v>
      </c>
      <c r="BH196" s="27" t="s">
        <v>834</v>
      </c>
      <c r="BI196" s="27" t="s">
        <v>1777</v>
      </c>
      <c r="BJ196" s="27" t="s">
        <v>837</v>
      </c>
      <c r="BK196" s="27" t="s">
        <v>3403</v>
      </c>
      <c r="BL196" s="27" t="s">
        <v>837</v>
      </c>
      <c r="BM196" s="27" t="s">
        <v>834</v>
      </c>
      <c r="BN196" s="27" t="s">
        <v>5990</v>
      </c>
      <c r="BO196" s="27" t="s">
        <v>837</v>
      </c>
      <c r="BP196" s="27" t="s">
        <v>834</v>
      </c>
      <c r="BQ196" s="27" t="s">
        <v>1020</v>
      </c>
      <c r="BR196" s="27" t="s">
        <v>837</v>
      </c>
      <c r="BS196" s="27" t="s">
        <v>834</v>
      </c>
      <c r="BT196" s="27" t="s">
        <v>4014</v>
      </c>
      <c r="BU196" s="27" t="s">
        <v>837</v>
      </c>
      <c r="BV196" s="27" t="s">
        <v>834</v>
      </c>
      <c r="BW196" s="27" t="s">
        <v>1424</v>
      </c>
      <c r="BX196" s="27" t="s">
        <v>837</v>
      </c>
      <c r="BY196" s="27" t="s">
        <v>834</v>
      </c>
      <c r="BZ196" s="27" t="s">
        <v>602</v>
      </c>
      <c r="CA196" s="27" t="s">
        <v>837</v>
      </c>
      <c r="CB196" s="27" t="s">
        <v>834</v>
      </c>
      <c r="CC196" s="27" t="s">
        <v>3539</v>
      </c>
      <c r="CD196" s="27" t="s">
        <v>837</v>
      </c>
      <c r="CE196" s="27" t="s">
        <v>834</v>
      </c>
      <c r="CF196" s="27" t="s">
        <v>3118</v>
      </c>
      <c r="CG196" s="27" t="s">
        <v>837</v>
      </c>
      <c r="CH196" s="27" t="s">
        <v>834</v>
      </c>
      <c r="CI196" s="27" t="s">
        <v>3608</v>
      </c>
      <c r="CJ196" s="27" t="s">
        <v>837</v>
      </c>
      <c r="CK196" s="27" t="s">
        <v>834</v>
      </c>
      <c r="CL196" s="27" t="s">
        <v>399</v>
      </c>
      <c r="CM196" s="27" t="s">
        <v>837</v>
      </c>
      <c r="CN196" s="27" t="s">
        <v>834</v>
      </c>
      <c r="CO196" s="27" t="s">
        <v>3983</v>
      </c>
      <c r="CP196" s="27" t="s">
        <v>837</v>
      </c>
      <c r="CQ196" s="27" t="s">
        <v>834</v>
      </c>
      <c r="CR196" s="27" t="s">
        <v>3395</v>
      </c>
      <c r="CS196" s="27" t="s">
        <v>837</v>
      </c>
      <c r="CT196" s="27" t="s">
        <v>834</v>
      </c>
      <c r="CU196" s="27" t="s">
        <v>5035</v>
      </c>
      <c r="CV196" s="27" t="s">
        <v>837</v>
      </c>
      <c r="CW196" s="27" t="s">
        <v>6913</v>
      </c>
      <c r="CX196" s="27" t="s">
        <v>1401</v>
      </c>
      <c r="CY196" s="27">
        <v>415</v>
      </c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</row>
    <row r="197" spans="1:188">
      <c r="A197" s="1">
        <v>196</v>
      </c>
      <c r="B197" s="69">
        <v>39496</v>
      </c>
      <c r="C197" s="1" t="s">
        <v>1419</v>
      </c>
      <c r="D197" s="1">
        <v>177033</v>
      </c>
      <c r="E197" s="1">
        <v>57377</v>
      </c>
      <c r="F197" s="35">
        <f t="shared" si="54"/>
        <v>0.32410341574734652</v>
      </c>
      <c r="G197" s="35">
        <f t="shared" si="47"/>
        <v>1.2374296320825419E-3</v>
      </c>
      <c r="H197" s="1" t="str">
        <f t="shared" si="48"/>
        <v>PML-N</v>
      </c>
      <c r="I197" s="35">
        <f t="shared" si="49"/>
        <v>0.40385520330445995</v>
      </c>
      <c r="J197" s="1" t="str">
        <f t="shared" si="50"/>
        <v>PPPP</v>
      </c>
      <c r="K197" s="35">
        <f t="shared" si="51"/>
        <v>0.40261777367237744</v>
      </c>
      <c r="L197" s="1" t="str">
        <f t="shared" si="52"/>
        <v>PML</v>
      </c>
      <c r="M197" s="35">
        <f t="shared" si="53"/>
        <v>0.18237272774805235</v>
      </c>
      <c r="N197" s="52" t="s">
        <v>834</v>
      </c>
      <c r="O197" s="52" t="s">
        <v>1002</v>
      </c>
      <c r="P197" s="52" t="s">
        <v>837</v>
      </c>
      <c r="Q197" s="27" t="s">
        <v>6915</v>
      </c>
      <c r="R197" s="27" t="s">
        <v>1185</v>
      </c>
      <c r="S197" s="27">
        <v>510</v>
      </c>
      <c r="T197" s="27" t="s">
        <v>834</v>
      </c>
      <c r="U197" s="27" t="s">
        <v>1765</v>
      </c>
      <c r="V197" s="27" t="s">
        <v>837</v>
      </c>
      <c r="W197" s="27" t="s">
        <v>6914</v>
      </c>
      <c r="X197" s="27" t="s">
        <v>909</v>
      </c>
      <c r="Y197" s="27">
        <v>10464</v>
      </c>
      <c r="Z197" s="27" t="s">
        <v>2138</v>
      </c>
      <c r="AA197" s="27" t="s">
        <v>1194</v>
      </c>
      <c r="AB197" s="27">
        <v>23172</v>
      </c>
      <c r="AC197" s="27" t="s">
        <v>2139</v>
      </c>
      <c r="AD197" s="27" t="s">
        <v>1003</v>
      </c>
      <c r="AE197" s="27">
        <v>23101</v>
      </c>
      <c r="AF197" s="27" t="s">
        <v>834</v>
      </c>
      <c r="AG197" s="27" t="s">
        <v>7003</v>
      </c>
      <c r="AH197" s="27" t="s">
        <v>837</v>
      </c>
      <c r="AI197" s="27" t="s">
        <v>834</v>
      </c>
      <c r="AJ197" s="27" t="s">
        <v>1406</v>
      </c>
      <c r="AK197" s="27" t="s">
        <v>837</v>
      </c>
      <c r="AL197" s="27" t="s">
        <v>834</v>
      </c>
      <c r="AM197" s="27" t="s">
        <v>3202</v>
      </c>
      <c r="AN197" s="27" t="s">
        <v>837</v>
      </c>
      <c r="AO197" s="27" t="s">
        <v>834</v>
      </c>
      <c r="AP197" s="27" t="s">
        <v>7510</v>
      </c>
      <c r="AQ197" s="27" t="s">
        <v>837</v>
      </c>
      <c r="AR197" s="27" t="s">
        <v>834</v>
      </c>
      <c r="AS197" s="27" t="s">
        <v>3764</v>
      </c>
      <c r="AT197" s="27" t="s">
        <v>837</v>
      </c>
      <c r="AU197" s="27" t="s">
        <v>834</v>
      </c>
      <c r="AV197" s="27" t="s">
        <v>1866</v>
      </c>
      <c r="AW197" s="27" t="s">
        <v>837</v>
      </c>
      <c r="AX197" s="27" t="s">
        <v>834</v>
      </c>
      <c r="AY197" s="27" t="s">
        <v>393</v>
      </c>
      <c r="AZ197" s="27" t="s">
        <v>837</v>
      </c>
      <c r="BA197" s="27" t="s">
        <v>834</v>
      </c>
      <c r="BB197" s="27" t="s">
        <v>6640</v>
      </c>
      <c r="BC197" s="27" t="s">
        <v>837</v>
      </c>
      <c r="BD197" s="27" t="s">
        <v>834</v>
      </c>
      <c r="BE197" s="27" t="s">
        <v>6802</v>
      </c>
      <c r="BF197" s="27" t="s">
        <v>837</v>
      </c>
      <c r="BG197" s="27" t="s">
        <v>834</v>
      </c>
      <c r="BH197" s="27" t="s">
        <v>834</v>
      </c>
      <c r="BI197" s="27" t="s">
        <v>1777</v>
      </c>
      <c r="BJ197" s="27" t="s">
        <v>837</v>
      </c>
      <c r="BK197" s="27" t="s">
        <v>3403</v>
      </c>
      <c r="BL197" s="27" t="s">
        <v>837</v>
      </c>
      <c r="BM197" s="27" t="s">
        <v>834</v>
      </c>
      <c r="BN197" s="27" t="s">
        <v>5990</v>
      </c>
      <c r="BO197" s="27" t="s">
        <v>837</v>
      </c>
      <c r="BP197" s="27" t="s">
        <v>834</v>
      </c>
      <c r="BQ197" s="27" t="s">
        <v>1020</v>
      </c>
      <c r="BR197" s="27" t="s">
        <v>837</v>
      </c>
      <c r="BS197" s="27" t="s">
        <v>834</v>
      </c>
      <c r="BT197" s="27" t="s">
        <v>4014</v>
      </c>
      <c r="BU197" s="27" t="s">
        <v>837</v>
      </c>
      <c r="BV197" s="27" t="s">
        <v>834</v>
      </c>
      <c r="BW197" s="27" t="s">
        <v>1424</v>
      </c>
      <c r="BX197" s="27" t="s">
        <v>837</v>
      </c>
      <c r="BY197" s="27" t="s">
        <v>834</v>
      </c>
      <c r="BZ197" s="27" t="s">
        <v>602</v>
      </c>
      <c r="CA197" s="27" t="s">
        <v>837</v>
      </c>
      <c r="CB197" s="27" t="s">
        <v>834</v>
      </c>
      <c r="CC197" s="27" t="s">
        <v>3539</v>
      </c>
      <c r="CD197" s="27" t="s">
        <v>837</v>
      </c>
      <c r="CE197" s="27" t="s">
        <v>834</v>
      </c>
      <c r="CF197" s="27" t="s">
        <v>3118</v>
      </c>
      <c r="CG197" s="27" t="s">
        <v>837</v>
      </c>
      <c r="CH197" s="27" t="s">
        <v>834</v>
      </c>
      <c r="CI197" s="27" t="s">
        <v>3608</v>
      </c>
      <c r="CJ197" s="27" t="s">
        <v>837</v>
      </c>
      <c r="CK197" s="27" t="s">
        <v>834</v>
      </c>
      <c r="CL197" s="27" t="s">
        <v>399</v>
      </c>
      <c r="CM197" s="27" t="s">
        <v>837</v>
      </c>
      <c r="CN197" s="27" t="s">
        <v>834</v>
      </c>
      <c r="CO197" s="27" t="s">
        <v>3983</v>
      </c>
      <c r="CP197" s="27" t="s">
        <v>837</v>
      </c>
      <c r="CQ197" s="27" t="s">
        <v>834</v>
      </c>
      <c r="CR197" s="27" t="s">
        <v>3395</v>
      </c>
      <c r="CS197" s="27" t="s">
        <v>837</v>
      </c>
      <c r="CT197" s="27" t="s">
        <v>834</v>
      </c>
      <c r="CU197" s="27" t="s">
        <v>5035</v>
      </c>
      <c r="CV197" s="27" t="s">
        <v>837</v>
      </c>
      <c r="CW197" s="27" t="s">
        <v>6916</v>
      </c>
      <c r="CX197" s="27" t="s">
        <v>1401</v>
      </c>
      <c r="CY197" s="27">
        <v>75</v>
      </c>
      <c r="CZ197" s="27" t="s">
        <v>6917</v>
      </c>
      <c r="DA197" s="27" t="s">
        <v>1401</v>
      </c>
      <c r="DB197" s="27">
        <v>55</v>
      </c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</row>
    <row r="198" spans="1:188">
      <c r="A198" s="1">
        <v>197</v>
      </c>
      <c r="B198" s="69">
        <v>39496</v>
      </c>
      <c r="C198" s="1" t="s">
        <v>1382</v>
      </c>
      <c r="D198" s="1">
        <v>180744</v>
      </c>
      <c r="E198" s="1">
        <v>60049</v>
      </c>
      <c r="F198" s="35">
        <f t="shared" si="54"/>
        <v>0.33223232859735319</v>
      </c>
      <c r="G198" s="35">
        <f t="shared" si="47"/>
        <v>6.8677246915019405E-2</v>
      </c>
      <c r="H198" s="1" t="str">
        <f t="shared" si="48"/>
        <v>PML-N</v>
      </c>
      <c r="I198" s="35">
        <f t="shared" si="49"/>
        <v>0.43952438841612684</v>
      </c>
      <c r="J198" s="1" t="str">
        <f t="shared" si="50"/>
        <v>PPPP</v>
      </c>
      <c r="K198" s="35">
        <f t="shared" si="51"/>
        <v>0.37084714150110742</v>
      </c>
      <c r="L198" s="1" t="str">
        <f t="shared" si="52"/>
        <v>PML</v>
      </c>
      <c r="M198" s="35">
        <f t="shared" si="53"/>
        <v>0.16796283035520992</v>
      </c>
      <c r="N198" s="52" t="s">
        <v>834</v>
      </c>
      <c r="O198" s="52" t="s">
        <v>1002</v>
      </c>
      <c r="P198" s="52" t="s">
        <v>837</v>
      </c>
      <c r="Q198" s="27" t="s">
        <v>6773</v>
      </c>
      <c r="R198" s="27" t="s">
        <v>1185</v>
      </c>
      <c r="S198" s="27">
        <v>123</v>
      </c>
      <c r="T198" s="27" t="s">
        <v>834</v>
      </c>
      <c r="U198" s="27" t="s">
        <v>1765</v>
      </c>
      <c r="V198" s="27" t="s">
        <v>837</v>
      </c>
      <c r="W198" s="27" t="s">
        <v>6918</v>
      </c>
      <c r="X198" s="27" t="s">
        <v>909</v>
      </c>
      <c r="Y198" s="27">
        <v>10086</v>
      </c>
      <c r="Z198" s="27" t="s">
        <v>2140</v>
      </c>
      <c r="AA198" s="27" t="s">
        <v>1194</v>
      </c>
      <c r="AB198" s="27">
        <v>26393</v>
      </c>
      <c r="AC198" s="27" t="s">
        <v>2108</v>
      </c>
      <c r="AD198" s="27" t="s">
        <v>1003</v>
      </c>
      <c r="AE198" s="27">
        <v>22269</v>
      </c>
      <c r="AF198" s="27" t="s">
        <v>834</v>
      </c>
      <c r="AG198" s="27" t="s">
        <v>7003</v>
      </c>
      <c r="AH198" s="27" t="s">
        <v>837</v>
      </c>
      <c r="AI198" s="27" t="s">
        <v>834</v>
      </c>
      <c r="AJ198" s="27" t="s">
        <v>1406</v>
      </c>
      <c r="AK198" s="27" t="s">
        <v>837</v>
      </c>
      <c r="AL198" s="27" t="s">
        <v>834</v>
      </c>
      <c r="AM198" s="27" t="s">
        <v>3202</v>
      </c>
      <c r="AN198" s="27" t="s">
        <v>837</v>
      </c>
      <c r="AO198" s="27" t="s">
        <v>834</v>
      </c>
      <c r="AP198" s="27" t="s">
        <v>7510</v>
      </c>
      <c r="AQ198" s="27" t="s">
        <v>837</v>
      </c>
      <c r="AR198" s="27" t="s">
        <v>834</v>
      </c>
      <c r="AS198" s="27" t="s">
        <v>3764</v>
      </c>
      <c r="AT198" s="27" t="s">
        <v>837</v>
      </c>
      <c r="AU198" s="27" t="s">
        <v>834</v>
      </c>
      <c r="AV198" s="27" t="s">
        <v>1866</v>
      </c>
      <c r="AW198" s="27" t="s">
        <v>837</v>
      </c>
      <c r="AX198" s="27" t="s">
        <v>834</v>
      </c>
      <c r="AY198" s="27" t="s">
        <v>393</v>
      </c>
      <c r="AZ198" s="27" t="s">
        <v>837</v>
      </c>
      <c r="BA198" s="27" t="s">
        <v>834</v>
      </c>
      <c r="BB198" s="27" t="s">
        <v>6640</v>
      </c>
      <c r="BC198" s="27" t="s">
        <v>837</v>
      </c>
      <c r="BD198" s="27" t="s">
        <v>834</v>
      </c>
      <c r="BE198" s="27" t="s">
        <v>6802</v>
      </c>
      <c r="BF198" s="27" t="s">
        <v>837</v>
      </c>
      <c r="BG198" s="27" t="s">
        <v>834</v>
      </c>
      <c r="BH198" s="27" t="s">
        <v>834</v>
      </c>
      <c r="BI198" s="27" t="s">
        <v>1777</v>
      </c>
      <c r="BJ198" s="27" t="s">
        <v>837</v>
      </c>
      <c r="BK198" s="27" t="s">
        <v>3403</v>
      </c>
      <c r="BL198" s="27" t="s">
        <v>837</v>
      </c>
      <c r="BM198" s="27" t="s">
        <v>834</v>
      </c>
      <c r="BN198" s="27" t="s">
        <v>5990</v>
      </c>
      <c r="BO198" s="27" t="s">
        <v>837</v>
      </c>
      <c r="BP198" s="27" t="s">
        <v>834</v>
      </c>
      <c r="BQ198" s="27" t="s">
        <v>1020</v>
      </c>
      <c r="BR198" s="27" t="s">
        <v>837</v>
      </c>
      <c r="BS198" s="27" t="s">
        <v>834</v>
      </c>
      <c r="BT198" s="27" t="s">
        <v>4014</v>
      </c>
      <c r="BU198" s="27" t="s">
        <v>837</v>
      </c>
      <c r="BV198" s="27" t="s">
        <v>834</v>
      </c>
      <c r="BW198" s="27" t="s">
        <v>1424</v>
      </c>
      <c r="BX198" s="27" t="s">
        <v>837</v>
      </c>
      <c r="BY198" s="27" t="s">
        <v>834</v>
      </c>
      <c r="BZ198" s="27" t="s">
        <v>602</v>
      </c>
      <c r="CA198" s="27" t="s">
        <v>837</v>
      </c>
      <c r="CB198" s="27" t="s">
        <v>834</v>
      </c>
      <c r="CC198" s="27" t="s">
        <v>3539</v>
      </c>
      <c r="CD198" s="27" t="s">
        <v>837</v>
      </c>
      <c r="CE198" s="27" t="s">
        <v>834</v>
      </c>
      <c r="CF198" s="27" t="s">
        <v>3118</v>
      </c>
      <c r="CG198" s="27" t="s">
        <v>837</v>
      </c>
      <c r="CH198" s="27" t="s">
        <v>834</v>
      </c>
      <c r="CI198" s="27" t="s">
        <v>3608</v>
      </c>
      <c r="CJ198" s="27" t="s">
        <v>837</v>
      </c>
      <c r="CK198" s="27" t="s">
        <v>834</v>
      </c>
      <c r="CL198" s="27" t="s">
        <v>399</v>
      </c>
      <c r="CM198" s="27" t="s">
        <v>837</v>
      </c>
      <c r="CN198" s="27" t="s">
        <v>834</v>
      </c>
      <c r="CO198" s="27" t="s">
        <v>3983</v>
      </c>
      <c r="CP198" s="27" t="s">
        <v>837</v>
      </c>
      <c r="CQ198" s="27" t="s">
        <v>834</v>
      </c>
      <c r="CR198" s="27" t="s">
        <v>3395</v>
      </c>
      <c r="CS198" s="27" t="s">
        <v>837</v>
      </c>
      <c r="CT198" s="27" t="s">
        <v>834</v>
      </c>
      <c r="CU198" s="27" t="s">
        <v>5035</v>
      </c>
      <c r="CV198" s="27" t="s">
        <v>837</v>
      </c>
      <c r="CW198" s="27" t="s">
        <v>6772</v>
      </c>
      <c r="CX198" s="27" t="s">
        <v>1401</v>
      </c>
      <c r="CY198" s="27">
        <v>329</v>
      </c>
      <c r="CZ198" s="27" t="s">
        <v>6774</v>
      </c>
      <c r="DA198" s="27" t="s">
        <v>1401</v>
      </c>
      <c r="DB198" s="27">
        <v>121</v>
      </c>
      <c r="DC198" s="27" t="s">
        <v>6922</v>
      </c>
      <c r="DD198" s="27" t="s">
        <v>1401</v>
      </c>
      <c r="DE198" s="27">
        <v>48</v>
      </c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</row>
    <row r="199" spans="1:188">
      <c r="A199" s="1">
        <v>198</v>
      </c>
      <c r="B199" s="69">
        <v>39496</v>
      </c>
      <c r="C199" s="1" t="s">
        <v>1383</v>
      </c>
      <c r="D199" s="1">
        <v>163582</v>
      </c>
      <c r="E199" s="1">
        <v>52008</v>
      </c>
      <c r="F199" s="35">
        <f t="shared" si="54"/>
        <v>0.31793229083884533</v>
      </c>
      <c r="G199" s="35">
        <f t="shared" si="47"/>
        <v>0.16399400092293492</v>
      </c>
      <c r="H199" s="1" t="str">
        <f t="shared" si="48"/>
        <v>PPPP</v>
      </c>
      <c r="I199" s="35">
        <f t="shared" si="49"/>
        <v>0.47892631902784188</v>
      </c>
      <c r="J199" s="1" t="str">
        <f t="shared" si="50"/>
        <v>PML-N</v>
      </c>
      <c r="K199" s="35">
        <f t="shared" si="51"/>
        <v>0.31493231810490696</v>
      </c>
      <c r="L199" s="1" t="str">
        <f t="shared" si="52"/>
        <v>PML</v>
      </c>
      <c r="M199" s="35">
        <f t="shared" si="53"/>
        <v>0.19856560529149361</v>
      </c>
      <c r="N199" s="52" t="s">
        <v>834</v>
      </c>
      <c r="O199" s="52" t="s">
        <v>1002</v>
      </c>
      <c r="P199" s="52" t="s">
        <v>837</v>
      </c>
      <c r="Q199" s="27" t="s">
        <v>834</v>
      </c>
      <c r="R199" s="27" t="s">
        <v>1185</v>
      </c>
      <c r="S199" s="27" t="s">
        <v>837</v>
      </c>
      <c r="T199" s="27" t="s">
        <v>834</v>
      </c>
      <c r="U199" s="27" t="s">
        <v>1765</v>
      </c>
      <c r="V199" s="27" t="s">
        <v>837</v>
      </c>
      <c r="W199" s="27" t="s">
        <v>6923</v>
      </c>
      <c r="X199" s="27" t="s">
        <v>909</v>
      </c>
      <c r="Y199" s="27">
        <v>10327</v>
      </c>
      <c r="Z199" s="27" t="s">
        <v>2110</v>
      </c>
      <c r="AA199" s="27" t="s">
        <v>1194</v>
      </c>
      <c r="AB199" s="27">
        <v>16379</v>
      </c>
      <c r="AC199" s="27" t="s">
        <v>2109</v>
      </c>
      <c r="AD199" s="27" t="s">
        <v>1003</v>
      </c>
      <c r="AE199" s="27">
        <v>24908</v>
      </c>
      <c r="AF199" s="27" t="s">
        <v>834</v>
      </c>
      <c r="AG199" s="27" t="s">
        <v>7003</v>
      </c>
      <c r="AH199" s="27" t="s">
        <v>837</v>
      </c>
      <c r="AI199" s="27" t="s">
        <v>834</v>
      </c>
      <c r="AJ199" s="27" t="s">
        <v>1406</v>
      </c>
      <c r="AK199" s="27" t="s">
        <v>837</v>
      </c>
      <c r="AL199" s="27" t="s">
        <v>834</v>
      </c>
      <c r="AM199" s="27" t="s">
        <v>3202</v>
      </c>
      <c r="AN199" s="27" t="s">
        <v>837</v>
      </c>
      <c r="AO199" s="27" t="s">
        <v>834</v>
      </c>
      <c r="AP199" s="27" t="s">
        <v>7510</v>
      </c>
      <c r="AQ199" s="27" t="s">
        <v>837</v>
      </c>
      <c r="AR199" s="27" t="s">
        <v>834</v>
      </c>
      <c r="AS199" s="27" t="s">
        <v>3764</v>
      </c>
      <c r="AT199" s="27" t="s">
        <v>837</v>
      </c>
      <c r="AU199" s="27" t="s">
        <v>834</v>
      </c>
      <c r="AV199" s="27" t="s">
        <v>1866</v>
      </c>
      <c r="AW199" s="27" t="s">
        <v>837</v>
      </c>
      <c r="AX199" s="27" t="s">
        <v>834</v>
      </c>
      <c r="AY199" s="27" t="s">
        <v>393</v>
      </c>
      <c r="AZ199" s="27" t="s">
        <v>837</v>
      </c>
      <c r="BA199" s="27" t="s">
        <v>834</v>
      </c>
      <c r="BB199" s="27" t="s">
        <v>6640</v>
      </c>
      <c r="BC199" s="27" t="s">
        <v>837</v>
      </c>
      <c r="BD199" s="27" t="s">
        <v>834</v>
      </c>
      <c r="BE199" s="27" t="s">
        <v>6802</v>
      </c>
      <c r="BF199" s="27" t="s">
        <v>837</v>
      </c>
      <c r="BG199" s="27" t="s">
        <v>834</v>
      </c>
      <c r="BH199" s="27" t="s">
        <v>834</v>
      </c>
      <c r="BI199" s="27" t="s">
        <v>1777</v>
      </c>
      <c r="BJ199" s="27" t="s">
        <v>837</v>
      </c>
      <c r="BK199" s="27" t="s">
        <v>3403</v>
      </c>
      <c r="BL199" s="27" t="s">
        <v>837</v>
      </c>
      <c r="BM199" s="27" t="s">
        <v>834</v>
      </c>
      <c r="BN199" s="27" t="s">
        <v>5990</v>
      </c>
      <c r="BO199" s="27" t="s">
        <v>837</v>
      </c>
      <c r="BP199" s="27" t="s">
        <v>834</v>
      </c>
      <c r="BQ199" s="27" t="s">
        <v>1020</v>
      </c>
      <c r="BR199" s="27" t="s">
        <v>837</v>
      </c>
      <c r="BS199" s="27" t="s">
        <v>834</v>
      </c>
      <c r="BT199" s="27" t="s">
        <v>4014</v>
      </c>
      <c r="BU199" s="27" t="s">
        <v>837</v>
      </c>
      <c r="BV199" s="27" t="s">
        <v>834</v>
      </c>
      <c r="BW199" s="27" t="s">
        <v>1424</v>
      </c>
      <c r="BX199" s="27" t="s">
        <v>837</v>
      </c>
      <c r="BY199" s="27" t="s">
        <v>834</v>
      </c>
      <c r="BZ199" s="27" t="s">
        <v>602</v>
      </c>
      <c r="CA199" s="27" t="s">
        <v>837</v>
      </c>
      <c r="CB199" s="27" t="s">
        <v>834</v>
      </c>
      <c r="CC199" s="27" t="s">
        <v>3539</v>
      </c>
      <c r="CD199" s="27" t="s">
        <v>837</v>
      </c>
      <c r="CE199" s="27" t="s">
        <v>834</v>
      </c>
      <c r="CF199" s="27" t="s">
        <v>3118</v>
      </c>
      <c r="CG199" s="27" t="s">
        <v>837</v>
      </c>
      <c r="CH199" s="27" t="s">
        <v>834</v>
      </c>
      <c r="CI199" s="27" t="s">
        <v>3608</v>
      </c>
      <c r="CJ199" s="27" t="s">
        <v>837</v>
      </c>
      <c r="CK199" s="27" t="s">
        <v>834</v>
      </c>
      <c r="CL199" s="27" t="s">
        <v>399</v>
      </c>
      <c r="CM199" s="27" t="s">
        <v>837</v>
      </c>
      <c r="CN199" s="27" t="s">
        <v>834</v>
      </c>
      <c r="CO199" s="27" t="s">
        <v>3983</v>
      </c>
      <c r="CP199" s="27" t="s">
        <v>837</v>
      </c>
      <c r="CQ199" s="27" t="s">
        <v>834</v>
      </c>
      <c r="CR199" s="27" t="s">
        <v>3395</v>
      </c>
      <c r="CS199" s="27" t="s">
        <v>837</v>
      </c>
      <c r="CT199" s="27" t="s">
        <v>834</v>
      </c>
      <c r="CU199" s="27" t="s">
        <v>5035</v>
      </c>
      <c r="CV199" s="27" t="s">
        <v>837</v>
      </c>
      <c r="CW199" s="27" t="s">
        <v>6924</v>
      </c>
      <c r="CX199" s="27" t="s">
        <v>1401</v>
      </c>
      <c r="CY199" s="27">
        <v>177</v>
      </c>
      <c r="CZ199" s="27" t="s">
        <v>6925</v>
      </c>
      <c r="DA199" s="27" t="s">
        <v>1401</v>
      </c>
      <c r="DB199" s="27">
        <v>123</v>
      </c>
      <c r="DC199" s="27" t="s">
        <v>6926</v>
      </c>
      <c r="DD199" s="27" t="s">
        <v>1401</v>
      </c>
      <c r="DE199" s="27">
        <v>51</v>
      </c>
      <c r="DF199" s="27" t="s">
        <v>6927</v>
      </c>
      <c r="DG199" s="27" t="s">
        <v>1401</v>
      </c>
      <c r="DH199" s="27">
        <v>43</v>
      </c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</row>
    <row r="200" spans="1:188">
      <c r="A200" s="1">
        <v>199</v>
      </c>
      <c r="B200" s="69">
        <v>39496</v>
      </c>
      <c r="C200" s="1" t="s">
        <v>1386</v>
      </c>
      <c r="D200" s="1">
        <v>182827</v>
      </c>
      <c r="E200" s="1">
        <v>66367</v>
      </c>
      <c r="F200" s="35">
        <f t="shared" si="54"/>
        <v>0.36300437025165866</v>
      </c>
      <c r="G200" s="35">
        <f t="shared" si="47"/>
        <v>3.700634351409586E-2</v>
      </c>
      <c r="H200" s="1" t="str">
        <f t="shared" si="48"/>
        <v>PPPP</v>
      </c>
      <c r="I200" s="35">
        <f t="shared" si="49"/>
        <v>0.36533216809558966</v>
      </c>
      <c r="J200" s="1" t="str">
        <f t="shared" si="50"/>
        <v>PML</v>
      </c>
      <c r="K200" s="35">
        <f t="shared" si="51"/>
        <v>0.32832582458149384</v>
      </c>
      <c r="L200" s="1" t="str">
        <f t="shared" si="52"/>
        <v>PML-N</v>
      </c>
      <c r="M200" s="35">
        <f t="shared" si="53"/>
        <v>0.22013952717465005</v>
      </c>
      <c r="N200" s="52" t="s">
        <v>834</v>
      </c>
      <c r="O200" s="52" t="s">
        <v>1002</v>
      </c>
      <c r="P200" s="52" t="s">
        <v>837</v>
      </c>
      <c r="Q200" s="27" t="s">
        <v>834</v>
      </c>
      <c r="R200" s="27" t="s">
        <v>1185</v>
      </c>
      <c r="S200" s="27" t="s">
        <v>837</v>
      </c>
      <c r="T200" s="27" t="s">
        <v>834</v>
      </c>
      <c r="U200" s="27" t="s">
        <v>1765</v>
      </c>
      <c r="V200" s="27" t="s">
        <v>837</v>
      </c>
      <c r="W200" s="27" t="s">
        <v>2144</v>
      </c>
      <c r="X200" s="27" t="s">
        <v>909</v>
      </c>
      <c r="Y200" s="27">
        <v>21790</v>
      </c>
      <c r="Z200" s="27" t="s">
        <v>6928</v>
      </c>
      <c r="AA200" s="27" t="s">
        <v>1194</v>
      </c>
      <c r="AB200" s="27">
        <v>14610</v>
      </c>
      <c r="AC200" s="27" t="s">
        <v>2143</v>
      </c>
      <c r="AD200" s="27" t="s">
        <v>1003</v>
      </c>
      <c r="AE200" s="27">
        <v>24246</v>
      </c>
      <c r="AF200" s="27" t="s">
        <v>834</v>
      </c>
      <c r="AG200" s="27" t="s">
        <v>7003</v>
      </c>
      <c r="AH200" s="27" t="s">
        <v>837</v>
      </c>
      <c r="AI200" s="27" t="s">
        <v>834</v>
      </c>
      <c r="AJ200" s="27" t="s">
        <v>1406</v>
      </c>
      <c r="AK200" s="27" t="s">
        <v>837</v>
      </c>
      <c r="AL200" s="27" t="s">
        <v>834</v>
      </c>
      <c r="AM200" s="27" t="s">
        <v>3202</v>
      </c>
      <c r="AN200" s="27" t="s">
        <v>837</v>
      </c>
      <c r="AO200" s="27" t="s">
        <v>834</v>
      </c>
      <c r="AP200" s="27" t="s">
        <v>7510</v>
      </c>
      <c r="AQ200" s="27" t="s">
        <v>837</v>
      </c>
      <c r="AR200" s="27" t="s">
        <v>834</v>
      </c>
      <c r="AS200" s="27" t="s">
        <v>3764</v>
      </c>
      <c r="AT200" s="27" t="s">
        <v>837</v>
      </c>
      <c r="AU200" s="27" t="s">
        <v>834</v>
      </c>
      <c r="AV200" s="27" t="s">
        <v>1866</v>
      </c>
      <c r="AW200" s="27" t="s">
        <v>837</v>
      </c>
      <c r="AX200" s="27" t="s">
        <v>834</v>
      </c>
      <c r="AY200" s="27" t="s">
        <v>393</v>
      </c>
      <c r="AZ200" s="27" t="s">
        <v>837</v>
      </c>
      <c r="BA200" s="27" t="s">
        <v>834</v>
      </c>
      <c r="BB200" s="27" t="s">
        <v>6640</v>
      </c>
      <c r="BC200" s="27" t="s">
        <v>837</v>
      </c>
      <c r="BD200" s="27" t="s">
        <v>834</v>
      </c>
      <c r="BE200" s="27" t="s">
        <v>6802</v>
      </c>
      <c r="BF200" s="27" t="s">
        <v>837</v>
      </c>
      <c r="BG200" s="27" t="s">
        <v>834</v>
      </c>
      <c r="BH200" s="27" t="s">
        <v>834</v>
      </c>
      <c r="BI200" s="27" t="s">
        <v>1777</v>
      </c>
      <c r="BJ200" s="27" t="s">
        <v>837</v>
      </c>
      <c r="BK200" s="27" t="s">
        <v>3403</v>
      </c>
      <c r="BL200" s="27" t="s">
        <v>837</v>
      </c>
      <c r="BM200" s="27" t="s">
        <v>834</v>
      </c>
      <c r="BN200" s="27" t="s">
        <v>5990</v>
      </c>
      <c r="BO200" s="27" t="s">
        <v>837</v>
      </c>
      <c r="BP200" s="27" t="s">
        <v>834</v>
      </c>
      <c r="BQ200" s="27" t="s">
        <v>1020</v>
      </c>
      <c r="BR200" s="27" t="s">
        <v>837</v>
      </c>
      <c r="BS200" s="27" t="s">
        <v>834</v>
      </c>
      <c r="BT200" s="27" t="s">
        <v>4014</v>
      </c>
      <c r="BU200" s="27" t="s">
        <v>837</v>
      </c>
      <c r="BV200" s="27" t="s">
        <v>834</v>
      </c>
      <c r="BW200" s="27" t="s">
        <v>1424</v>
      </c>
      <c r="BX200" s="27" t="s">
        <v>837</v>
      </c>
      <c r="BY200" s="27" t="s">
        <v>834</v>
      </c>
      <c r="BZ200" s="27" t="s">
        <v>602</v>
      </c>
      <c r="CA200" s="27" t="s">
        <v>837</v>
      </c>
      <c r="CB200" s="27" t="s">
        <v>834</v>
      </c>
      <c r="CC200" s="27" t="s">
        <v>3539</v>
      </c>
      <c r="CD200" s="27" t="s">
        <v>837</v>
      </c>
      <c r="CE200" s="27" t="s">
        <v>834</v>
      </c>
      <c r="CF200" s="27" t="s">
        <v>3118</v>
      </c>
      <c r="CG200" s="27" t="s">
        <v>837</v>
      </c>
      <c r="CH200" s="27" t="s">
        <v>834</v>
      </c>
      <c r="CI200" s="27" t="s">
        <v>3608</v>
      </c>
      <c r="CJ200" s="27" t="s">
        <v>837</v>
      </c>
      <c r="CK200" s="27" t="s">
        <v>834</v>
      </c>
      <c r="CL200" s="27" t="s">
        <v>399</v>
      </c>
      <c r="CM200" s="27" t="s">
        <v>837</v>
      </c>
      <c r="CN200" s="27" t="s">
        <v>834</v>
      </c>
      <c r="CO200" s="27" t="s">
        <v>3983</v>
      </c>
      <c r="CP200" s="27" t="s">
        <v>837</v>
      </c>
      <c r="CQ200" s="27" t="s">
        <v>834</v>
      </c>
      <c r="CR200" s="27" t="s">
        <v>3395</v>
      </c>
      <c r="CS200" s="27" t="s">
        <v>837</v>
      </c>
      <c r="CT200" s="27" t="s">
        <v>834</v>
      </c>
      <c r="CU200" s="27" t="s">
        <v>5035</v>
      </c>
      <c r="CV200" s="27" t="s">
        <v>837</v>
      </c>
      <c r="CW200" s="27" t="s">
        <v>6929</v>
      </c>
      <c r="CX200" s="27" t="s">
        <v>1401</v>
      </c>
      <c r="CY200" s="27">
        <v>5667</v>
      </c>
      <c r="CZ200" s="27" t="s">
        <v>6930</v>
      </c>
      <c r="DA200" s="27" t="s">
        <v>1401</v>
      </c>
      <c r="DB200" s="27">
        <v>54</v>
      </c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</row>
    <row r="201" spans="1:188">
      <c r="A201" s="1">
        <v>200</v>
      </c>
      <c r="B201" s="69">
        <v>39496</v>
      </c>
      <c r="C201" s="1" t="s">
        <v>2147</v>
      </c>
      <c r="D201" s="1">
        <v>175086</v>
      </c>
      <c r="E201" s="1">
        <v>80609</v>
      </c>
      <c r="F201" s="35">
        <f t="shared" si="54"/>
        <v>0.46039660509692382</v>
      </c>
      <c r="G201" s="35">
        <f t="shared" si="47"/>
        <v>0.20007691448845663</v>
      </c>
      <c r="H201" s="1" t="str">
        <f t="shared" si="48"/>
        <v>PPPP</v>
      </c>
      <c r="I201" s="35">
        <f t="shared" si="49"/>
        <v>0.52589661204083915</v>
      </c>
      <c r="J201" s="1" t="str">
        <f t="shared" si="50"/>
        <v>PML</v>
      </c>
      <c r="K201" s="35">
        <f t="shared" si="51"/>
        <v>0.32581969755238249</v>
      </c>
      <c r="L201" s="1" t="str">
        <f t="shared" si="52"/>
        <v>PML-N</v>
      </c>
      <c r="M201" s="35">
        <f t="shared" si="53"/>
        <v>0.1277772953392301</v>
      </c>
      <c r="N201" s="52" t="s">
        <v>834</v>
      </c>
      <c r="O201" s="52" t="s">
        <v>1002</v>
      </c>
      <c r="P201" s="52" t="s">
        <v>837</v>
      </c>
      <c r="Q201" s="27" t="s">
        <v>834</v>
      </c>
      <c r="R201" s="27" t="s">
        <v>1185</v>
      </c>
      <c r="S201" s="27" t="s">
        <v>837</v>
      </c>
      <c r="T201" s="27" t="s">
        <v>834</v>
      </c>
      <c r="U201" s="27" t="s">
        <v>1765</v>
      </c>
      <c r="V201" s="27" t="s">
        <v>837</v>
      </c>
      <c r="W201" s="27" t="s">
        <v>2146</v>
      </c>
      <c r="X201" s="27" t="s">
        <v>909</v>
      </c>
      <c r="Y201" s="27">
        <v>26264</v>
      </c>
      <c r="Z201" s="27" t="s">
        <v>6931</v>
      </c>
      <c r="AA201" s="27" t="s">
        <v>1194</v>
      </c>
      <c r="AB201" s="27">
        <v>10300</v>
      </c>
      <c r="AC201" s="27" t="s">
        <v>2145</v>
      </c>
      <c r="AD201" s="27" t="s">
        <v>1003</v>
      </c>
      <c r="AE201" s="27">
        <v>42392</v>
      </c>
      <c r="AF201" s="27" t="s">
        <v>834</v>
      </c>
      <c r="AG201" s="27" t="s">
        <v>7003</v>
      </c>
      <c r="AH201" s="27" t="s">
        <v>837</v>
      </c>
      <c r="AI201" s="27" t="s">
        <v>834</v>
      </c>
      <c r="AJ201" s="27" t="s">
        <v>1406</v>
      </c>
      <c r="AK201" s="27" t="s">
        <v>837</v>
      </c>
      <c r="AL201" s="27" t="s">
        <v>834</v>
      </c>
      <c r="AM201" s="27" t="s">
        <v>3202</v>
      </c>
      <c r="AN201" s="27" t="s">
        <v>837</v>
      </c>
      <c r="AO201" s="27" t="s">
        <v>834</v>
      </c>
      <c r="AP201" s="27" t="s">
        <v>7510</v>
      </c>
      <c r="AQ201" s="27" t="s">
        <v>837</v>
      </c>
      <c r="AR201" s="27" t="s">
        <v>834</v>
      </c>
      <c r="AS201" s="27" t="s">
        <v>3764</v>
      </c>
      <c r="AT201" s="27" t="s">
        <v>837</v>
      </c>
      <c r="AU201" s="27" t="s">
        <v>834</v>
      </c>
      <c r="AV201" s="27" t="s">
        <v>1866</v>
      </c>
      <c r="AW201" s="27" t="s">
        <v>837</v>
      </c>
      <c r="AX201" s="27" t="s">
        <v>834</v>
      </c>
      <c r="AY201" s="27" t="s">
        <v>393</v>
      </c>
      <c r="AZ201" s="27" t="s">
        <v>837</v>
      </c>
      <c r="BA201" s="27" t="s">
        <v>834</v>
      </c>
      <c r="BB201" s="27" t="s">
        <v>6640</v>
      </c>
      <c r="BC201" s="27" t="s">
        <v>837</v>
      </c>
      <c r="BD201" s="27" t="s">
        <v>834</v>
      </c>
      <c r="BE201" s="27" t="s">
        <v>6802</v>
      </c>
      <c r="BF201" s="27" t="s">
        <v>837</v>
      </c>
      <c r="BG201" s="27" t="s">
        <v>834</v>
      </c>
      <c r="BH201" s="27" t="s">
        <v>834</v>
      </c>
      <c r="BI201" s="27" t="s">
        <v>1777</v>
      </c>
      <c r="BJ201" s="27" t="s">
        <v>837</v>
      </c>
      <c r="BK201" s="27" t="s">
        <v>3403</v>
      </c>
      <c r="BL201" s="27" t="s">
        <v>837</v>
      </c>
      <c r="BM201" s="27" t="s">
        <v>834</v>
      </c>
      <c r="BN201" s="27" t="s">
        <v>5990</v>
      </c>
      <c r="BO201" s="27" t="s">
        <v>837</v>
      </c>
      <c r="BP201" s="27" t="s">
        <v>834</v>
      </c>
      <c r="BQ201" s="27" t="s">
        <v>1020</v>
      </c>
      <c r="BR201" s="27" t="s">
        <v>837</v>
      </c>
      <c r="BS201" s="27" t="s">
        <v>834</v>
      </c>
      <c r="BT201" s="27" t="s">
        <v>4014</v>
      </c>
      <c r="BU201" s="27" t="s">
        <v>837</v>
      </c>
      <c r="BV201" s="27" t="s">
        <v>834</v>
      </c>
      <c r="BW201" s="27" t="s">
        <v>1424</v>
      </c>
      <c r="BX201" s="27" t="s">
        <v>837</v>
      </c>
      <c r="BY201" s="27" t="s">
        <v>834</v>
      </c>
      <c r="BZ201" s="27" t="s">
        <v>602</v>
      </c>
      <c r="CA201" s="27" t="s">
        <v>837</v>
      </c>
      <c r="CB201" s="27" t="s">
        <v>834</v>
      </c>
      <c r="CC201" s="27" t="s">
        <v>3539</v>
      </c>
      <c r="CD201" s="27" t="s">
        <v>837</v>
      </c>
      <c r="CE201" s="27" t="s">
        <v>834</v>
      </c>
      <c r="CF201" s="27" t="s">
        <v>3118</v>
      </c>
      <c r="CG201" s="27" t="s">
        <v>837</v>
      </c>
      <c r="CH201" s="27" t="s">
        <v>834</v>
      </c>
      <c r="CI201" s="27" t="s">
        <v>3608</v>
      </c>
      <c r="CJ201" s="27" t="s">
        <v>837</v>
      </c>
      <c r="CK201" s="27" t="s">
        <v>834</v>
      </c>
      <c r="CL201" s="27" t="s">
        <v>399</v>
      </c>
      <c r="CM201" s="27" t="s">
        <v>837</v>
      </c>
      <c r="CN201" s="27" t="s">
        <v>834</v>
      </c>
      <c r="CO201" s="27" t="s">
        <v>3983</v>
      </c>
      <c r="CP201" s="27" t="s">
        <v>837</v>
      </c>
      <c r="CQ201" s="27" t="s">
        <v>834</v>
      </c>
      <c r="CR201" s="27" t="s">
        <v>3395</v>
      </c>
      <c r="CS201" s="27" t="s">
        <v>837</v>
      </c>
      <c r="CT201" s="27" t="s">
        <v>834</v>
      </c>
      <c r="CU201" s="27" t="s">
        <v>5035</v>
      </c>
      <c r="CV201" s="27" t="s">
        <v>837</v>
      </c>
      <c r="CW201" s="27" t="s">
        <v>6932</v>
      </c>
      <c r="CX201" s="27" t="s">
        <v>1401</v>
      </c>
      <c r="CY201" s="27">
        <v>995</v>
      </c>
      <c r="CZ201" s="27" t="s">
        <v>6933</v>
      </c>
      <c r="DA201" s="27" t="s">
        <v>1401</v>
      </c>
      <c r="DB201" s="27">
        <v>391</v>
      </c>
      <c r="DC201" s="27" t="s">
        <v>6934</v>
      </c>
      <c r="DD201" s="27" t="s">
        <v>1401</v>
      </c>
      <c r="DE201" s="27">
        <v>161</v>
      </c>
      <c r="DF201" s="27" t="s">
        <v>6935</v>
      </c>
      <c r="DG201" s="27" t="s">
        <v>1401</v>
      </c>
      <c r="DH201" s="27">
        <v>57</v>
      </c>
      <c r="DI201" s="27" t="s">
        <v>6945</v>
      </c>
      <c r="DJ201" s="27" t="s">
        <v>1401</v>
      </c>
      <c r="DK201" s="27">
        <v>49</v>
      </c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</row>
    <row r="202" spans="1:188">
      <c r="A202" s="1">
        <v>201</v>
      </c>
      <c r="B202" s="69">
        <v>39496</v>
      </c>
      <c r="C202" s="1" t="s">
        <v>2148</v>
      </c>
      <c r="D202" s="1">
        <v>159928</v>
      </c>
      <c r="E202" s="1">
        <v>69338</v>
      </c>
      <c r="F202" s="35">
        <f t="shared" si="54"/>
        <v>0.43355760092041418</v>
      </c>
      <c r="G202" s="35">
        <f t="shared" si="47"/>
        <v>0.16132568000230754</v>
      </c>
      <c r="H202" s="1" t="str">
        <f t="shared" si="48"/>
        <v>PPPP</v>
      </c>
      <c r="I202" s="35">
        <f t="shared" si="49"/>
        <v>0.52782024286826845</v>
      </c>
      <c r="J202" s="1" t="str">
        <f t="shared" si="50"/>
        <v>PML</v>
      </c>
      <c r="K202" s="35">
        <f t="shared" si="51"/>
        <v>0.36649456286596094</v>
      </c>
      <c r="L202" s="1" t="str">
        <f t="shared" si="52"/>
        <v>PML-N</v>
      </c>
      <c r="M202" s="35">
        <f t="shared" si="53"/>
        <v>8.1138769505898642E-2</v>
      </c>
      <c r="N202" s="52" t="s">
        <v>834</v>
      </c>
      <c r="O202" s="52" t="s">
        <v>1002</v>
      </c>
      <c r="P202" s="52" t="s">
        <v>837</v>
      </c>
      <c r="Q202" s="27" t="s">
        <v>6947</v>
      </c>
      <c r="R202" s="27" t="s">
        <v>1185</v>
      </c>
      <c r="S202" s="27">
        <v>1462</v>
      </c>
      <c r="T202" s="27" t="s">
        <v>6948</v>
      </c>
      <c r="U202" s="27" t="s">
        <v>1765</v>
      </c>
      <c r="V202" s="27">
        <v>141</v>
      </c>
      <c r="W202" s="27" t="s">
        <v>2150</v>
      </c>
      <c r="X202" s="27" t="s">
        <v>909</v>
      </c>
      <c r="Y202" s="27">
        <v>25412</v>
      </c>
      <c r="Z202" s="27" t="s">
        <v>6946</v>
      </c>
      <c r="AA202" s="27" t="s">
        <v>1194</v>
      </c>
      <c r="AB202" s="27">
        <v>5626</v>
      </c>
      <c r="AC202" s="27" t="s">
        <v>2149</v>
      </c>
      <c r="AD202" s="27" t="s">
        <v>1003</v>
      </c>
      <c r="AE202" s="27">
        <v>36598</v>
      </c>
      <c r="AF202" s="27" t="s">
        <v>834</v>
      </c>
      <c r="AG202" s="27" t="s">
        <v>7003</v>
      </c>
      <c r="AH202" s="27" t="s">
        <v>837</v>
      </c>
      <c r="AI202" s="27" t="s">
        <v>834</v>
      </c>
      <c r="AJ202" s="27" t="s">
        <v>1406</v>
      </c>
      <c r="AK202" s="27" t="s">
        <v>837</v>
      </c>
      <c r="AL202" s="27" t="s">
        <v>834</v>
      </c>
      <c r="AM202" s="27" t="s">
        <v>3202</v>
      </c>
      <c r="AN202" s="27" t="s">
        <v>837</v>
      </c>
      <c r="AO202" s="27" t="s">
        <v>834</v>
      </c>
      <c r="AP202" s="27" t="s">
        <v>7510</v>
      </c>
      <c r="AQ202" s="27" t="s">
        <v>837</v>
      </c>
      <c r="AR202" s="27" t="s">
        <v>834</v>
      </c>
      <c r="AS202" s="27" t="s">
        <v>3764</v>
      </c>
      <c r="AT202" s="27" t="s">
        <v>837</v>
      </c>
      <c r="AU202" s="27" t="s">
        <v>834</v>
      </c>
      <c r="AV202" s="27" t="s">
        <v>1866</v>
      </c>
      <c r="AW202" s="27" t="s">
        <v>837</v>
      </c>
      <c r="AX202" s="27" t="s">
        <v>834</v>
      </c>
      <c r="AY202" s="27" t="s">
        <v>393</v>
      </c>
      <c r="AZ202" s="27" t="s">
        <v>837</v>
      </c>
      <c r="BA202" s="27" t="s">
        <v>834</v>
      </c>
      <c r="BB202" s="27" t="s">
        <v>6640</v>
      </c>
      <c r="BC202" s="27" t="s">
        <v>837</v>
      </c>
      <c r="BD202" s="27" t="s">
        <v>834</v>
      </c>
      <c r="BE202" s="27" t="s">
        <v>6802</v>
      </c>
      <c r="BF202" s="27" t="s">
        <v>837</v>
      </c>
      <c r="BG202" s="27" t="s">
        <v>834</v>
      </c>
      <c r="BH202" s="27" t="s">
        <v>834</v>
      </c>
      <c r="BI202" s="27" t="s">
        <v>1777</v>
      </c>
      <c r="BJ202" s="27" t="s">
        <v>837</v>
      </c>
      <c r="BK202" s="27" t="s">
        <v>3403</v>
      </c>
      <c r="BL202" s="27" t="s">
        <v>837</v>
      </c>
      <c r="BM202" s="27" t="s">
        <v>834</v>
      </c>
      <c r="BN202" s="27" t="s">
        <v>5990</v>
      </c>
      <c r="BO202" s="27" t="s">
        <v>837</v>
      </c>
      <c r="BP202" s="27" t="s">
        <v>834</v>
      </c>
      <c r="BQ202" s="27" t="s">
        <v>1020</v>
      </c>
      <c r="BR202" s="27" t="s">
        <v>837</v>
      </c>
      <c r="BS202" s="27" t="s">
        <v>834</v>
      </c>
      <c r="BT202" s="27" t="s">
        <v>4014</v>
      </c>
      <c r="BU202" s="27" t="s">
        <v>837</v>
      </c>
      <c r="BV202" s="27" t="s">
        <v>834</v>
      </c>
      <c r="BW202" s="27" t="s">
        <v>1424</v>
      </c>
      <c r="BX202" s="27" t="s">
        <v>837</v>
      </c>
      <c r="BY202" s="27" t="s">
        <v>834</v>
      </c>
      <c r="BZ202" s="27" t="s">
        <v>602</v>
      </c>
      <c r="CA202" s="27" t="s">
        <v>837</v>
      </c>
      <c r="CB202" s="27" t="s">
        <v>834</v>
      </c>
      <c r="CC202" s="27" t="s">
        <v>3539</v>
      </c>
      <c r="CD202" s="27" t="s">
        <v>837</v>
      </c>
      <c r="CE202" s="27" t="s">
        <v>834</v>
      </c>
      <c r="CF202" s="27" t="s">
        <v>3118</v>
      </c>
      <c r="CG202" s="27" t="s">
        <v>837</v>
      </c>
      <c r="CH202" s="27" t="s">
        <v>834</v>
      </c>
      <c r="CI202" s="27" t="s">
        <v>3608</v>
      </c>
      <c r="CJ202" s="27" t="s">
        <v>837</v>
      </c>
      <c r="CK202" s="27" t="s">
        <v>834</v>
      </c>
      <c r="CL202" s="27" t="s">
        <v>399</v>
      </c>
      <c r="CM202" s="27" t="s">
        <v>837</v>
      </c>
      <c r="CN202" s="27" t="s">
        <v>834</v>
      </c>
      <c r="CO202" s="27" t="s">
        <v>3983</v>
      </c>
      <c r="CP202" s="27" t="s">
        <v>837</v>
      </c>
      <c r="CQ202" s="27" t="s">
        <v>834</v>
      </c>
      <c r="CR202" s="27" t="s">
        <v>3395</v>
      </c>
      <c r="CS202" s="27" t="s">
        <v>837</v>
      </c>
      <c r="CT202" s="27" t="s">
        <v>834</v>
      </c>
      <c r="CU202" s="27" t="s">
        <v>5035</v>
      </c>
      <c r="CV202" s="27" t="s">
        <v>837</v>
      </c>
      <c r="CW202" s="27" t="s">
        <v>6949</v>
      </c>
      <c r="CX202" s="27" t="s">
        <v>1401</v>
      </c>
      <c r="CY202" s="27">
        <v>99</v>
      </c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</row>
    <row r="203" spans="1:188">
      <c r="A203" s="1">
        <v>202</v>
      </c>
      <c r="B203" s="69">
        <v>39496</v>
      </c>
      <c r="C203" s="1" t="s">
        <v>2153</v>
      </c>
      <c r="D203" s="1">
        <v>156493</v>
      </c>
      <c r="E203" s="1">
        <v>67937</v>
      </c>
      <c r="F203" s="35">
        <f t="shared" si="54"/>
        <v>0.43412165400369346</v>
      </c>
      <c r="G203" s="35">
        <f t="shared" si="47"/>
        <v>0.31666102418417064</v>
      </c>
      <c r="H203" s="1" t="str">
        <f t="shared" si="48"/>
        <v>PPPP</v>
      </c>
      <c r="I203" s="35">
        <f t="shared" si="49"/>
        <v>0.56237396411381135</v>
      </c>
      <c r="J203" s="1" t="str">
        <f t="shared" si="50"/>
        <v>PML</v>
      </c>
      <c r="K203" s="35">
        <f t="shared" si="51"/>
        <v>0.24571293992964069</v>
      </c>
      <c r="L203" s="1" t="str">
        <f t="shared" si="52"/>
        <v>PML-N</v>
      </c>
      <c r="M203" s="35">
        <f t="shared" si="53"/>
        <v>0.19191309595654799</v>
      </c>
      <c r="N203" s="52" t="s">
        <v>834</v>
      </c>
      <c r="O203" s="52" t="s">
        <v>1002</v>
      </c>
      <c r="P203" s="52" t="s">
        <v>837</v>
      </c>
      <c r="Q203" s="27" t="s">
        <v>834</v>
      </c>
      <c r="R203" s="27" t="s">
        <v>1185</v>
      </c>
      <c r="S203" s="27" t="s">
        <v>837</v>
      </c>
      <c r="T203" s="27" t="s">
        <v>834</v>
      </c>
      <c r="U203" s="27" t="s">
        <v>1765</v>
      </c>
      <c r="V203" s="27" t="s">
        <v>837</v>
      </c>
      <c r="W203" s="27" t="s">
        <v>2152</v>
      </c>
      <c r="X203" s="27" t="s">
        <v>909</v>
      </c>
      <c r="Y203" s="27">
        <v>16693</v>
      </c>
      <c r="Z203" s="27" t="s">
        <v>139</v>
      </c>
      <c r="AA203" s="27" t="s">
        <v>1194</v>
      </c>
      <c r="AB203" s="27">
        <v>13038</v>
      </c>
      <c r="AC203" s="27" t="s">
        <v>2151</v>
      </c>
      <c r="AD203" s="27" t="s">
        <v>1003</v>
      </c>
      <c r="AE203" s="27">
        <v>38206</v>
      </c>
      <c r="AF203" s="27" t="s">
        <v>834</v>
      </c>
      <c r="AG203" s="27" t="s">
        <v>7003</v>
      </c>
      <c r="AH203" s="27" t="s">
        <v>837</v>
      </c>
      <c r="AI203" s="27" t="s">
        <v>834</v>
      </c>
      <c r="AJ203" s="27" t="s">
        <v>1406</v>
      </c>
      <c r="AK203" s="27" t="s">
        <v>837</v>
      </c>
      <c r="AL203" s="27" t="s">
        <v>834</v>
      </c>
      <c r="AM203" s="27" t="s">
        <v>3202</v>
      </c>
      <c r="AN203" s="27" t="s">
        <v>837</v>
      </c>
      <c r="AO203" s="27" t="s">
        <v>834</v>
      </c>
      <c r="AP203" s="27" t="s">
        <v>7510</v>
      </c>
      <c r="AQ203" s="27" t="s">
        <v>837</v>
      </c>
      <c r="AR203" s="27" t="s">
        <v>834</v>
      </c>
      <c r="AS203" s="27" t="s">
        <v>3764</v>
      </c>
      <c r="AT203" s="27" t="s">
        <v>837</v>
      </c>
      <c r="AU203" s="27" t="s">
        <v>834</v>
      </c>
      <c r="AV203" s="27" t="s">
        <v>1866</v>
      </c>
      <c r="AW203" s="27" t="s">
        <v>837</v>
      </c>
      <c r="AX203" s="27" t="s">
        <v>834</v>
      </c>
      <c r="AY203" s="27" t="s">
        <v>393</v>
      </c>
      <c r="AZ203" s="27" t="s">
        <v>837</v>
      </c>
      <c r="BA203" s="27" t="s">
        <v>834</v>
      </c>
      <c r="BB203" s="27" t="s">
        <v>6640</v>
      </c>
      <c r="BC203" s="27" t="s">
        <v>837</v>
      </c>
      <c r="BD203" s="27" t="s">
        <v>834</v>
      </c>
      <c r="BE203" s="27" t="s">
        <v>6802</v>
      </c>
      <c r="BF203" s="27" t="s">
        <v>837</v>
      </c>
      <c r="BG203" s="27" t="s">
        <v>834</v>
      </c>
      <c r="BH203" s="27" t="s">
        <v>834</v>
      </c>
      <c r="BI203" s="27" t="s">
        <v>1777</v>
      </c>
      <c r="BJ203" s="27" t="s">
        <v>837</v>
      </c>
      <c r="BK203" s="27" t="s">
        <v>3403</v>
      </c>
      <c r="BL203" s="27" t="s">
        <v>837</v>
      </c>
      <c r="BM203" s="27" t="s">
        <v>834</v>
      </c>
      <c r="BN203" s="27" t="s">
        <v>5990</v>
      </c>
      <c r="BO203" s="27" t="s">
        <v>837</v>
      </c>
      <c r="BP203" s="27" t="s">
        <v>834</v>
      </c>
      <c r="BQ203" s="27" t="s">
        <v>1020</v>
      </c>
      <c r="BR203" s="27" t="s">
        <v>837</v>
      </c>
      <c r="BS203" s="27" t="s">
        <v>834</v>
      </c>
      <c r="BT203" s="27" t="s">
        <v>4014</v>
      </c>
      <c r="BU203" s="27" t="s">
        <v>837</v>
      </c>
      <c r="BV203" s="27" t="s">
        <v>834</v>
      </c>
      <c r="BW203" s="27" t="s">
        <v>1424</v>
      </c>
      <c r="BX203" s="27" t="s">
        <v>837</v>
      </c>
      <c r="BY203" s="27" t="s">
        <v>834</v>
      </c>
      <c r="BZ203" s="27" t="s">
        <v>602</v>
      </c>
      <c r="CA203" s="27" t="s">
        <v>837</v>
      </c>
      <c r="CB203" s="27" t="s">
        <v>834</v>
      </c>
      <c r="CC203" s="27" t="s">
        <v>3539</v>
      </c>
      <c r="CD203" s="27" t="s">
        <v>837</v>
      </c>
      <c r="CE203" s="27" t="s">
        <v>834</v>
      </c>
      <c r="CF203" s="27" t="s">
        <v>3118</v>
      </c>
      <c r="CG203" s="27" t="s">
        <v>837</v>
      </c>
      <c r="CH203" s="27" t="s">
        <v>834</v>
      </c>
      <c r="CI203" s="27" t="s">
        <v>3608</v>
      </c>
      <c r="CJ203" s="27" t="s">
        <v>837</v>
      </c>
      <c r="CK203" s="27" t="s">
        <v>834</v>
      </c>
      <c r="CL203" s="27" t="s">
        <v>399</v>
      </c>
      <c r="CM203" s="27" t="s">
        <v>837</v>
      </c>
      <c r="CN203" s="27" t="s">
        <v>834</v>
      </c>
      <c r="CO203" s="27" t="s">
        <v>3983</v>
      </c>
      <c r="CP203" s="27" t="s">
        <v>837</v>
      </c>
      <c r="CQ203" s="27" t="s">
        <v>834</v>
      </c>
      <c r="CR203" s="27" t="s">
        <v>3395</v>
      </c>
      <c r="CS203" s="27" t="s">
        <v>837</v>
      </c>
      <c r="CT203" s="27" t="s">
        <v>834</v>
      </c>
      <c r="CU203" s="27" t="s">
        <v>5035</v>
      </c>
      <c r="CV203" s="27" t="s">
        <v>837</v>
      </c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</row>
    <row r="204" spans="1:188">
      <c r="A204" s="27">
        <v>203</v>
      </c>
      <c r="B204" s="69">
        <v>39496</v>
      </c>
      <c r="C204" s="1" t="s">
        <v>2155</v>
      </c>
      <c r="D204" s="1">
        <v>163080</v>
      </c>
      <c r="E204" s="1">
        <v>66431</v>
      </c>
      <c r="F204" s="35">
        <f t="shared" si="54"/>
        <v>0.40735221976943831</v>
      </c>
      <c r="G204" s="35">
        <f t="shared" si="47"/>
        <v>3.1054778642501241E-2</v>
      </c>
      <c r="H204" s="1" t="str">
        <f t="shared" si="48"/>
        <v>PPPP</v>
      </c>
      <c r="I204" s="35">
        <f t="shared" si="49"/>
        <v>0.32906323854826813</v>
      </c>
      <c r="J204" s="1" t="str">
        <f t="shared" si="50"/>
        <v>IND</v>
      </c>
      <c r="K204" s="35">
        <f t="shared" si="51"/>
        <v>0.29800845990576691</v>
      </c>
      <c r="L204" s="1" t="str">
        <f t="shared" si="52"/>
        <v>PML</v>
      </c>
      <c r="M204" s="35">
        <f t="shared" si="53"/>
        <v>0.21200945341783203</v>
      </c>
      <c r="N204" s="52" t="s">
        <v>834</v>
      </c>
      <c r="O204" s="52" t="s">
        <v>1002</v>
      </c>
      <c r="P204" s="52" t="s">
        <v>837</v>
      </c>
      <c r="Q204" s="27" t="s">
        <v>834</v>
      </c>
      <c r="R204" s="27" t="s">
        <v>1185</v>
      </c>
      <c r="S204" s="27" t="s">
        <v>837</v>
      </c>
      <c r="T204" s="27" t="s">
        <v>834</v>
      </c>
      <c r="U204" s="27" t="s">
        <v>1765</v>
      </c>
      <c r="V204" s="27" t="s">
        <v>837</v>
      </c>
      <c r="W204" s="27" t="s">
        <v>6950</v>
      </c>
      <c r="X204" s="27" t="s">
        <v>909</v>
      </c>
      <c r="Y204" s="27">
        <v>14084</v>
      </c>
      <c r="Z204" s="27" t="s">
        <v>7123</v>
      </c>
      <c r="AA204" s="27" t="s">
        <v>1194</v>
      </c>
      <c r="AB204" s="27">
        <v>8417</v>
      </c>
      <c r="AC204" s="27" t="s">
        <v>1965</v>
      </c>
      <c r="AD204" s="27" t="s">
        <v>1003</v>
      </c>
      <c r="AE204" s="27">
        <v>21860</v>
      </c>
      <c r="AF204" s="27" t="s">
        <v>834</v>
      </c>
      <c r="AG204" s="27" t="s">
        <v>7003</v>
      </c>
      <c r="AH204" s="27" t="s">
        <v>837</v>
      </c>
      <c r="AI204" s="27" t="s">
        <v>834</v>
      </c>
      <c r="AJ204" s="27" t="s">
        <v>1406</v>
      </c>
      <c r="AK204" s="27" t="s">
        <v>837</v>
      </c>
      <c r="AL204" s="27" t="s">
        <v>834</v>
      </c>
      <c r="AM204" s="27" t="s">
        <v>3202</v>
      </c>
      <c r="AN204" s="27" t="s">
        <v>837</v>
      </c>
      <c r="AO204" s="27" t="s">
        <v>834</v>
      </c>
      <c r="AP204" s="27" t="s">
        <v>7510</v>
      </c>
      <c r="AQ204" s="27" t="s">
        <v>837</v>
      </c>
      <c r="AR204" s="27" t="s">
        <v>834</v>
      </c>
      <c r="AS204" s="27" t="s">
        <v>3764</v>
      </c>
      <c r="AT204" s="27" t="s">
        <v>837</v>
      </c>
      <c r="AU204" s="27" t="s">
        <v>834</v>
      </c>
      <c r="AV204" s="27" t="s">
        <v>1866</v>
      </c>
      <c r="AW204" s="27" t="s">
        <v>837</v>
      </c>
      <c r="AX204" s="27" t="s">
        <v>834</v>
      </c>
      <c r="AY204" s="27" t="s">
        <v>393</v>
      </c>
      <c r="AZ204" s="27" t="s">
        <v>837</v>
      </c>
      <c r="BA204" s="27" t="s">
        <v>834</v>
      </c>
      <c r="BB204" s="27" t="s">
        <v>6640</v>
      </c>
      <c r="BC204" s="27" t="s">
        <v>837</v>
      </c>
      <c r="BD204" s="27" t="s">
        <v>834</v>
      </c>
      <c r="BE204" s="27" t="s">
        <v>6802</v>
      </c>
      <c r="BF204" s="27" t="s">
        <v>837</v>
      </c>
      <c r="BG204" s="27" t="s">
        <v>834</v>
      </c>
      <c r="BH204" s="27" t="s">
        <v>834</v>
      </c>
      <c r="BI204" s="27" t="s">
        <v>1777</v>
      </c>
      <c r="BJ204" s="27" t="s">
        <v>837</v>
      </c>
      <c r="BK204" s="27" t="s">
        <v>3403</v>
      </c>
      <c r="BL204" s="27" t="s">
        <v>837</v>
      </c>
      <c r="BM204" s="27" t="s">
        <v>834</v>
      </c>
      <c r="BN204" s="27" t="s">
        <v>5990</v>
      </c>
      <c r="BO204" s="27" t="s">
        <v>837</v>
      </c>
      <c r="BP204" s="27" t="s">
        <v>834</v>
      </c>
      <c r="BQ204" s="27" t="s">
        <v>1020</v>
      </c>
      <c r="BR204" s="27" t="s">
        <v>837</v>
      </c>
      <c r="BS204" s="27" t="s">
        <v>834</v>
      </c>
      <c r="BT204" s="27" t="s">
        <v>4014</v>
      </c>
      <c r="BU204" s="27" t="s">
        <v>837</v>
      </c>
      <c r="BV204" s="27" t="s">
        <v>834</v>
      </c>
      <c r="BW204" s="27" t="s">
        <v>1424</v>
      </c>
      <c r="BX204" s="27" t="s">
        <v>837</v>
      </c>
      <c r="BY204" s="27" t="s">
        <v>834</v>
      </c>
      <c r="BZ204" s="27" t="s">
        <v>602</v>
      </c>
      <c r="CA204" s="27" t="s">
        <v>837</v>
      </c>
      <c r="CB204" s="27" t="s">
        <v>834</v>
      </c>
      <c r="CC204" s="27" t="s">
        <v>3539</v>
      </c>
      <c r="CD204" s="27" t="s">
        <v>837</v>
      </c>
      <c r="CE204" s="27" t="s">
        <v>834</v>
      </c>
      <c r="CF204" s="27" t="s">
        <v>3118</v>
      </c>
      <c r="CG204" s="27" t="s">
        <v>837</v>
      </c>
      <c r="CH204" s="27" t="s">
        <v>834</v>
      </c>
      <c r="CI204" s="27" t="s">
        <v>3608</v>
      </c>
      <c r="CJ204" s="27" t="s">
        <v>837</v>
      </c>
      <c r="CK204" s="27" t="s">
        <v>834</v>
      </c>
      <c r="CL204" s="27" t="s">
        <v>399</v>
      </c>
      <c r="CM204" s="27" t="s">
        <v>837</v>
      </c>
      <c r="CN204" s="27" t="s">
        <v>834</v>
      </c>
      <c r="CO204" s="27" t="s">
        <v>3983</v>
      </c>
      <c r="CP204" s="27" t="s">
        <v>837</v>
      </c>
      <c r="CQ204" s="27" t="s">
        <v>834</v>
      </c>
      <c r="CR204" s="27" t="s">
        <v>3395</v>
      </c>
      <c r="CS204" s="27" t="s">
        <v>837</v>
      </c>
      <c r="CT204" s="27" t="s">
        <v>834</v>
      </c>
      <c r="CU204" s="27" t="s">
        <v>5035</v>
      </c>
      <c r="CV204" s="27" t="s">
        <v>837</v>
      </c>
      <c r="CW204" s="27" t="s">
        <v>1966</v>
      </c>
      <c r="CX204" s="27" t="s">
        <v>1401</v>
      </c>
      <c r="CY204" s="27">
        <v>19797</v>
      </c>
      <c r="CZ204" s="27" t="s">
        <v>7124</v>
      </c>
      <c r="DA204" s="27" t="s">
        <v>1401</v>
      </c>
      <c r="DB204" s="27">
        <v>1697</v>
      </c>
      <c r="DC204" s="27" t="s">
        <v>7125</v>
      </c>
      <c r="DD204" s="27" t="s">
        <v>1401</v>
      </c>
      <c r="DE204" s="27">
        <v>576</v>
      </c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</row>
    <row r="205" spans="1:188">
      <c r="A205" s="1">
        <v>204</v>
      </c>
      <c r="B205" s="69">
        <v>39496</v>
      </c>
      <c r="C205" s="1" t="s">
        <v>2158</v>
      </c>
      <c r="D205" s="1">
        <v>157032</v>
      </c>
      <c r="E205" s="1">
        <v>62827</v>
      </c>
      <c r="F205" s="35">
        <f t="shared" si="54"/>
        <v>0.4000904274288043</v>
      </c>
      <c r="G205" s="35">
        <f t="shared" ref="G205:G236" si="55">((LARGE(N205:GE205,1)-(LARGE(N205:GE205,2)))/E205)</f>
        <v>0.16438792239005523</v>
      </c>
      <c r="H205" s="1" t="str">
        <f t="shared" ref="H205:H236" si="56">INDEX(N205:GE205,MATCH(MAX(N205:GE205),N205:GE205,0)-1)</f>
        <v>PML</v>
      </c>
      <c r="I205" s="35">
        <f t="shared" ref="I205:I236" si="57">LARGE(N205:GE205,1)/(E205)</f>
        <v>0.52054053193690608</v>
      </c>
      <c r="J205" s="1" t="str">
        <f t="shared" ref="J205:J236" si="58">INDEX(N205:GE205,MATCH(LARGE(N205:GE205,2),N205:GE205,0)-1)</f>
        <v>PPPP</v>
      </c>
      <c r="K205" s="35">
        <f t="shared" ref="K205:K236" si="59">LARGE(N205:GE205,2)/(E205)</f>
        <v>0.35615260954685085</v>
      </c>
      <c r="L205" s="1" t="str">
        <f t="shared" ref="L205:L236" si="60">INDEX(N205:GE205,MATCH(LARGE(N205:GE205,3),N205:GE205,0)-1)</f>
        <v>PML-N</v>
      </c>
      <c r="M205" s="35">
        <f t="shared" ref="M205:M236" si="61">LARGE(N205:GE205,3)/(E205)</f>
        <v>0.11141706591115284</v>
      </c>
      <c r="N205" s="52" t="s">
        <v>834</v>
      </c>
      <c r="O205" s="52" t="s">
        <v>1002</v>
      </c>
      <c r="P205" s="52" t="s">
        <v>837</v>
      </c>
      <c r="Q205" s="27" t="s">
        <v>834</v>
      </c>
      <c r="R205" s="27" t="s">
        <v>1185</v>
      </c>
      <c r="S205" s="27" t="s">
        <v>837</v>
      </c>
      <c r="T205" s="27" t="s">
        <v>834</v>
      </c>
      <c r="U205" s="27" t="s">
        <v>1765</v>
      </c>
      <c r="V205" s="27" t="s">
        <v>837</v>
      </c>
      <c r="W205" s="27" t="s">
        <v>2156</v>
      </c>
      <c r="X205" s="27" t="s">
        <v>909</v>
      </c>
      <c r="Y205" s="27">
        <v>32704</v>
      </c>
      <c r="Z205" s="27" t="s">
        <v>7126</v>
      </c>
      <c r="AA205" s="27" t="s">
        <v>1194</v>
      </c>
      <c r="AB205" s="27">
        <v>7000</v>
      </c>
      <c r="AC205" s="27" t="s">
        <v>2157</v>
      </c>
      <c r="AD205" s="27" t="s">
        <v>1003</v>
      </c>
      <c r="AE205" s="27">
        <v>22376</v>
      </c>
      <c r="AF205" s="27" t="s">
        <v>834</v>
      </c>
      <c r="AG205" s="27" t="s">
        <v>7003</v>
      </c>
      <c r="AH205" s="27" t="s">
        <v>837</v>
      </c>
      <c r="AI205" s="27" t="s">
        <v>834</v>
      </c>
      <c r="AJ205" s="27" t="s">
        <v>1406</v>
      </c>
      <c r="AK205" s="27" t="s">
        <v>837</v>
      </c>
      <c r="AL205" s="27" t="s">
        <v>834</v>
      </c>
      <c r="AM205" s="27" t="s">
        <v>3202</v>
      </c>
      <c r="AN205" s="27" t="s">
        <v>837</v>
      </c>
      <c r="AO205" s="27" t="s">
        <v>834</v>
      </c>
      <c r="AP205" s="27" t="s">
        <v>7510</v>
      </c>
      <c r="AQ205" s="27" t="s">
        <v>837</v>
      </c>
      <c r="AR205" s="27" t="s">
        <v>834</v>
      </c>
      <c r="AS205" s="27" t="s">
        <v>3764</v>
      </c>
      <c r="AT205" s="27" t="s">
        <v>837</v>
      </c>
      <c r="AU205" s="27" t="s">
        <v>834</v>
      </c>
      <c r="AV205" s="27" t="s">
        <v>1866</v>
      </c>
      <c r="AW205" s="27" t="s">
        <v>837</v>
      </c>
      <c r="AX205" s="27" t="s">
        <v>834</v>
      </c>
      <c r="AY205" s="27" t="s">
        <v>393</v>
      </c>
      <c r="AZ205" s="27" t="s">
        <v>837</v>
      </c>
      <c r="BA205" s="27" t="s">
        <v>834</v>
      </c>
      <c r="BB205" s="27" t="s">
        <v>6640</v>
      </c>
      <c r="BC205" s="27" t="s">
        <v>837</v>
      </c>
      <c r="BD205" s="27" t="s">
        <v>834</v>
      </c>
      <c r="BE205" s="27" t="s">
        <v>6802</v>
      </c>
      <c r="BF205" s="27" t="s">
        <v>837</v>
      </c>
      <c r="BG205" s="27" t="s">
        <v>834</v>
      </c>
      <c r="BH205" s="27" t="s">
        <v>834</v>
      </c>
      <c r="BI205" s="27" t="s">
        <v>1777</v>
      </c>
      <c r="BJ205" s="27" t="s">
        <v>837</v>
      </c>
      <c r="BK205" s="27" t="s">
        <v>3403</v>
      </c>
      <c r="BL205" s="27" t="s">
        <v>837</v>
      </c>
      <c r="BM205" s="27" t="s">
        <v>834</v>
      </c>
      <c r="BN205" s="27" t="s">
        <v>5990</v>
      </c>
      <c r="BO205" s="27" t="s">
        <v>837</v>
      </c>
      <c r="BP205" s="27" t="s">
        <v>834</v>
      </c>
      <c r="BQ205" s="27" t="s">
        <v>1020</v>
      </c>
      <c r="BR205" s="27" t="s">
        <v>837</v>
      </c>
      <c r="BS205" s="27" t="s">
        <v>834</v>
      </c>
      <c r="BT205" s="27" t="s">
        <v>4014</v>
      </c>
      <c r="BU205" s="27" t="s">
        <v>837</v>
      </c>
      <c r="BV205" s="27" t="s">
        <v>834</v>
      </c>
      <c r="BW205" s="27" t="s">
        <v>1424</v>
      </c>
      <c r="BX205" s="27" t="s">
        <v>837</v>
      </c>
      <c r="BY205" s="27" t="s">
        <v>834</v>
      </c>
      <c r="BZ205" s="27" t="s">
        <v>602</v>
      </c>
      <c r="CA205" s="27" t="s">
        <v>837</v>
      </c>
      <c r="CB205" s="27" t="s">
        <v>834</v>
      </c>
      <c r="CC205" s="27" t="s">
        <v>3539</v>
      </c>
      <c r="CD205" s="27" t="s">
        <v>837</v>
      </c>
      <c r="CE205" s="27" t="s">
        <v>834</v>
      </c>
      <c r="CF205" s="27" t="s">
        <v>3118</v>
      </c>
      <c r="CG205" s="27" t="s">
        <v>837</v>
      </c>
      <c r="CH205" s="27" t="s">
        <v>834</v>
      </c>
      <c r="CI205" s="27" t="s">
        <v>3608</v>
      </c>
      <c r="CJ205" s="27" t="s">
        <v>837</v>
      </c>
      <c r="CK205" s="27" t="s">
        <v>834</v>
      </c>
      <c r="CL205" s="27" t="s">
        <v>399</v>
      </c>
      <c r="CM205" s="27" t="s">
        <v>837</v>
      </c>
      <c r="CN205" s="27" t="s">
        <v>834</v>
      </c>
      <c r="CO205" s="27" t="s">
        <v>3983</v>
      </c>
      <c r="CP205" s="27" t="s">
        <v>837</v>
      </c>
      <c r="CQ205" s="27" t="s">
        <v>834</v>
      </c>
      <c r="CR205" s="27" t="s">
        <v>3395</v>
      </c>
      <c r="CS205" s="27" t="s">
        <v>837</v>
      </c>
      <c r="CT205" s="27" t="s">
        <v>834</v>
      </c>
      <c r="CU205" s="27" t="s">
        <v>5035</v>
      </c>
      <c r="CV205" s="27" t="s">
        <v>837</v>
      </c>
      <c r="CW205" s="27" t="s">
        <v>7156</v>
      </c>
      <c r="CX205" s="27" t="s">
        <v>1401</v>
      </c>
      <c r="CY205" s="27">
        <v>747</v>
      </c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</row>
    <row r="206" spans="1:188">
      <c r="A206" s="1">
        <v>205</v>
      </c>
      <c r="B206" s="69">
        <v>39496</v>
      </c>
      <c r="C206" s="1" t="s">
        <v>2346</v>
      </c>
      <c r="D206" s="1">
        <v>158059</v>
      </c>
      <c r="E206" s="1">
        <v>73206</v>
      </c>
      <c r="F206" s="35">
        <f t="shared" si="54"/>
        <v>0.46315616320487918</v>
      </c>
      <c r="G206" s="35">
        <f t="shared" si="55"/>
        <v>8.4911072862880091E-2</v>
      </c>
      <c r="H206" s="1" t="str">
        <f t="shared" si="56"/>
        <v>PML</v>
      </c>
      <c r="I206" s="35">
        <f t="shared" si="57"/>
        <v>0.48819768871403985</v>
      </c>
      <c r="J206" s="1" t="str">
        <f t="shared" si="58"/>
        <v>IND</v>
      </c>
      <c r="K206" s="35">
        <f t="shared" si="59"/>
        <v>0.40328661585115977</v>
      </c>
      <c r="L206" s="1" t="str">
        <f t="shared" si="60"/>
        <v>PPPP</v>
      </c>
      <c r="M206" s="35">
        <f t="shared" si="61"/>
        <v>9.152255279621889E-2</v>
      </c>
      <c r="N206" s="52" t="s">
        <v>834</v>
      </c>
      <c r="O206" s="52" t="s">
        <v>1002</v>
      </c>
      <c r="P206" s="52" t="s">
        <v>837</v>
      </c>
      <c r="Q206" s="27" t="s">
        <v>834</v>
      </c>
      <c r="R206" s="27" t="s">
        <v>1185</v>
      </c>
      <c r="S206" s="27" t="s">
        <v>837</v>
      </c>
      <c r="T206" s="27" t="s">
        <v>834</v>
      </c>
      <c r="U206" s="27" t="s">
        <v>1765</v>
      </c>
      <c r="V206" s="27" t="s">
        <v>837</v>
      </c>
      <c r="W206" s="27" t="s">
        <v>2159</v>
      </c>
      <c r="X206" s="27" t="s">
        <v>909</v>
      </c>
      <c r="Y206" s="27">
        <v>35739</v>
      </c>
      <c r="Z206" s="27" t="s">
        <v>3840</v>
      </c>
      <c r="AA206" s="27" t="s">
        <v>1194</v>
      </c>
      <c r="AB206" s="27">
        <v>1113</v>
      </c>
      <c r="AC206" s="27" t="s">
        <v>7157</v>
      </c>
      <c r="AD206" s="27" t="s">
        <v>1003</v>
      </c>
      <c r="AE206" s="27">
        <v>6700</v>
      </c>
      <c r="AF206" s="27" t="s">
        <v>834</v>
      </c>
      <c r="AG206" s="27" t="s">
        <v>7003</v>
      </c>
      <c r="AH206" s="27" t="s">
        <v>837</v>
      </c>
      <c r="AI206" s="27" t="s">
        <v>834</v>
      </c>
      <c r="AJ206" s="27" t="s">
        <v>1406</v>
      </c>
      <c r="AK206" s="27" t="s">
        <v>837</v>
      </c>
      <c r="AL206" s="27" t="s">
        <v>834</v>
      </c>
      <c r="AM206" s="27" t="s">
        <v>3202</v>
      </c>
      <c r="AN206" s="27" t="s">
        <v>837</v>
      </c>
      <c r="AO206" s="27" t="s">
        <v>834</v>
      </c>
      <c r="AP206" s="27" t="s">
        <v>7510</v>
      </c>
      <c r="AQ206" s="27" t="s">
        <v>837</v>
      </c>
      <c r="AR206" s="27" t="s">
        <v>834</v>
      </c>
      <c r="AS206" s="27" t="s">
        <v>3764</v>
      </c>
      <c r="AT206" s="27" t="s">
        <v>837</v>
      </c>
      <c r="AU206" s="27" t="s">
        <v>834</v>
      </c>
      <c r="AV206" s="27" t="s">
        <v>1866</v>
      </c>
      <c r="AW206" s="27" t="s">
        <v>837</v>
      </c>
      <c r="AX206" s="27" t="s">
        <v>834</v>
      </c>
      <c r="AY206" s="27" t="s">
        <v>393</v>
      </c>
      <c r="AZ206" s="27" t="s">
        <v>837</v>
      </c>
      <c r="BA206" s="27" t="s">
        <v>834</v>
      </c>
      <c r="BB206" s="27" t="s">
        <v>6640</v>
      </c>
      <c r="BC206" s="27" t="s">
        <v>837</v>
      </c>
      <c r="BD206" s="27" t="s">
        <v>834</v>
      </c>
      <c r="BE206" s="27" t="s">
        <v>6802</v>
      </c>
      <c r="BF206" s="27" t="s">
        <v>837</v>
      </c>
      <c r="BG206" s="27" t="s">
        <v>834</v>
      </c>
      <c r="BH206" s="27" t="s">
        <v>834</v>
      </c>
      <c r="BI206" s="27" t="s">
        <v>1777</v>
      </c>
      <c r="BJ206" s="27" t="s">
        <v>837</v>
      </c>
      <c r="BK206" s="27" t="s">
        <v>3403</v>
      </c>
      <c r="BL206" s="27" t="s">
        <v>837</v>
      </c>
      <c r="BM206" s="27" t="s">
        <v>834</v>
      </c>
      <c r="BN206" s="27" t="s">
        <v>5990</v>
      </c>
      <c r="BO206" s="27" t="s">
        <v>837</v>
      </c>
      <c r="BP206" s="27" t="s">
        <v>834</v>
      </c>
      <c r="BQ206" s="27" t="s">
        <v>1020</v>
      </c>
      <c r="BR206" s="27" t="s">
        <v>837</v>
      </c>
      <c r="BS206" s="27" t="s">
        <v>834</v>
      </c>
      <c r="BT206" s="27" t="s">
        <v>4014</v>
      </c>
      <c r="BU206" s="27" t="s">
        <v>837</v>
      </c>
      <c r="BV206" s="27" t="s">
        <v>834</v>
      </c>
      <c r="BW206" s="27" t="s">
        <v>1424</v>
      </c>
      <c r="BX206" s="27" t="s">
        <v>837</v>
      </c>
      <c r="BY206" s="27" t="s">
        <v>834</v>
      </c>
      <c r="BZ206" s="27" t="s">
        <v>602</v>
      </c>
      <c r="CA206" s="27" t="s">
        <v>837</v>
      </c>
      <c r="CB206" s="27" t="s">
        <v>834</v>
      </c>
      <c r="CC206" s="27" t="s">
        <v>3539</v>
      </c>
      <c r="CD206" s="27" t="s">
        <v>837</v>
      </c>
      <c r="CE206" s="27" t="s">
        <v>834</v>
      </c>
      <c r="CF206" s="27" t="s">
        <v>3118</v>
      </c>
      <c r="CG206" s="27" t="s">
        <v>837</v>
      </c>
      <c r="CH206" s="27" t="s">
        <v>834</v>
      </c>
      <c r="CI206" s="27" t="s">
        <v>3608</v>
      </c>
      <c r="CJ206" s="27" t="s">
        <v>837</v>
      </c>
      <c r="CK206" s="27" t="s">
        <v>834</v>
      </c>
      <c r="CL206" s="27" t="s">
        <v>399</v>
      </c>
      <c r="CM206" s="27" t="s">
        <v>837</v>
      </c>
      <c r="CN206" s="27" t="s">
        <v>834</v>
      </c>
      <c r="CO206" s="27" t="s">
        <v>3983</v>
      </c>
      <c r="CP206" s="27" t="s">
        <v>837</v>
      </c>
      <c r="CQ206" s="27" t="s">
        <v>834</v>
      </c>
      <c r="CR206" s="27" t="s">
        <v>3395</v>
      </c>
      <c r="CS206" s="27" t="s">
        <v>837</v>
      </c>
      <c r="CT206" s="27" t="s">
        <v>834</v>
      </c>
      <c r="CU206" s="27" t="s">
        <v>5035</v>
      </c>
      <c r="CV206" s="27" t="s">
        <v>837</v>
      </c>
      <c r="CW206" s="27" t="s">
        <v>2345</v>
      </c>
      <c r="CX206" s="27" t="s">
        <v>1401</v>
      </c>
      <c r="CY206" s="27">
        <v>29523</v>
      </c>
      <c r="CZ206" s="27" t="s">
        <v>7158</v>
      </c>
      <c r="DA206" s="27" t="s">
        <v>1401</v>
      </c>
      <c r="DB206" s="27">
        <v>64</v>
      </c>
      <c r="DC206" s="27" t="s">
        <v>7128</v>
      </c>
      <c r="DD206" s="27" t="s">
        <v>1401</v>
      </c>
      <c r="DE206" s="27">
        <v>50</v>
      </c>
      <c r="DF206" s="27" t="s">
        <v>7129</v>
      </c>
      <c r="DG206" s="27" t="s">
        <v>1401</v>
      </c>
      <c r="DH206" s="27">
        <v>17</v>
      </c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</row>
    <row r="207" spans="1:188">
      <c r="A207" s="1">
        <v>206</v>
      </c>
      <c r="B207" s="69">
        <v>39496</v>
      </c>
      <c r="C207" s="1" t="s">
        <v>2347</v>
      </c>
      <c r="D207" s="1">
        <v>160348</v>
      </c>
      <c r="E207" s="1">
        <v>71887</v>
      </c>
      <c r="F207" s="35">
        <f t="shared" si="54"/>
        <v>0.44831865692119638</v>
      </c>
      <c r="G207" s="35">
        <f t="shared" si="55"/>
        <v>2.1992849889409766E-2</v>
      </c>
      <c r="H207" s="1" t="str">
        <f t="shared" si="56"/>
        <v>PML</v>
      </c>
      <c r="I207" s="35">
        <f t="shared" si="57"/>
        <v>0.39101645638293431</v>
      </c>
      <c r="J207" s="1" t="str">
        <f t="shared" si="58"/>
        <v>IND</v>
      </c>
      <c r="K207" s="35">
        <f t="shared" si="59"/>
        <v>0.36902360649352456</v>
      </c>
      <c r="L207" s="1" t="str">
        <f t="shared" si="60"/>
        <v>PPPP</v>
      </c>
      <c r="M207" s="35">
        <f t="shared" si="61"/>
        <v>0.17243729742512554</v>
      </c>
      <c r="N207" s="52" t="s">
        <v>834</v>
      </c>
      <c r="O207" s="52" t="s">
        <v>1002</v>
      </c>
      <c r="P207" s="52" t="s">
        <v>837</v>
      </c>
      <c r="Q207" s="27" t="s">
        <v>834</v>
      </c>
      <c r="R207" s="27" t="s">
        <v>1185</v>
      </c>
      <c r="S207" s="27" t="s">
        <v>837</v>
      </c>
      <c r="T207" s="27" t="s">
        <v>834</v>
      </c>
      <c r="U207" s="27" t="s">
        <v>1765</v>
      </c>
      <c r="V207" s="27" t="s">
        <v>837</v>
      </c>
      <c r="W207" s="27" t="s">
        <v>140</v>
      </c>
      <c r="X207" s="27" t="s">
        <v>909</v>
      </c>
      <c r="Y207" s="27">
        <v>28109</v>
      </c>
      <c r="Z207" s="27" t="s">
        <v>141</v>
      </c>
      <c r="AA207" s="27" t="s">
        <v>1194</v>
      </c>
      <c r="AB207" s="27">
        <v>4632</v>
      </c>
      <c r="AC207" s="27" t="s">
        <v>142</v>
      </c>
      <c r="AD207" s="27" t="s">
        <v>1003</v>
      </c>
      <c r="AE207" s="27">
        <v>12396</v>
      </c>
      <c r="AF207" s="27" t="s">
        <v>834</v>
      </c>
      <c r="AG207" s="27" t="s">
        <v>7003</v>
      </c>
      <c r="AH207" s="27" t="s">
        <v>837</v>
      </c>
      <c r="AI207" s="27" t="s">
        <v>834</v>
      </c>
      <c r="AJ207" s="27" t="s">
        <v>1406</v>
      </c>
      <c r="AK207" s="27" t="s">
        <v>837</v>
      </c>
      <c r="AL207" s="27" t="s">
        <v>834</v>
      </c>
      <c r="AM207" s="27" t="s">
        <v>3202</v>
      </c>
      <c r="AN207" s="27" t="s">
        <v>837</v>
      </c>
      <c r="AO207" s="27" t="s">
        <v>834</v>
      </c>
      <c r="AP207" s="27" t="s">
        <v>7510</v>
      </c>
      <c r="AQ207" s="27" t="s">
        <v>837</v>
      </c>
      <c r="AR207" s="27" t="s">
        <v>834</v>
      </c>
      <c r="AS207" s="27" t="s">
        <v>3764</v>
      </c>
      <c r="AT207" s="27" t="s">
        <v>837</v>
      </c>
      <c r="AU207" s="27" t="s">
        <v>834</v>
      </c>
      <c r="AV207" s="27" t="s">
        <v>1866</v>
      </c>
      <c r="AW207" s="27" t="s">
        <v>837</v>
      </c>
      <c r="AX207" s="27" t="s">
        <v>834</v>
      </c>
      <c r="AY207" s="27" t="s">
        <v>393</v>
      </c>
      <c r="AZ207" s="27" t="s">
        <v>837</v>
      </c>
      <c r="BA207" s="27" t="s">
        <v>834</v>
      </c>
      <c r="BB207" s="27" t="s">
        <v>6640</v>
      </c>
      <c r="BC207" s="27" t="s">
        <v>837</v>
      </c>
      <c r="BD207" s="27" t="s">
        <v>834</v>
      </c>
      <c r="BE207" s="27" t="s">
        <v>6802</v>
      </c>
      <c r="BF207" s="27" t="s">
        <v>837</v>
      </c>
      <c r="BG207" s="27" t="s">
        <v>834</v>
      </c>
      <c r="BH207" s="27" t="s">
        <v>834</v>
      </c>
      <c r="BI207" s="27" t="s">
        <v>1777</v>
      </c>
      <c r="BJ207" s="27" t="s">
        <v>837</v>
      </c>
      <c r="BK207" s="27" t="s">
        <v>3403</v>
      </c>
      <c r="BL207" s="27" t="s">
        <v>837</v>
      </c>
      <c r="BM207" s="27" t="s">
        <v>834</v>
      </c>
      <c r="BN207" s="27" t="s">
        <v>5990</v>
      </c>
      <c r="BO207" s="27" t="s">
        <v>837</v>
      </c>
      <c r="BP207" s="27" t="s">
        <v>834</v>
      </c>
      <c r="BQ207" s="27" t="s">
        <v>1020</v>
      </c>
      <c r="BR207" s="27" t="s">
        <v>837</v>
      </c>
      <c r="BS207" s="27" t="s">
        <v>834</v>
      </c>
      <c r="BT207" s="27" t="s">
        <v>4014</v>
      </c>
      <c r="BU207" s="27" t="s">
        <v>837</v>
      </c>
      <c r="BV207" s="27" t="s">
        <v>834</v>
      </c>
      <c r="BW207" s="27" t="s">
        <v>1424</v>
      </c>
      <c r="BX207" s="27" t="s">
        <v>837</v>
      </c>
      <c r="BY207" s="27" t="s">
        <v>834</v>
      </c>
      <c r="BZ207" s="27" t="s">
        <v>602</v>
      </c>
      <c r="CA207" s="27" t="s">
        <v>837</v>
      </c>
      <c r="CB207" s="27" t="s">
        <v>834</v>
      </c>
      <c r="CC207" s="27" t="s">
        <v>3539</v>
      </c>
      <c r="CD207" s="27" t="s">
        <v>837</v>
      </c>
      <c r="CE207" s="27" t="s">
        <v>834</v>
      </c>
      <c r="CF207" s="27" t="s">
        <v>3118</v>
      </c>
      <c r="CG207" s="27" t="s">
        <v>837</v>
      </c>
      <c r="CH207" s="27" t="s">
        <v>834</v>
      </c>
      <c r="CI207" s="27" t="s">
        <v>3608</v>
      </c>
      <c r="CJ207" s="27" t="s">
        <v>837</v>
      </c>
      <c r="CK207" s="27" t="s">
        <v>834</v>
      </c>
      <c r="CL207" s="27" t="s">
        <v>399</v>
      </c>
      <c r="CM207" s="27" t="s">
        <v>837</v>
      </c>
      <c r="CN207" s="27" t="s">
        <v>834</v>
      </c>
      <c r="CO207" s="27" t="s">
        <v>3983</v>
      </c>
      <c r="CP207" s="27" t="s">
        <v>837</v>
      </c>
      <c r="CQ207" s="27" t="s">
        <v>834</v>
      </c>
      <c r="CR207" s="27" t="s">
        <v>3395</v>
      </c>
      <c r="CS207" s="27" t="s">
        <v>837</v>
      </c>
      <c r="CT207" s="27" t="s">
        <v>834</v>
      </c>
      <c r="CU207" s="27" t="s">
        <v>5035</v>
      </c>
      <c r="CV207" s="27" t="s">
        <v>837</v>
      </c>
      <c r="CW207" s="27" t="s">
        <v>143</v>
      </c>
      <c r="CX207" s="27" t="s">
        <v>1401</v>
      </c>
      <c r="CY207" s="27">
        <v>26528</v>
      </c>
      <c r="CZ207" s="27" t="s">
        <v>6992</v>
      </c>
      <c r="DA207" s="27" t="s">
        <v>1401</v>
      </c>
      <c r="DB207" s="27">
        <v>88</v>
      </c>
      <c r="DC207" s="27" t="s">
        <v>7158</v>
      </c>
      <c r="DD207" s="27" t="s">
        <v>1401</v>
      </c>
      <c r="DE207" s="27">
        <v>85</v>
      </c>
      <c r="DF207" s="27" t="s">
        <v>144</v>
      </c>
      <c r="DG207" s="27" t="s">
        <v>1401</v>
      </c>
      <c r="DH207" s="27">
        <v>36</v>
      </c>
      <c r="DI207" s="27" t="s">
        <v>7129</v>
      </c>
      <c r="DJ207" s="27" t="s">
        <v>1401</v>
      </c>
      <c r="DK207" s="27">
        <v>13</v>
      </c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</row>
    <row r="208" spans="1:188">
      <c r="A208" s="1">
        <v>207</v>
      </c>
      <c r="B208" s="69">
        <v>39496</v>
      </c>
      <c r="C208" s="1" t="s">
        <v>1633</v>
      </c>
      <c r="D208" s="1">
        <v>119332</v>
      </c>
      <c r="E208" s="1">
        <v>78824</v>
      </c>
      <c r="F208" s="35">
        <f t="shared" si="54"/>
        <v>0.66054369322562267</v>
      </c>
      <c r="G208" s="35">
        <f t="shared" si="55"/>
        <v>0.10132700700294327</v>
      </c>
      <c r="H208" s="1" t="str">
        <f t="shared" si="56"/>
        <v>PPPP</v>
      </c>
      <c r="I208" s="35">
        <f t="shared" si="57"/>
        <v>0.38701410737846342</v>
      </c>
      <c r="J208" s="1" t="str">
        <f t="shared" si="58"/>
        <v>PML</v>
      </c>
      <c r="K208" s="35">
        <f t="shared" si="59"/>
        <v>0.28568710037552014</v>
      </c>
      <c r="L208" s="1" t="str">
        <f t="shared" si="60"/>
        <v>IND</v>
      </c>
      <c r="M208" s="35">
        <f t="shared" si="61"/>
        <v>0.16675124327615953</v>
      </c>
      <c r="N208" s="52" t="s">
        <v>834</v>
      </c>
      <c r="O208" s="52" t="s">
        <v>1002</v>
      </c>
      <c r="P208" s="52" t="s">
        <v>837</v>
      </c>
      <c r="Q208" s="27" t="s">
        <v>834</v>
      </c>
      <c r="R208" s="27" t="s">
        <v>1185</v>
      </c>
      <c r="S208" s="27" t="s">
        <v>837</v>
      </c>
      <c r="T208" s="27" t="s">
        <v>7327</v>
      </c>
      <c r="U208" s="27" t="s">
        <v>1765</v>
      </c>
      <c r="V208" s="27">
        <v>191</v>
      </c>
      <c r="W208" s="27" t="s">
        <v>2370</v>
      </c>
      <c r="X208" s="27" t="s">
        <v>909</v>
      </c>
      <c r="Y208" s="27">
        <v>22519</v>
      </c>
      <c r="Z208" s="27" t="s">
        <v>7324</v>
      </c>
      <c r="AA208" s="27" t="s">
        <v>1194</v>
      </c>
      <c r="AB208" s="27">
        <v>11685</v>
      </c>
      <c r="AC208" s="27" t="s">
        <v>2348</v>
      </c>
      <c r="AD208" s="27" t="s">
        <v>1003</v>
      </c>
      <c r="AE208" s="27">
        <v>30506</v>
      </c>
      <c r="AF208" s="27" t="s">
        <v>834</v>
      </c>
      <c r="AG208" s="27" t="s">
        <v>7003</v>
      </c>
      <c r="AH208" s="27" t="s">
        <v>837</v>
      </c>
      <c r="AI208" s="27" t="s">
        <v>834</v>
      </c>
      <c r="AJ208" s="27" t="s">
        <v>1406</v>
      </c>
      <c r="AK208" s="27" t="s">
        <v>837</v>
      </c>
      <c r="AL208" s="27" t="s">
        <v>834</v>
      </c>
      <c r="AM208" s="27" t="s">
        <v>3202</v>
      </c>
      <c r="AN208" s="27" t="s">
        <v>837</v>
      </c>
      <c r="AO208" s="27" t="s">
        <v>834</v>
      </c>
      <c r="AP208" s="27" t="s">
        <v>7510</v>
      </c>
      <c r="AQ208" s="27" t="s">
        <v>837</v>
      </c>
      <c r="AR208" s="27" t="s">
        <v>834</v>
      </c>
      <c r="AS208" s="27" t="s">
        <v>3764</v>
      </c>
      <c r="AT208" s="27" t="s">
        <v>837</v>
      </c>
      <c r="AU208" s="27" t="s">
        <v>834</v>
      </c>
      <c r="AV208" s="27" t="s">
        <v>1866</v>
      </c>
      <c r="AW208" s="27" t="s">
        <v>837</v>
      </c>
      <c r="AX208" s="27" t="s">
        <v>834</v>
      </c>
      <c r="AY208" s="27" t="s">
        <v>393</v>
      </c>
      <c r="AZ208" s="27" t="s">
        <v>837</v>
      </c>
      <c r="BA208" s="27" t="s">
        <v>834</v>
      </c>
      <c r="BB208" s="27" t="s">
        <v>6640</v>
      </c>
      <c r="BC208" s="27" t="s">
        <v>837</v>
      </c>
      <c r="BD208" s="27" t="s">
        <v>834</v>
      </c>
      <c r="BE208" s="27" t="s">
        <v>6802</v>
      </c>
      <c r="BF208" s="27" t="s">
        <v>837</v>
      </c>
      <c r="BG208" s="27" t="s">
        <v>834</v>
      </c>
      <c r="BH208" s="27" t="s">
        <v>834</v>
      </c>
      <c r="BI208" s="27" t="s">
        <v>1777</v>
      </c>
      <c r="BJ208" s="27" t="s">
        <v>837</v>
      </c>
      <c r="BK208" s="27" t="s">
        <v>3403</v>
      </c>
      <c r="BL208" s="27" t="s">
        <v>837</v>
      </c>
      <c r="BM208" s="27" t="s">
        <v>834</v>
      </c>
      <c r="BN208" s="27" t="s">
        <v>5990</v>
      </c>
      <c r="BO208" s="27" t="s">
        <v>837</v>
      </c>
      <c r="BP208" s="27" t="s">
        <v>834</v>
      </c>
      <c r="BQ208" s="27" t="s">
        <v>1020</v>
      </c>
      <c r="BR208" s="27" t="s">
        <v>837</v>
      </c>
      <c r="BS208" s="27" t="s">
        <v>834</v>
      </c>
      <c r="BT208" s="27" t="s">
        <v>4014</v>
      </c>
      <c r="BU208" s="27" t="s">
        <v>837</v>
      </c>
      <c r="BV208" s="27" t="s">
        <v>834</v>
      </c>
      <c r="BW208" s="27" t="s">
        <v>1424</v>
      </c>
      <c r="BX208" s="27" t="s">
        <v>837</v>
      </c>
      <c r="BY208" s="27" t="s">
        <v>834</v>
      </c>
      <c r="BZ208" s="27" t="s">
        <v>602</v>
      </c>
      <c r="CA208" s="27" t="s">
        <v>837</v>
      </c>
      <c r="CB208" s="27" t="s">
        <v>834</v>
      </c>
      <c r="CC208" s="27" t="s">
        <v>3539</v>
      </c>
      <c r="CD208" s="27" t="s">
        <v>837</v>
      </c>
      <c r="CE208" s="27" t="s">
        <v>834</v>
      </c>
      <c r="CF208" s="27" t="s">
        <v>3118</v>
      </c>
      <c r="CG208" s="27" t="s">
        <v>837</v>
      </c>
      <c r="CH208" s="27" t="s">
        <v>834</v>
      </c>
      <c r="CI208" s="27" t="s">
        <v>3608</v>
      </c>
      <c r="CJ208" s="27" t="s">
        <v>837</v>
      </c>
      <c r="CK208" s="27" t="s">
        <v>834</v>
      </c>
      <c r="CL208" s="27" t="s">
        <v>399</v>
      </c>
      <c r="CM208" s="27" t="s">
        <v>837</v>
      </c>
      <c r="CN208" s="27" t="s">
        <v>834</v>
      </c>
      <c r="CO208" s="27" t="s">
        <v>3983</v>
      </c>
      <c r="CP208" s="27" t="s">
        <v>837</v>
      </c>
      <c r="CQ208" s="27" t="s">
        <v>834</v>
      </c>
      <c r="CR208" s="27" t="s">
        <v>3395</v>
      </c>
      <c r="CS208" s="27" t="s">
        <v>837</v>
      </c>
      <c r="CT208" s="27" t="s">
        <v>834</v>
      </c>
      <c r="CU208" s="27" t="s">
        <v>5035</v>
      </c>
      <c r="CV208" s="27" t="s">
        <v>837</v>
      </c>
      <c r="CW208" s="27" t="s">
        <v>7323</v>
      </c>
      <c r="CX208" s="27" t="s">
        <v>1401</v>
      </c>
      <c r="CY208" s="27">
        <v>13144</v>
      </c>
      <c r="CZ208" s="27" t="s">
        <v>7325</v>
      </c>
      <c r="DA208" s="27" t="s">
        <v>1401</v>
      </c>
      <c r="DB208" s="27">
        <v>342</v>
      </c>
      <c r="DC208" s="27" t="s">
        <v>7326</v>
      </c>
      <c r="DD208" s="27" t="s">
        <v>1401</v>
      </c>
      <c r="DE208" s="27">
        <v>322</v>
      </c>
      <c r="DF208" s="27" t="s">
        <v>7328</v>
      </c>
      <c r="DG208" s="27" t="s">
        <v>1401</v>
      </c>
      <c r="DH208" s="27">
        <v>82</v>
      </c>
      <c r="DI208" s="27" t="s">
        <v>7329</v>
      </c>
      <c r="DJ208" s="27" t="s">
        <v>1401</v>
      </c>
      <c r="DK208" s="27">
        <v>33</v>
      </c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</row>
    <row r="209" spans="1:188">
      <c r="A209" s="1">
        <v>208</v>
      </c>
      <c r="B209" s="69">
        <v>39496</v>
      </c>
      <c r="C209" s="1" t="s">
        <v>1474</v>
      </c>
      <c r="D209" s="1">
        <v>104729</v>
      </c>
      <c r="E209" s="1">
        <v>68273</v>
      </c>
      <c r="F209" s="35">
        <f t="shared" si="54"/>
        <v>0.65190157454000319</v>
      </c>
      <c r="G209" s="35">
        <f t="shared" si="55"/>
        <v>7.620875016477964E-2</v>
      </c>
      <c r="H209" s="1" t="str">
        <f t="shared" si="56"/>
        <v>PPPP</v>
      </c>
      <c r="I209" s="35">
        <f t="shared" si="57"/>
        <v>0.3332356861423989</v>
      </c>
      <c r="J209" s="1" t="str">
        <f t="shared" si="58"/>
        <v>PML</v>
      </c>
      <c r="K209" s="35">
        <f t="shared" si="59"/>
        <v>0.25702693597761928</v>
      </c>
      <c r="L209" s="1" t="str">
        <f t="shared" si="60"/>
        <v>PML-N</v>
      </c>
      <c r="M209" s="35">
        <f t="shared" si="61"/>
        <v>0.18883013782901001</v>
      </c>
      <c r="N209" s="52" t="s">
        <v>834</v>
      </c>
      <c r="O209" s="52" t="s">
        <v>1002</v>
      </c>
      <c r="P209" s="52" t="s">
        <v>837</v>
      </c>
      <c r="Q209" s="27" t="s">
        <v>834</v>
      </c>
      <c r="R209" s="27" t="s">
        <v>1185</v>
      </c>
      <c r="S209" s="27" t="s">
        <v>837</v>
      </c>
      <c r="T209" s="27" t="s">
        <v>7332</v>
      </c>
      <c r="U209" s="27" t="s">
        <v>1765</v>
      </c>
      <c r="V209" s="27">
        <v>987</v>
      </c>
      <c r="W209" s="27" t="s">
        <v>2372</v>
      </c>
      <c r="X209" s="27" t="s">
        <v>909</v>
      </c>
      <c r="Y209" s="27">
        <v>17548</v>
      </c>
      <c r="Z209" s="27" t="s">
        <v>7330</v>
      </c>
      <c r="AA209" s="27" t="s">
        <v>1194</v>
      </c>
      <c r="AB209" s="27">
        <v>12892</v>
      </c>
      <c r="AC209" s="27" t="s">
        <v>2371</v>
      </c>
      <c r="AD209" s="27" t="s">
        <v>1003</v>
      </c>
      <c r="AE209" s="27">
        <v>22751</v>
      </c>
      <c r="AF209" s="27" t="s">
        <v>834</v>
      </c>
      <c r="AG209" s="27" t="s">
        <v>7003</v>
      </c>
      <c r="AH209" s="27" t="s">
        <v>837</v>
      </c>
      <c r="AI209" s="27" t="s">
        <v>834</v>
      </c>
      <c r="AJ209" s="27" t="s">
        <v>1406</v>
      </c>
      <c r="AK209" s="27" t="s">
        <v>837</v>
      </c>
      <c r="AL209" s="27" t="s">
        <v>834</v>
      </c>
      <c r="AM209" s="27" t="s">
        <v>3202</v>
      </c>
      <c r="AN209" s="27" t="s">
        <v>837</v>
      </c>
      <c r="AO209" s="27" t="s">
        <v>834</v>
      </c>
      <c r="AP209" s="27" t="s">
        <v>7510</v>
      </c>
      <c r="AQ209" s="27" t="s">
        <v>837</v>
      </c>
      <c r="AR209" s="27" t="s">
        <v>834</v>
      </c>
      <c r="AS209" s="27" t="s">
        <v>3764</v>
      </c>
      <c r="AT209" s="27" t="s">
        <v>837</v>
      </c>
      <c r="AU209" s="27" t="s">
        <v>834</v>
      </c>
      <c r="AV209" s="27" t="s">
        <v>1866</v>
      </c>
      <c r="AW209" s="27" t="s">
        <v>837</v>
      </c>
      <c r="AX209" s="27" t="s">
        <v>834</v>
      </c>
      <c r="AY209" s="27" t="s">
        <v>393</v>
      </c>
      <c r="AZ209" s="27" t="s">
        <v>837</v>
      </c>
      <c r="BA209" s="27" t="s">
        <v>834</v>
      </c>
      <c r="BB209" s="27" t="s">
        <v>6640</v>
      </c>
      <c r="BC209" s="27" t="s">
        <v>837</v>
      </c>
      <c r="BD209" s="27" t="s">
        <v>834</v>
      </c>
      <c r="BE209" s="27" t="s">
        <v>6802</v>
      </c>
      <c r="BF209" s="27" t="s">
        <v>837</v>
      </c>
      <c r="BG209" s="27" t="s">
        <v>834</v>
      </c>
      <c r="BH209" s="27" t="s">
        <v>834</v>
      </c>
      <c r="BI209" s="27" t="s">
        <v>1777</v>
      </c>
      <c r="BJ209" s="27" t="s">
        <v>837</v>
      </c>
      <c r="BK209" s="27" t="s">
        <v>3403</v>
      </c>
      <c r="BL209" s="27" t="s">
        <v>837</v>
      </c>
      <c r="BM209" s="27" t="s">
        <v>834</v>
      </c>
      <c r="BN209" s="27" t="s">
        <v>5990</v>
      </c>
      <c r="BO209" s="27" t="s">
        <v>837</v>
      </c>
      <c r="BP209" s="27" t="s">
        <v>834</v>
      </c>
      <c r="BQ209" s="27" t="s">
        <v>1020</v>
      </c>
      <c r="BR209" s="27" t="s">
        <v>837</v>
      </c>
      <c r="BS209" s="27" t="s">
        <v>834</v>
      </c>
      <c r="BT209" s="27" t="s">
        <v>4014</v>
      </c>
      <c r="BU209" s="27" t="s">
        <v>837</v>
      </c>
      <c r="BV209" s="27" t="s">
        <v>834</v>
      </c>
      <c r="BW209" s="27" t="s">
        <v>1424</v>
      </c>
      <c r="BX209" s="27" t="s">
        <v>837</v>
      </c>
      <c r="BY209" s="27" t="s">
        <v>834</v>
      </c>
      <c r="BZ209" s="27" t="s">
        <v>602</v>
      </c>
      <c r="CA209" s="27" t="s">
        <v>837</v>
      </c>
      <c r="CB209" s="27" t="s">
        <v>834</v>
      </c>
      <c r="CC209" s="27" t="s">
        <v>3539</v>
      </c>
      <c r="CD209" s="27" t="s">
        <v>837</v>
      </c>
      <c r="CE209" s="27" t="s">
        <v>834</v>
      </c>
      <c r="CF209" s="27" t="s">
        <v>3118</v>
      </c>
      <c r="CG209" s="27" t="s">
        <v>837</v>
      </c>
      <c r="CH209" s="27" t="s">
        <v>834</v>
      </c>
      <c r="CI209" s="27" t="s">
        <v>3608</v>
      </c>
      <c r="CJ209" s="27" t="s">
        <v>837</v>
      </c>
      <c r="CK209" s="27" t="s">
        <v>834</v>
      </c>
      <c r="CL209" s="27" t="s">
        <v>399</v>
      </c>
      <c r="CM209" s="27" t="s">
        <v>837</v>
      </c>
      <c r="CN209" s="27" t="s">
        <v>834</v>
      </c>
      <c r="CO209" s="27" t="s">
        <v>3983</v>
      </c>
      <c r="CP209" s="27" t="s">
        <v>837</v>
      </c>
      <c r="CQ209" s="27" t="s">
        <v>834</v>
      </c>
      <c r="CR209" s="27" t="s">
        <v>3395</v>
      </c>
      <c r="CS209" s="27" t="s">
        <v>837</v>
      </c>
      <c r="CT209" s="27" t="s">
        <v>834</v>
      </c>
      <c r="CU209" s="27" t="s">
        <v>5035</v>
      </c>
      <c r="CV209" s="27" t="s">
        <v>837</v>
      </c>
      <c r="CW209" s="27" t="s">
        <v>7331</v>
      </c>
      <c r="CX209" s="27" t="s">
        <v>1401</v>
      </c>
      <c r="CY209" s="27">
        <v>12763</v>
      </c>
      <c r="CZ209" s="27" t="s">
        <v>7333</v>
      </c>
      <c r="DA209" s="27" t="s">
        <v>1401</v>
      </c>
      <c r="DB209" s="27">
        <v>885</v>
      </c>
      <c r="DC209" s="27" t="s">
        <v>7352</v>
      </c>
      <c r="DD209" s="27" t="s">
        <v>1401</v>
      </c>
      <c r="DE209" s="27">
        <v>447</v>
      </c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</row>
    <row r="210" spans="1:188">
      <c r="A210" s="1">
        <v>209</v>
      </c>
      <c r="B210" s="69">
        <v>39496</v>
      </c>
      <c r="C210" s="1" t="s">
        <v>2375</v>
      </c>
      <c r="D210" s="1">
        <v>105847</v>
      </c>
      <c r="E210" s="1">
        <v>63273</v>
      </c>
      <c r="F210" s="35">
        <f t="shared" si="54"/>
        <v>0.59777792474042724</v>
      </c>
      <c r="G210" s="35">
        <f t="shared" si="55"/>
        <v>0.11662162375736886</v>
      </c>
      <c r="H210" s="1" t="str">
        <f t="shared" si="56"/>
        <v>IND</v>
      </c>
      <c r="I210" s="35">
        <f t="shared" si="57"/>
        <v>0.33205316643750099</v>
      </c>
      <c r="J210" s="1" t="str">
        <f t="shared" si="58"/>
        <v>PML-N</v>
      </c>
      <c r="K210" s="35">
        <f t="shared" si="59"/>
        <v>0.21543154268013212</v>
      </c>
      <c r="L210" s="1" t="str">
        <f t="shared" si="60"/>
        <v>PPPP</v>
      </c>
      <c r="M210" s="35">
        <f t="shared" si="61"/>
        <v>0.17250644034580312</v>
      </c>
      <c r="N210" s="52" t="s">
        <v>834</v>
      </c>
      <c r="O210" s="52" t="s">
        <v>1002</v>
      </c>
      <c r="P210" s="52" t="s">
        <v>837</v>
      </c>
      <c r="Q210" s="27" t="s">
        <v>7013</v>
      </c>
      <c r="R210" s="27" t="s">
        <v>1185</v>
      </c>
      <c r="S210" s="27">
        <v>1951</v>
      </c>
      <c r="T210" s="27" t="s">
        <v>7011</v>
      </c>
      <c r="U210" s="27" t="s">
        <v>1765</v>
      </c>
      <c r="V210" s="27">
        <v>799</v>
      </c>
      <c r="W210" s="27" t="s">
        <v>7183</v>
      </c>
      <c r="X210" s="27" t="s">
        <v>909</v>
      </c>
      <c r="Y210" s="27">
        <v>10180</v>
      </c>
      <c r="Z210" s="27" t="s">
        <v>2374</v>
      </c>
      <c r="AA210" s="27" t="s">
        <v>1194</v>
      </c>
      <c r="AB210" s="27">
        <v>13631</v>
      </c>
      <c r="AC210" s="27" t="s">
        <v>7182</v>
      </c>
      <c r="AD210" s="27" t="s">
        <v>1003</v>
      </c>
      <c r="AE210" s="27">
        <v>10915</v>
      </c>
      <c r="AF210" s="27" t="s">
        <v>834</v>
      </c>
      <c r="AG210" s="27" t="s">
        <v>7003</v>
      </c>
      <c r="AH210" s="27" t="s">
        <v>837</v>
      </c>
      <c r="AI210" s="27" t="s">
        <v>834</v>
      </c>
      <c r="AJ210" s="27" t="s">
        <v>1406</v>
      </c>
      <c r="AK210" s="27" t="s">
        <v>837</v>
      </c>
      <c r="AL210" s="27" t="s">
        <v>834</v>
      </c>
      <c r="AM210" s="27" t="s">
        <v>3202</v>
      </c>
      <c r="AN210" s="27" t="s">
        <v>837</v>
      </c>
      <c r="AO210" s="27" t="s">
        <v>834</v>
      </c>
      <c r="AP210" s="27" t="s">
        <v>7510</v>
      </c>
      <c r="AQ210" s="27" t="s">
        <v>837</v>
      </c>
      <c r="AR210" s="27" t="s">
        <v>834</v>
      </c>
      <c r="AS210" s="27" t="s">
        <v>3764</v>
      </c>
      <c r="AT210" s="27" t="s">
        <v>837</v>
      </c>
      <c r="AU210" s="27" t="s">
        <v>834</v>
      </c>
      <c r="AV210" s="27" t="s">
        <v>1866</v>
      </c>
      <c r="AW210" s="27" t="s">
        <v>837</v>
      </c>
      <c r="AX210" s="27" t="s">
        <v>834</v>
      </c>
      <c r="AY210" s="27" t="s">
        <v>393</v>
      </c>
      <c r="AZ210" s="27" t="s">
        <v>837</v>
      </c>
      <c r="BA210" s="27" t="s">
        <v>834</v>
      </c>
      <c r="BB210" s="27" t="s">
        <v>6640</v>
      </c>
      <c r="BC210" s="27" t="s">
        <v>837</v>
      </c>
      <c r="BD210" s="27" t="s">
        <v>834</v>
      </c>
      <c r="BE210" s="27" t="s">
        <v>6802</v>
      </c>
      <c r="BF210" s="27" t="s">
        <v>837</v>
      </c>
      <c r="BG210" s="27" t="s">
        <v>834</v>
      </c>
      <c r="BH210" s="27" t="s">
        <v>834</v>
      </c>
      <c r="BI210" s="27" t="s">
        <v>1777</v>
      </c>
      <c r="BJ210" s="27" t="s">
        <v>837</v>
      </c>
      <c r="BK210" s="27" t="s">
        <v>3403</v>
      </c>
      <c r="BL210" s="27" t="s">
        <v>837</v>
      </c>
      <c r="BM210" s="27" t="s">
        <v>834</v>
      </c>
      <c r="BN210" s="27" t="s">
        <v>5990</v>
      </c>
      <c r="BO210" s="27" t="s">
        <v>837</v>
      </c>
      <c r="BP210" s="27" t="s">
        <v>834</v>
      </c>
      <c r="BQ210" s="27" t="s">
        <v>1020</v>
      </c>
      <c r="BR210" s="27" t="s">
        <v>837</v>
      </c>
      <c r="BS210" s="27" t="s">
        <v>834</v>
      </c>
      <c r="BT210" s="27" t="s">
        <v>4014</v>
      </c>
      <c r="BU210" s="27" t="s">
        <v>837</v>
      </c>
      <c r="BV210" s="27" t="s">
        <v>834</v>
      </c>
      <c r="BW210" s="27" t="s">
        <v>1424</v>
      </c>
      <c r="BX210" s="27" t="s">
        <v>837</v>
      </c>
      <c r="BY210" s="27" t="s">
        <v>834</v>
      </c>
      <c r="BZ210" s="27" t="s">
        <v>602</v>
      </c>
      <c r="CA210" s="27" t="s">
        <v>837</v>
      </c>
      <c r="CB210" s="27" t="s">
        <v>834</v>
      </c>
      <c r="CC210" s="27" t="s">
        <v>3539</v>
      </c>
      <c r="CD210" s="27" t="s">
        <v>837</v>
      </c>
      <c r="CE210" s="27" t="s">
        <v>834</v>
      </c>
      <c r="CF210" s="27" t="s">
        <v>3118</v>
      </c>
      <c r="CG210" s="27" t="s">
        <v>837</v>
      </c>
      <c r="CH210" s="27" t="s">
        <v>834</v>
      </c>
      <c r="CI210" s="27" t="s">
        <v>3608</v>
      </c>
      <c r="CJ210" s="27" t="s">
        <v>837</v>
      </c>
      <c r="CK210" s="27" t="s">
        <v>834</v>
      </c>
      <c r="CL210" s="27" t="s">
        <v>399</v>
      </c>
      <c r="CM210" s="27" t="s">
        <v>837</v>
      </c>
      <c r="CN210" s="27" t="s">
        <v>834</v>
      </c>
      <c r="CO210" s="27" t="s">
        <v>3983</v>
      </c>
      <c r="CP210" s="27" t="s">
        <v>837</v>
      </c>
      <c r="CQ210" s="27" t="s">
        <v>834</v>
      </c>
      <c r="CR210" s="27" t="s">
        <v>3395</v>
      </c>
      <c r="CS210" s="27" t="s">
        <v>837</v>
      </c>
      <c r="CT210" s="27" t="s">
        <v>834</v>
      </c>
      <c r="CU210" s="27" t="s">
        <v>5035</v>
      </c>
      <c r="CV210" s="27" t="s">
        <v>837</v>
      </c>
      <c r="CW210" s="27" t="s">
        <v>2373</v>
      </c>
      <c r="CX210" s="27" t="s">
        <v>1401</v>
      </c>
      <c r="CY210" s="27">
        <v>21010</v>
      </c>
      <c r="CZ210" s="27" t="s">
        <v>7184</v>
      </c>
      <c r="DA210" s="27" t="s">
        <v>1401</v>
      </c>
      <c r="DB210" s="27">
        <v>4414</v>
      </c>
      <c r="DC210" s="27" t="s">
        <v>7012</v>
      </c>
      <c r="DD210" s="27" t="s">
        <v>1401</v>
      </c>
      <c r="DE210" s="27">
        <v>373</v>
      </c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</row>
    <row r="211" spans="1:188">
      <c r="A211" s="1">
        <v>210</v>
      </c>
      <c r="B211" s="69">
        <v>39496</v>
      </c>
      <c r="C211" s="1" t="s">
        <v>2378</v>
      </c>
      <c r="D211" s="1">
        <v>101793</v>
      </c>
      <c r="E211" s="1">
        <v>63455</v>
      </c>
      <c r="F211" s="35">
        <f t="shared" si="54"/>
        <v>0.62337292348196827</v>
      </c>
      <c r="G211" s="35">
        <f t="shared" si="55"/>
        <v>0.10490899062327634</v>
      </c>
      <c r="H211" s="1" t="str">
        <f t="shared" si="56"/>
        <v>PML</v>
      </c>
      <c r="I211" s="35">
        <f t="shared" si="57"/>
        <v>0.50010243479631233</v>
      </c>
      <c r="J211" s="1" t="str">
        <f t="shared" si="58"/>
        <v>PPPP</v>
      </c>
      <c r="K211" s="35">
        <f t="shared" si="59"/>
        <v>0.39519344417303603</v>
      </c>
      <c r="L211" s="1" t="str">
        <f t="shared" si="60"/>
        <v>PML-N</v>
      </c>
      <c r="M211" s="35">
        <f t="shared" si="61"/>
        <v>9.6871798912615242E-2</v>
      </c>
      <c r="N211" s="52" t="s">
        <v>834</v>
      </c>
      <c r="O211" s="52" t="s">
        <v>1002</v>
      </c>
      <c r="P211" s="52" t="s">
        <v>837</v>
      </c>
      <c r="Q211" s="27" t="s">
        <v>834</v>
      </c>
      <c r="R211" s="27" t="s">
        <v>1185</v>
      </c>
      <c r="S211" s="27" t="s">
        <v>837</v>
      </c>
      <c r="T211" s="27" t="s">
        <v>6988</v>
      </c>
      <c r="U211" s="27" t="s">
        <v>1765</v>
      </c>
      <c r="V211" s="27">
        <v>297</v>
      </c>
      <c r="W211" s="27" t="s">
        <v>2376</v>
      </c>
      <c r="X211" s="27" t="s">
        <v>909</v>
      </c>
      <c r="Y211" s="27">
        <v>31734</v>
      </c>
      <c r="Z211" s="27" t="s">
        <v>6987</v>
      </c>
      <c r="AA211" s="27" t="s">
        <v>1194</v>
      </c>
      <c r="AB211" s="27">
        <v>6147</v>
      </c>
      <c r="AC211" s="27" t="s">
        <v>2377</v>
      </c>
      <c r="AD211" s="27" t="s">
        <v>1003</v>
      </c>
      <c r="AE211" s="27">
        <v>25077</v>
      </c>
      <c r="AF211" s="27" t="s">
        <v>834</v>
      </c>
      <c r="AG211" s="27" t="s">
        <v>7003</v>
      </c>
      <c r="AH211" s="27" t="s">
        <v>837</v>
      </c>
      <c r="AI211" s="27" t="s">
        <v>834</v>
      </c>
      <c r="AJ211" s="27" t="s">
        <v>1406</v>
      </c>
      <c r="AK211" s="27" t="s">
        <v>837</v>
      </c>
      <c r="AL211" s="27" t="s">
        <v>834</v>
      </c>
      <c r="AM211" s="27" t="s">
        <v>3202</v>
      </c>
      <c r="AN211" s="27" t="s">
        <v>837</v>
      </c>
      <c r="AO211" s="27" t="s">
        <v>834</v>
      </c>
      <c r="AP211" s="27" t="s">
        <v>7510</v>
      </c>
      <c r="AQ211" s="27" t="s">
        <v>837</v>
      </c>
      <c r="AR211" s="27" t="s">
        <v>834</v>
      </c>
      <c r="AS211" s="27" t="s">
        <v>3764</v>
      </c>
      <c r="AT211" s="27" t="s">
        <v>837</v>
      </c>
      <c r="AU211" s="27" t="s">
        <v>834</v>
      </c>
      <c r="AV211" s="27" t="s">
        <v>1866</v>
      </c>
      <c r="AW211" s="27" t="s">
        <v>837</v>
      </c>
      <c r="AX211" s="27" t="s">
        <v>834</v>
      </c>
      <c r="AY211" s="27" t="s">
        <v>393</v>
      </c>
      <c r="AZ211" s="27" t="s">
        <v>837</v>
      </c>
      <c r="BA211" s="27" t="s">
        <v>834</v>
      </c>
      <c r="BB211" s="27" t="s">
        <v>6640</v>
      </c>
      <c r="BC211" s="27" t="s">
        <v>837</v>
      </c>
      <c r="BD211" s="27" t="s">
        <v>834</v>
      </c>
      <c r="BE211" s="27" t="s">
        <v>6802</v>
      </c>
      <c r="BF211" s="27" t="s">
        <v>837</v>
      </c>
      <c r="BG211" s="27" t="s">
        <v>834</v>
      </c>
      <c r="BH211" s="27" t="s">
        <v>834</v>
      </c>
      <c r="BI211" s="27" t="s">
        <v>1777</v>
      </c>
      <c r="BJ211" s="27" t="s">
        <v>837</v>
      </c>
      <c r="BK211" s="27" t="s">
        <v>3403</v>
      </c>
      <c r="BL211" s="27" t="s">
        <v>837</v>
      </c>
      <c r="BM211" s="27" t="s">
        <v>834</v>
      </c>
      <c r="BN211" s="27" t="s">
        <v>5990</v>
      </c>
      <c r="BO211" s="27" t="s">
        <v>837</v>
      </c>
      <c r="BP211" s="27" t="s">
        <v>834</v>
      </c>
      <c r="BQ211" s="27" t="s">
        <v>1020</v>
      </c>
      <c r="BR211" s="27" t="s">
        <v>837</v>
      </c>
      <c r="BS211" s="27" t="s">
        <v>834</v>
      </c>
      <c r="BT211" s="27" t="s">
        <v>4014</v>
      </c>
      <c r="BU211" s="27" t="s">
        <v>837</v>
      </c>
      <c r="BV211" s="27" t="s">
        <v>834</v>
      </c>
      <c r="BW211" s="27" t="s">
        <v>1424</v>
      </c>
      <c r="BX211" s="27" t="s">
        <v>837</v>
      </c>
      <c r="BY211" s="27" t="s">
        <v>834</v>
      </c>
      <c r="BZ211" s="27" t="s">
        <v>602</v>
      </c>
      <c r="CA211" s="27" t="s">
        <v>837</v>
      </c>
      <c r="CB211" s="27" t="s">
        <v>834</v>
      </c>
      <c r="CC211" s="27" t="s">
        <v>3539</v>
      </c>
      <c r="CD211" s="27" t="s">
        <v>837</v>
      </c>
      <c r="CE211" s="27" t="s">
        <v>834</v>
      </c>
      <c r="CF211" s="27" t="s">
        <v>3118</v>
      </c>
      <c r="CG211" s="27" t="s">
        <v>837</v>
      </c>
      <c r="CH211" s="27" t="s">
        <v>834</v>
      </c>
      <c r="CI211" s="27" t="s">
        <v>3608</v>
      </c>
      <c r="CJ211" s="27" t="s">
        <v>837</v>
      </c>
      <c r="CK211" s="27" t="s">
        <v>834</v>
      </c>
      <c r="CL211" s="27" t="s">
        <v>399</v>
      </c>
      <c r="CM211" s="27" t="s">
        <v>837</v>
      </c>
      <c r="CN211" s="27" t="s">
        <v>834</v>
      </c>
      <c r="CO211" s="27" t="s">
        <v>3983</v>
      </c>
      <c r="CP211" s="27" t="s">
        <v>837</v>
      </c>
      <c r="CQ211" s="27" t="s">
        <v>834</v>
      </c>
      <c r="CR211" s="27" t="s">
        <v>3395</v>
      </c>
      <c r="CS211" s="27" t="s">
        <v>837</v>
      </c>
      <c r="CT211" s="27" t="s">
        <v>834</v>
      </c>
      <c r="CU211" s="27" t="s">
        <v>5035</v>
      </c>
      <c r="CV211" s="27" t="s">
        <v>837</v>
      </c>
      <c r="CW211" s="27" t="s">
        <v>6989</v>
      </c>
      <c r="CX211" s="27" t="s">
        <v>1401</v>
      </c>
      <c r="CY211" s="27">
        <v>200</v>
      </c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</row>
    <row r="212" spans="1:188">
      <c r="A212" s="1">
        <v>211</v>
      </c>
      <c r="B212" s="69">
        <v>39496</v>
      </c>
      <c r="C212" s="1" t="s">
        <v>2200</v>
      </c>
      <c r="D212" s="1">
        <v>100810</v>
      </c>
      <c r="E212" s="1">
        <v>65135</v>
      </c>
      <c r="F212" s="35">
        <f t="shared" si="54"/>
        <v>0.64611645670072415</v>
      </c>
      <c r="G212" s="35">
        <f t="shared" si="55"/>
        <v>9.3498119290703931E-3</v>
      </c>
      <c r="H212" s="1" t="str">
        <f t="shared" si="56"/>
        <v>PML</v>
      </c>
      <c r="I212" s="35">
        <f t="shared" si="57"/>
        <v>0.49147155906962464</v>
      </c>
      <c r="J212" s="1" t="str">
        <f t="shared" si="58"/>
        <v>PPPP</v>
      </c>
      <c r="K212" s="35">
        <f t="shared" si="59"/>
        <v>0.48212174714055422</v>
      </c>
      <c r="L212" s="1" t="str">
        <f t="shared" si="60"/>
        <v>PML-N</v>
      </c>
      <c r="M212" s="35">
        <f t="shared" si="61"/>
        <v>1.6949412758117757E-2</v>
      </c>
      <c r="N212" s="52" t="s">
        <v>834</v>
      </c>
      <c r="O212" s="52" t="s">
        <v>1002</v>
      </c>
      <c r="P212" s="52" t="s">
        <v>837</v>
      </c>
      <c r="Q212" s="27" t="s">
        <v>834</v>
      </c>
      <c r="R212" s="27" t="s">
        <v>1185</v>
      </c>
      <c r="S212" s="27" t="s">
        <v>837</v>
      </c>
      <c r="T212" s="27" t="s">
        <v>834</v>
      </c>
      <c r="U212" s="27" t="s">
        <v>1765</v>
      </c>
      <c r="V212" s="27" t="s">
        <v>837</v>
      </c>
      <c r="W212" s="27" t="s">
        <v>2198</v>
      </c>
      <c r="X212" s="27" t="s">
        <v>909</v>
      </c>
      <c r="Y212" s="27">
        <v>32012</v>
      </c>
      <c r="Z212" s="27" t="s">
        <v>6990</v>
      </c>
      <c r="AA212" s="27" t="s">
        <v>1194</v>
      </c>
      <c r="AB212" s="27">
        <v>1104</v>
      </c>
      <c r="AC212" s="27" t="s">
        <v>2199</v>
      </c>
      <c r="AD212" s="27" t="s">
        <v>1003</v>
      </c>
      <c r="AE212" s="27">
        <v>31403</v>
      </c>
      <c r="AF212" s="27" t="s">
        <v>834</v>
      </c>
      <c r="AG212" s="27" t="s">
        <v>7003</v>
      </c>
      <c r="AH212" s="27" t="s">
        <v>837</v>
      </c>
      <c r="AI212" s="27" t="s">
        <v>834</v>
      </c>
      <c r="AJ212" s="27" t="s">
        <v>1406</v>
      </c>
      <c r="AK212" s="27" t="s">
        <v>837</v>
      </c>
      <c r="AL212" s="27" t="s">
        <v>834</v>
      </c>
      <c r="AM212" s="27" t="s">
        <v>3202</v>
      </c>
      <c r="AN212" s="27" t="s">
        <v>837</v>
      </c>
      <c r="AO212" s="27" t="s">
        <v>834</v>
      </c>
      <c r="AP212" s="27" t="s">
        <v>7510</v>
      </c>
      <c r="AQ212" s="27" t="s">
        <v>837</v>
      </c>
      <c r="AR212" s="27" t="s">
        <v>834</v>
      </c>
      <c r="AS212" s="27" t="s">
        <v>3764</v>
      </c>
      <c r="AT212" s="27" t="s">
        <v>837</v>
      </c>
      <c r="AU212" s="27" t="s">
        <v>834</v>
      </c>
      <c r="AV212" s="27" t="s">
        <v>1866</v>
      </c>
      <c r="AW212" s="27" t="s">
        <v>837</v>
      </c>
      <c r="AX212" s="27" t="s">
        <v>834</v>
      </c>
      <c r="AY212" s="27" t="s">
        <v>393</v>
      </c>
      <c r="AZ212" s="27" t="s">
        <v>837</v>
      </c>
      <c r="BA212" s="27" t="s">
        <v>834</v>
      </c>
      <c r="BB212" s="27" t="s">
        <v>6640</v>
      </c>
      <c r="BC212" s="27" t="s">
        <v>837</v>
      </c>
      <c r="BD212" s="27" t="s">
        <v>834</v>
      </c>
      <c r="BE212" s="27" t="s">
        <v>6802</v>
      </c>
      <c r="BF212" s="27" t="s">
        <v>837</v>
      </c>
      <c r="BG212" s="27" t="s">
        <v>834</v>
      </c>
      <c r="BH212" s="27" t="s">
        <v>834</v>
      </c>
      <c r="BI212" s="27" t="s">
        <v>1777</v>
      </c>
      <c r="BJ212" s="27" t="s">
        <v>837</v>
      </c>
      <c r="BK212" s="27" t="s">
        <v>3403</v>
      </c>
      <c r="BL212" s="27" t="s">
        <v>837</v>
      </c>
      <c r="BM212" s="27" t="s">
        <v>834</v>
      </c>
      <c r="BN212" s="27" t="s">
        <v>5990</v>
      </c>
      <c r="BO212" s="27" t="s">
        <v>837</v>
      </c>
      <c r="BP212" s="27" t="s">
        <v>834</v>
      </c>
      <c r="BQ212" s="27" t="s">
        <v>1020</v>
      </c>
      <c r="BR212" s="27" t="s">
        <v>837</v>
      </c>
      <c r="BS212" s="27" t="s">
        <v>834</v>
      </c>
      <c r="BT212" s="27" t="s">
        <v>4014</v>
      </c>
      <c r="BU212" s="27" t="s">
        <v>837</v>
      </c>
      <c r="BV212" s="27" t="s">
        <v>834</v>
      </c>
      <c r="BW212" s="27" t="s">
        <v>1424</v>
      </c>
      <c r="BX212" s="27" t="s">
        <v>837</v>
      </c>
      <c r="BY212" s="27" t="s">
        <v>834</v>
      </c>
      <c r="BZ212" s="27" t="s">
        <v>602</v>
      </c>
      <c r="CA212" s="27" t="s">
        <v>837</v>
      </c>
      <c r="CB212" s="27" t="s">
        <v>834</v>
      </c>
      <c r="CC212" s="27" t="s">
        <v>3539</v>
      </c>
      <c r="CD212" s="27" t="s">
        <v>837</v>
      </c>
      <c r="CE212" s="27" t="s">
        <v>834</v>
      </c>
      <c r="CF212" s="27" t="s">
        <v>3118</v>
      </c>
      <c r="CG212" s="27" t="s">
        <v>837</v>
      </c>
      <c r="CH212" s="27" t="s">
        <v>834</v>
      </c>
      <c r="CI212" s="27" t="s">
        <v>3608</v>
      </c>
      <c r="CJ212" s="27" t="s">
        <v>837</v>
      </c>
      <c r="CK212" s="27" t="s">
        <v>834</v>
      </c>
      <c r="CL212" s="27" t="s">
        <v>399</v>
      </c>
      <c r="CM212" s="27" t="s">
        <v>837</v>
      </c>
      <c r="CN212" s="27" t="s">
        <v>834</v>
      </c>
      <c r="CO212" s="27" t="s">
        <v>3983</v>
      </c>
      <c r="CP212" s="27" t="s">
        <v>837</v>
      </c>
      <c r="CQ212" s="27" t="s">
        <v>834</v>
      </c>
      <c r="CR212" s="27" t="s">
        <v>3395</v>
      </c>
      <c r="CS212" s="27" t="s">
        <v>837</v>
      </c>
      <c r="CT212" s="27" t="s">
        <v>834</v>
      </c>
      <c r="CU212" s="27" t="s">
        <v>5035</v>
      </c>
      <c r="CV212" s="27" t="s">
        <v>837</v>
      </c>
      <c r="CW212" s="27" t="s">
        <v>6991</v>
      </c>
      <c r="CX212" s="27" t="s">
        <v>1401</v>
      </c>
      <c r="CY212" s="27">
        <v>356</v>
      </c>
      <c r="CZ212" s="27" t="s">
        <v>6992</v>
      </c>
      <c r="DA212" s="27" t="s">
        <v>1401</v>
      </c>
      <c r="DB212" s="27">
        <v>143</v>
      </c>
      <c r="DC212" s="27" t="s">
        <v>6993</v>
      </c>
      <c r="DD212" s="27" t="s">
        <v>1401</v>
      </c>
      <c r="DE212" s="27">
        <v>117</v>
      </c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</row>
    <row r="213" spans="1:188">
      <c r="A213" s="1">
        <v>212</v>
      </c>
      <c r="B213" s="69">
        <v>39496</v>
      </c>
      <c r="C213" s="1" t="s">
        <v>1477</v>
      </c>
      <c r="D213" s="1">
        <v>122552</v>
      </c>
      <c r="E213" s="1">
        <v>75206</v>
      </c>
      <c r="F213" s="35">
        <f t="shared" si="54"/>
        <v>0.61366603564201316</v>
      </c>
      <c r="G213" s="35">
        <f t="shared" si="55"/>
        <v>6.3904475706725528E-2</v>
      </c>
      <c r="H213" s="1" t="str">
        <f t="shared" si="56"/>
        <v>PML</v>
      </c>
      <c r="I213" s="35">
        <f t="shared" si="57"/>
        <v>0.48388426455336009</v>
      </c>
      <c r="J213" s="1" t="str">
        <f t="shared" si="58"/>
        <v>PPPP</v>
      </c>
      <c r="K213" s="35">
        <f t="shared" si="59"/>
        <v>0.41997978884663456</v>
      </c>
      <c r="L213" s="1" t="str">
        <f t="shared" si="60"/>
        <v>PML-N</v>
      </c>
      <c r="M213" s="35">
        <f t="shared" si="61"/>
        <v>8.3065180969603483E-2</v>
      </c>
      <c r="N213" s="52" t="s">
        <v>834</v>
      </c>
      <c r="O213" s="52" t="s">
        <v>1002</v>
      </c>
      <c r="P213" s="52" t="s">
        <v>837</v>
      </c>
      <c r="Q213" s="27" t="s">
        <v>834</v>
      </c>
      <c r="R213" s="27" t="s">
        <v>1185</v>
      </c>
      <c r="S213" s="27" t="s">
        <v>837</v>
      </c>
      <c r="T213" s="27" t="s">
        <v>834</v>
      </c>
      <c r="U213" s="27" t="s">
        <v>1765</v>
      </c>
      <c r="V213" s="27" t="s">
        <v>837</v>
      </c>
      <c r="W213" s="27" t="s">
        <v>2201</v>
      </c>
      <c r="X213" s="27" t="s">
        <v>909</v>
      </c>
      <c r="Y213" s="27">
        <v>36391</v>
      </c>
      <c r="Z213" s="27" t="s">
        <v>6994</v>
      </c>
      <c r="AA213" s="27" t="s">
        <v>1194</v>
      </c>
      <c r="AB213" s="27">
        <v>6247</v>
      </c>
      <c r="AC213" s="27" t="s">
        <v>2382</v>
      </c>
      <c r="AD213" s="27" t="s">
        <v>1003</v>
      </c>
      <c r="AE213" s="27">
        <v>31585</v>
      </c>
      <c r="AF213" s="27" t="s">
        <v>834</v>
      </c>
      <c r="AG213" s="27" t="s">
        <v>7003</v>
      </c>
      <c r="AH213" s="27" t="s">
        <v>837</v>
      </c>
      <c r="AI213" s="27" t="s">
        <v>834</v>
      </c>
      <c r="AJ213" s="27" t="s">
        <v>1406</v>
      </c>
      <c r="AK213" s="27" t="s">
        <v>837</v>
      </c>
      <c r="AL213" s="27" t="s">
        <v>834</v>
      </c>
      <c r="AM213" s="27" t="s">
        <v>3202</v>
      </c>
      <c r="AN213" s="27" t="s">
        <v>837</v>
      </c>
      <c r="AO213" s="27" t="s">
        <v>834</v>
      </c>
      <c r="AP213" s="27" t="s">
        <v>7510</v>
      </c>
      <c r="AQ213" s="27" t="s">
        <v>837</v>
      </c>
      <c r="AR213" s="27" t="s">
        <v>834</v>
      </c>
      <c r="AS213" s="27" t="s">
        <v>3764</v>
      </c>
      <c r="AT213" s="27" t="s">
        <v>837</v>
      </c>
      <c r="AU213" s="27" t="s">
        <v>834</v>
      </c>
      <c r="AV213" s="27" t="s">
        <v>1866</v>
      </c>
      <c r="AW213" s="27" t="s">
        <v>837</v>
      </c>
      <c r="AX213" s="27" t="s">
        <v>834</v>
      </c>
      <c r="AY213" s="27" t="s">
        <v>393</v>
      </c>
      <c r="AZ213" s="27" t="s">
        <v>837</v>
      </c>
      <c r="BA213" s="27" t="s">
        <v>834</v>
      </c>
      <c r="BB213" s="27" t="s">
        <v>6640</v>
      </c>
      <c r="BC213" s="27" t="s">
        <v>837</v>
      </c>
      <c r="BD213" s="27" t="s">
        <v>834</v>
      </c>
      <c r="BE213" s="27" t="s">
        <v>6802</v>
      </c>
      <c r="BF213" s="27" t="s">
        <v>837</v>
      </c>
      <c r="BG213" s="27" t="s">
        <v>834</v>
      </c>
      <c r="BH213" s="27" t="s">
        <v>834</v>
      </c>
      <c r="BI213" s="27" t="s">
        <v>1777</v>
      </c>
      <c r="BJ213" s="27" t="s">
        <v>837</v>
      </c>
      <c r="BK213" s="27" t="s">
        <v>3403</v>
      </c>
      <c r="BL213" s="27" t="s">
        <v>837</v>
      </c>
      <c r="BM213" s="27" t="s">
        <v>834</v>
      </c>
      <c r="BN213" s="27" t="s">
        <v>5990</v>
      </c>
      <c r="BO213" s="27" t="s">
        <v>837</v>
      </c>
      <c r="BP213" s="27" t="s">
        <v>834</v>
      </c>
      <c r="BQ213" s="27" t="s">
        <v>1020</v>
      </c>
      <c r="BR213" s="27" t="s">
        <v>837</v>
      </c>
      <c r="BS213" s="27" t="s">
        <v>834</v>
      </c>
      <c r="BT213" s="27" t="s">
        <v>4014</v>
      </c>
      <c r="BU213" s="27" t="s">
        <v>837</v>
      </c>
      <c r="BV213" s="27" t="s">
        <v>834</v>
      </c>
      <c r="BW213" s="27" t="s">
        <v>1424</v>
      </c>
      <c r="BX213" s="27" t="s">
        <v>837</v>
      </c>
      <c r="BY213" s="27" t="s">
        <v>834</v>
      </c>
      <c r="BZ213" s="27" t="s">
        <v>602</v>
      </c>
      <c r="CA213" s="27" t="s">
        <v>837</v>
      </c>
      <c r="CB213" s="27" t="s">
        <v>834</v>
      </c>
      <c r="CC213" s="27" t="s">
        <v>3539</v>
      </c>
      <c r="CD213" s="27" t="s">
        <v>837</v>
      </c>
      <c r="CE213" s="27" t="s">
        <v>834</v>
      </c>
      <c r="CF213" s="27" t="s">
        <v>3118</v>
      </c>
      <c r="CG213" s="27" t="s">
        <v>837</v>
      </c>
      <c r="CH213" s="27" t="s">
        <v>834</v>
      </c>
      <c r="CI213" s="27" t="s">
        <v>3608</v>
      </c>
      <c r="CJ213" s="27" t="s">
        <v>837</v>
      </c>
      <c r="CK213" s="27" t="s">
        <v>834</v>
      </c>
      <c r="CL213" s="27" t="s">
        <v>399</v>
      </c>
      <c r="CM213" s="27" t="s">
        <v>837</v>
      </c>
      <c r="CN213" s="27" t="s">
        <v>834</v>
      </c>
      <c r="CO213" s="27" t="s">
        <v>3983</v>
      </c>
      <c r="CP213" s="27" t="s">
        <v>837</v>
      </c>
      <c r="CQ213" s="27" t="s">
        <v>834</v>
      </c>
      <c r="CR213" s="27" t="s">
        <v>3395</v>
      </c>
      <c r="CS213" s="27" t="s">
        <v>837</v>
      </c>
      <c r="CT213" s="27" t="s">
        <v>834</v>
      </c>
      <c r="CU213" s="27" t="s">
        <v>5035</v>
      </c>
      <c r="CV213" s="27" t="s">
        <v>837</v>
      </c>
      <c r="CW213" s="27" t="s">
        <v>6841</v>
      </c>
      <c r="CX213" s="27" t="s">
        <v>1401</v>
      </c>
      <c r="CY213" s="27">
        <v>699</v>
      </c>
      <c r="CZ213" s="27" t="s">
        <v>6842</v>
      </c>
      <c r="DA213" s="27" t="s">
        <v>1401</v>
      </c>
      <c r="DB213" s="27">
        <v>192</v>
      </c>
      <c r="DC213" s="27" t="s">
        <v>6843</v>
      </c>
      <c r="DD213" s="27" t="s">
        <v>1401</v>
      </c>
      <c r="DE213" s="27">
        <v>92</v>
      </c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</row>
    <row r="214" spans="1:188">
      <c r="A214" s="27">
        <v>213</v>
      </c>
      <c r="B214" s="69">
        <v>39496</v>
      </c>
      <c r="C214" s="1" t="s">
        <v>1441</v>
      </c>
      <c r="D214" s="1">
        <v>125031</v>
      </c>
      <c r="E214" s="1">
        <v>74108</v>
      </c>
      <c r="F214" s="35">
        <f t="shared" si="54"/>
        <v>0.5927170061824667</v>
      </c>
      <c r="G214" s="35">
        <f t="shared" si="55"/>
        <v>1.2333351325093108E-2</v>
      </c>
      <c r="H214" s="1" t="str">
        <f t="shared" si="56"/>
        <v>PPPP</v>
      </c>
      <c r="I214" s="35">
        <f t="shared" si="57"/>
        <v>0.31431154531224698</v>
      </c>
      <c r="J214" s="1" t="str">
        <f t="shared" si="58"/>
        <v>PML</v>
      </c>
      <c r="K214" s="35">
        <f t="shared" si="59"/>
        <v>0.30197819398715386</v>
      </c>
      <c r="L214" s="1" t="str">
        <f t="shared" si="60"/>
        <v>IND</v>
      </c>
      <c r="M214" s="35">
        <f t="shared" si="61"/>
        <v>0.1516840287148486</v>
      </c>
      <c r="N214" s="52" t="s">
        <v>834</v>
      </c>
      <c r="O214" s="52" t="s">
        <v>1002</v>
      </c>
      <c r="P214" s="52" t="s">
        <v>837</v>
      </c>
      <c r="Q214" s="27" t="s">
        <v>834</v>
      </c>
      <c r="R214" s="27" t="s">
        <v>1185</v>
      </c>
      <c r="S214" s="27" t="s">
        <v>837</v>
      </c>
      <c r="T214" s="27" t="s">
        <v>834</v>
      </c>
      <c r="U214" s="27" t="s">
        <v>1765</v>
      </c>
      <c r="V214" s="27" t="s">
        <v>837</v>
      </c>
      <c r="W214" s="27" t="s">
        <v>2567</v>
      </c>
      <c r="X214" s="27" t="s">
        <v>909</v>
      </c>
      <c r="Y214" s="27">
        <v>22379</v>
      </c>
      <c r="Z214" s="27" t="s">
        <v>6996</v>
      </c>
      <c r="AA214" s="27" t="s">
        <v>1194</v>
      </c>
      <c r="AB214" s="27">
        <v>11083</v>
      </c>
      <c r="AC214" s="27" t="s">
        <v>2383</v>
      </c>
      <c r="AD214" s="27" t="s">
        <v>1003</v>
      </c>
      <c r="AE214" s="27">
        <v>23293</v>
      </c>
      <c r="AF214" s="27" t="s">
        <v>834</v>
      </c>
      <c r="AG214" s="27" t="s">
        <v>7003</v>
      </c>
      <c r="AH214" s="27" t="s">
        <v>837</v>
      </c>
      <c r="AI214" s="27" t="s">
        <v>834</v>
      </c>
      <c r="AJ214" s="27" t="s">
        <v>1406</v>
      </c>
      <c r="AK214" s="27" t="s">
        <v>837</v>
      </c>
      <c r="AL214" s="27" t="s">
        <v>834</v>
      </c>
      <c r="AM214" s="27" t="s">
        <v>3202</v>
      </c>
      <c r="AN214" s="27" t="s">
        <v>837</v>
      </c>
      <c r="AO214" s="27" t="s">
        <v>834</v>
      </c>
      <c r="AP214" s="27" t="s">
        <v>7510</v>
      </c>
      <c r="AQ214" s="27" t="s">
        <v>837</v>
      </c>
      <c r="AR214" s="27" t="s">
        <v>834</v>
      </c>
      <c r="AS214" s="27" t="s">
        <v>3764</v>
      </c>
      <c r="AT214" s="27" t="s">
        <v>837</v>
      </c>
      <c r="AU214" s="27" t="s">
        <v>834</v>
      </c>
      <c r="AV214" s="27" t="s">
        <v>1866</v>
      </c>
      <c r="AW214" s="27" t="s">
        <v>837</v>
      </c>
      <c r="AX214" s="27" t="s">
        <v>834</v>
      </c>
      <c r="AY214" s="27" t="s">
        <v>393</v>
      </c>
      <c r="AZ214" s="27" t="s">
        <v>837</v>
      </c>
      <c r="BA214" s="27" t="s">
        <v>834</v>
      </c>
      <c r="BB214" s="27" t="s">
        <v>6640</v>
      </c>
      <c r="BC214" s="27" t="s">
        <v>837</v>
      </c>
      <c r="BD214" s="27" t="s">
        <v>834</v>
      </c>
      <c r="BE214" s="27" t="s">
        <v>6802</v>
      </c>
      <c r="BF214" s="27" t="s">
        <v>837</v>
      </c>
      <c r="BG214" s="27" t="s">
        <v>834</v>
      </c>
      <c r="BH214" s="27" t="s">
        <v>834</v>
      </c>
      <c r="BI214" s="27" t="s">
        <v>1777</v>
      </c>
      <c r="BJ214" s="27" t="s">
        <v>837</v>
      </c>
      <c r="BK214" s="27" t="s">
        <v>3403</v>
      </c>
      <c r="BL214" s="27" t="s">
        <v>837</v>
      </c>
      <c r="BM214" s="27" t="s">
        <v>834</v>
      </c>
      <c r="BN214" s="27" t="s">
        <v>5990</v>
      </c>
      <c r="BO214" s="27" t="s">
        <v>837</v>
      </c>
      <c r="BP214" s="27" t="s">
        <v>834</v>
      </c>
      <c r="BQ214" s="27" t="s">
        <v>1020</v>
      </c>
      <c r="BR214" s="27" t="s">
        <v>837</v>
      </c>
      <c r="BS214" s="27" t="s">
        <v>834</v>
      </c>
      <c r="BT214" s="27" t="s">
        <v>4014</v>
      </c>
      <c r="BU214" s="27" t="s">
        <v>837</v>
      </c>
      <c r="BV214" s="27" t="s">
        <v>834</v>
      </c>
      <c r="BW214" s="27" t="s">
        <v>1424</v>
      </c>
      <c r="BX214" s="27" t="s">
        <v>837</v>
      </c>
      <c r="BY214" s="27" t="s">
        <v>834</v>
      </c>
      <c r="BZ214" s="27" t="s">
        <v>602</v>
      </c>
      <c r="CA214" s="27" t="s">
        <v>837</v>
      </c>
      <c r="CB214" s="27" t="s">
        <v>834</v>
      </c>
      <c r="CC214" s="27" t="s">
        <v>3539</v>
      </c>
      <c r="CD214" s="27" t="s">
        <v>837</v>
      </c>
      <c r="CE214" s="27" t="s">
        <v>834</v>
      </c>
      <c r="CF214" s="27" t="s">
        <v>3118</v>
      </c>
      <c r="CG214" s="27" t="s">
        <v>837</v>
      </c>
      <c r="CH214" s="27" t="s">
        <v>834</v>
      </c>
      <c r="CI214" s="27" t="s">
        <v>3608</v>
      </c>
      <c r="CJ214" s="27" t="s">
        <v>837</v>
      </c>
      <c r="CK214" s="27" t="s">
        <v>834</v>
      </c>
      <c r="CL214" s="27" t="s">
        <v>399</v>
      </c>
      <c r="CM214" s="27" t="s">
        <v>837</v>
      </c>
      <c r="CN214" s="27" t="s">
        <v>834</v>
      </c>
      <c r="CO214" s="27" t="s">
        <v>3983</v>
      </c>
      <c r="CP214" s="27" t="s">
        <v>837</v>
      </c>
      <c r="CQ214" s="27" t="s">
        <v>834</v>
      </c>
      <c r="CR214" s="27" t="s">
        <v>3395</v>
      </c>
      <c r="CS214" s="27" t="s">
        <v>837</v>
      </c>
      <c r="CT214" s="27" t="s">
        <v>834</v>
      </c>
      <c r="CU214" s="27" t="s">
        <v>5035</v>
      </c>
      <c r="CV214" s="27" t="s">
        <v>837</v>
      </c>
      <c r="CW214" s="27" t="s">
        <v>6995</v>
      </c>
      <c r="CX214" s="27" t="s">
        <v>1401</v>
      </c>
      <c r="CY214" s="27">
        <v>11241</v>
      </c>
      <c r="CZ214" s="27" t="s">
        <v>6997</v>
      </c>
      <c r="DA214" s="27" t="s">
        <v>1401</v>
      </c>
      <c r="DB214" s="27">
        <v>1593</v>
      </c>
      <c r="DC214" s="27" t="s">
        <v>6998</v>
      </c>
      <c r="DD214" s="27" t="s">
        <v>1401</v>
      </c>
      <c r="DE214" s="27">
        <v>169</v>
      </c>
      <c r="DF214" s="27" t="s">
        <v>6999</v>
      </c>
      <c r="DG214" s="27" t="s">
        <v>1401</v>
      </c>
      <c r="DH214" s="27">
        <v>116</v>
      </c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</row>
    <row r="215" spans="1:188">
      <c r="A215" s="1">
        <v>214</v>
      </c>
      <c r="B215" s="69">
        <v>39496</v>
      </c>
      <c r="C215" s="1" t="s">
        <v>1444</v>
      </c>
      <c r="D215" s="1">
        <v>146330</v>
      </c>
      <c r="E215" s="1">
        <v>69044</v>
      </c>
      <c r="F215" s="35">
        <f t="shared" si="54"/>
        <v>0.47183762728080364</v>
      </c>
      <c r="G215" s="35">
        <f t="shared" si="55"/>
        <v>0.30300967498986153</v>
      </c>
      <c r="H215" s="1" t="str">
        <f t="shared" si="56"/>
        <v>PPPP</v>
      </c>
      <c r="I215" s="35">
        <f t="shared" si="57"/>
        <v>0.64487862812119812</v>
      </c>
      <c r="J215" s="1" t="str">
        <f t="shared" si="58"/>
        <v>PML</v>
      </c>
      <c r="K215" s="35">
        <f t="shared" si="59"/>
        <v>0.34186895313133653</v>
      </c>
      <c r="L215" s="1" t="str">
        <f t="shared" si="60"/>
        <v>IND</v>
      </c>
      <c r="M215" s="35">
        <f t="shared" si="61"/>
        <v>6.5610335438271248E-3</v>
      </c>
      <c r="N215" s="52" t="s">
        <v>834</v>
      </c>
      <c r="O215" s="52" t="s">
        <v>1002</v>
      </c>
      <c r="P215" s="52" t="s">
        <v>837</v>
      </c>
      <c r="Q215" s="27" t="s">
        <v>834</v>
      </c>
      <c r="R215" s="27" t="s">
        <v>1185</v>
      </c>
      <c r="S215" s="27" t="s">
        <v>837</v>
      </c>
      <c r="T215" s="27" t="s">
        <v>7001</v>
      </c>
      <c r="U215" s="27" t="s">
        <v>1765</v>
      </c>
      <c r="V215" s="27">
        <v>330</v>
      </c>
      <c r="W215" s="27" t="s">
        <v>2569</v>
      </c>
      <c r="X215" s="27" t="s">
        <v>909</v>
      </c>
      <c r="Y215" s="27">
        <v>23604</v>
      </c>
      <c r="Z215" s="27" t="s">
        <v>834</v>
      </c>
      <c r="AA215" s="27" t="s">
        <v>1194</v>
      </c>
      <c r="AB215" s="27" t="s">
        <v>837</v>
      </c>
      <c r="AC215" s="27" t="s">
        <v>2568</v>
      </c>
      <c r="AD215" s="27" t="s">
        <v>1003</v>
      </c>
      <c r="AE215" s="27">
        <v>44525</v>
      </c>
      <c r="AF215" s="27" t="s">
        <v>7002</v>
      </c>
      <c r="AG215" s="27" t="s">
        <v>7003</v>
      </c>
      <c r="AH215" s="27">
        <v>132</v>
      </c>
      <c r="AI215" s="27" t="s">
        <v>834</v>
      </c>
      <c r="AJ215" s="27" t="s">
        <v>1406</v>
      </c>
      <c r="AK215" s="27" t="s">
        <v>837</v>
      </c>
      <c r="AL215" s="27" t="s">
        <v>834</v>
      </c>
      <c r="AM215" s="27" t="s">
        <v>3202</v>
      </c>
      <c r="AN215" s="27" t="s">
        <v>837</v>
      </c>
      <c r="AO215" s="27" t="s">
        <v>834</v>
      </c>
      <c r="AP215" s="27" t="s">
        <v>7510</v>
      </c>
      <c r="AQ215" s="27" t="s">
        <v>837</v>
      </c>
      <c r="AR215" s="27" t="s">
        <v>834</v>
      </c>
      <c r="AS215" s="27" t="s">
        <v>3764</v>
      </c>
      <c r="AT215" s="27" t="s">
        <v>837</v>
      </c>
      <c r="AU215" s="27" t="s">
        <v>834</v>
      </c>
      <c r="AV215" s="27" t="s">
        <v>1866</v>
      </c>
      <c r="AW215" s="27" t="s">
        <v>837</v>
      </c>
      <c r="AX215" s="27" t="s">
        <v>834</v>
      </c>
      <c r="AY215" s="27" t="s">
        <v>393</v>
      </c>
      <c r="AZ215" s="27" t="s">
        <v>837</v>
      </c>
      <c r="BA215" s="27" t="s">
        <v>834</v>
      </c>
      <c r="BB215" s="27" t="s">
        <v>6640</v>
      </c>
      <c r="BC215" s="27" t="s">
        <v>837</v>
      </c>
      <c r="BD215" s="27" t="s">
        <v>834</v>
      </c>
      <c r="BE215" s="27" t="s">
        <v>6802</v>
      </c>
      <c r="BF215" s="27" t="s">
        <v>837</v>
      </c>
      <c r="BG215" s="27" t="s">
        <v>834</v>
      </c>
      <c r="BH215" s="27" t="s">
        <v>834</v>
      </c>
      <c r="BI215" s="27" t="s">
        <v>1777</v>
      </c>
      <c r="BJ215" s="27" t="s">
        <v>837</v>
      </c>
      <c r="BK215" s="27" t="s">
        <v>3403</v>
      </c>
      <c r="BL215" s="27" t="s">
        <v>837</v>
      </c>
      <c r="BM215" s="27" t="s">
        <v>834</v>
      </c>
      <c r="BN215" s="27" t="s">
        <v>5990</v>
      </c>
      <c r="BO215" s="27" t="s">
        <v>837</v>
      </c>
      <c r="BP215" s="27" t="s">
        <v>834</v>
      </c>
      <c r="BQ215" s="27" t="s">
        <v>1020</v>
      </c>
      <c r="BR215" s="27" t="s">
        <v>837</v>
      </c>
      <c r="BS215" s="27" t="s">
        <v>834</v>
      </c>
      <c r="BT215" s="27" t="s">
        <v>4014</v>
      </c>
      <c r="BU215" s="27" t="s">
        <v>837</v>
      </c>
      <c r="BV215" s="27" t="s">
        <v>834</v>
      </c>
      <c r="BW215" s="27" t="s">
        <v>1424</v>
      </c>
      <c r="BX215" s="27" t="s">
        <v>837</v>
      </c>
      <c r="BY215" s="27" t="s">
        <v>834</v>
      </c>
      <c r="BZ215" s="27" t="s">
        <v>602</v>
      </c>
      <c r="CA215" s="27" t="s">
        <v>837</v>
      </c>
      <c r="CB215" s="27" t="s">
        <v>834</v>
      </c>
      <c r="CC215" s="27" t="s">
        <v>3539</v>
      </c>
      <c r="CD215" s="27" t="s">
        <v>837</v>
      </c>
      <c r="CE215" s="27" t="s">
        <v>834</v>
      </c>
      <c r="CF215" s="27" t="s">
        <v>3118</v>
      </c>
      <c r="CG215" s="27" t="s">
        <v>837</v>
      </c>
      <c r="CH215" s="27" t="s">
        <v>834</v>
      </c>
      <c r="CI215" s="27" t="s">
        <v>3608</v>
      </c>
      <c r="CJ215" s="27" t="s">
        <v>837</v>
      </c>
      <c r="CK215" s="27" t="s">
        <v>834</v>
      </c>
      <c r="CL215" s="27" t="s">
        <v>399</v>
      </c>
      <c r="CM215" s="27" t="s">
        <v>837</v>
      </c>
      <c r="CN215" s="27" t="s">
        <v>834</v>
      </c>
      <c r="CO215" s="27" t="s">
        <v>3983</v>
      </c>
      <c r="CP215" s="27" t="s">
        <v>837</v>
      </c>
      <c r="CQ215" s="27" t="s">
        <v>834</v>
      </c>
      <c r="CR215" s="27" t="s">
        <v>3395</v>
      </c>
      <c r="CS215" s="27" t="s">
        <v>837</v>
      </c>
      <c r="CT215" s="27" t="s">
        <v>834</v>
      </c>
      <c r="CU215" s="27" t="s">
        <v>5035</v>
      </c>
      <c r="CV215" s="27" t="s">
        <v>837</v>
      </c>
      <c r="CW215" s="27" t="s">
        <v>7000</v>
      </c>
      <c r="CX215" s="27" t="s">
        <v>1401</v>
      </c>
      <c r="CY215" s="27">
        <v>453</v>
      </c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</row>
    <row r="216" spans="1:188">
      <c r="A216" s="1">
        <v>215</v>
      </c>
      <c r="B216" s="69">
        <v>39496</v>
      </c>
      <c r="C216" s="1" t="s">
        <v>1244</v>
      </c>
      <c r="D216" s="1">
        <v>122185</v>
      </c>
      <c r="E216" s="1">
        <v>70183</v>
      </c>
      <c r="F216" s="35">
        <f t="shared" si="54"/>
        <v>0.57439947620411669</v>
      </c>
      <c r="G216" s="35">
        <f t="shared" si="55"/>
        <v>0.14654545972671446</v>
      </c>
      <c r="H216" s="1" t="str">
        <f t="shared" si="56"/>
        <v>PML</v>
      </c>
      <c r="I216" s="35">
        <f t="shared" si="57"/>
        <v>0.48587264722226181</v>
      </c>
      <c r="J216" s="1" t="str">
        <f t="shared" si="58"/>
        <v>PML-N</v>
      </c>
      <c r="K216" s="35">
        <f t="shared" si="59"/>
        <v>0.33932718749554736</v>
      </c>
      <c r="L216" s="1" t="str">
        <f t="shared" si="60"/>
        <v>PPPP</v>
      </c>
      <c r="M216" s="35">
        <f t="shared" si="61"/>
        <v>0.16800364760697034</v>
      </c>
      <c r="N216" s="52" t="s">
        <v>834</v>
      </c>
      <c r="O216" s="52" t="s">
        <v>1002</v>
      </c>
      <c r="P216" s="52" t="s">
        <v>837</v>
      </c>
      <c r="Q216" s="27" t="s">
        <v>834</v>
      </c>
      <c r="R216" s="27" t="s">
        <v>1185</v>
      </c>
      <c r="S216" s="27" t="s">
        <v>837</v>
      </c>
      <c r="T216" s="27" t="s">
        <v>834</v>
      </c>
      <c r="U216" s="27" t="s">
        <v>1765</v>
      </c>
      <c r="V216" s="27" t="s">
        <v>837</v>
      </c>
      <c r="W216" s="27" t="s">
        <v>2570</v>
      </c>
      <c r="X216" s="27" t="s">
        <v>909</v>
      </c>
      <c r="Y216" s="27">
        <v>34100</v>
      </c>
      <c r="Z216" s="27" t="s">
        <v>2391</v>
      </c>
      <c r="AA216" s="27" t="s">
        <v>1194</v>
      </c>
      <c r="AB216" s="27">
        <v>23815</v>
      </c>
      <c r="AC216" s="27" t="s">
        <v>7004</v>
      </c>
      <c r="AD216" s="27" t="s">
        <v>1003</v>
      </c>
      <c r="AE216" s="27">
        <v>11791</v>
      </c>
      <c r="AF216" s="27" t="s">
        <v>834</v>
      </c>
      <c r="AG216" s="27" t="s">
        <v>7003</v>
      </c>
      <c r="AH216" s="27" t="s">
        <v>837</v>
      </c>
      <c r="AI216" s="27" t="s">
        <v>834</v>
      </c>
      <c r="AJ216" s="27" t="s">
        <v>1406</v>
      </c>
      <c r="AK216" s="27" t="s">
        <v>837</v>
      </c>
      <c r="AL216" s="27" t="s">
        <v>7006</v>
      </c>
      <c r="AM216" s="27" t="s">
        <v>3202</v>
      </c>
      <c r="AN216" s="27">
        <v>98</v>
      </c>
      <c r="AO216" s="27" t="s">
        <v>834</v>
      </c>
      <c r="AP216" s="27" t="s">
        <v>7510</v>
      </c>
      <c r="AQ216" s="27" t="s">
        <v>837</v>
      </c>
      <c r="AR216" s="27" t="s">
        <v>834</v>
      </c>
      <c r="AS216" s="27" t="s">
        <v>3764</v>
      </c>
      <c r="AT216" s="27" t="s">
        <v>837</v>
      </c>
      <c r="AU216" s="27" t="s">
        <v>834</v>
      </c>
      <c r="AV216" s="27" t="s">
        <v>1866</v>
      </c>
      <c r="AW216" s="27" t="s">
        <v>837</v>
      </c>
      <c r="AX216" s="27" t="s">
        <v>834</v>
      </c>
      <c r="AY216" s="27" t="s">
        <v>393</v>
      </c>
      <c r="AZ216" s="27" t="s">
        <v>837</v>
      </c>
      <c r="BA216" s="27" t="s">
        <v>834</v>
      </c>
      <c r="BB216" s="27" t="s">
        <v>6640</v>
      </c>
      <c r="BC216" s="27" t="s">
        <v>837</v>
      </c>
      <c r="BD216" s="27" t="s">
        <v>834</v>
      </c>
      <c r="BE216" s="27" t="s">
        <v>6802</v>
      </c>
      <c r="BF216" s="27" t="s">
        <v>837</v>
      </c>
      <c r="BG216" s="27" t="s">
        <v>834</v>
      </c>
      <c r="BH216" s="27" t="s">
        <v>834</v>
      </c>
      <c r="BI216" s="27" t="s">
        <v>1777</v>
      </c>
      <c r="BJ216" s="27" t="s">
        <v>837</v>
      </c>
      <c r="BK216" s="27" t="s">
        <v>3403</v>
      </c>
      <c r="BL216" s="27" t="s">
        <v>837</v>
      </c>
      <c r="BM216" s="27" t="s">
        <v>834</v>
      </c>
      <c r="BN216" s="27" t="s">
        <v>5990</v>
      </c>
      <c r="BO216" s="27" t="s">
        <v>837</v>
      </c>
      <c r="BP216" s="27" t="s">
        <v>834</v>
      </c>
      <c r="BQ216" s="27" t="s">
        <v>1020</v>
      </c>
      <c r="BR216" s="27" t="s">
        <v>837</v>
      </c>
      <c r="BS216" s="27" t="s">
        <v>834</v>
      </c>
      <c r="BT216" s="27" t="s">
        <v>4014</v>
      </c>
      <c r="BU216" s="27" t="s">
        <v>837</v>
      </c>
      <c r="BV216" s="27" t="s">
        <v>834</v>
      </c>
      <c r="BW216" s="27" t="s">
        <v>1424</v>
      </c>
      <c r="BX216" s="27" t="s">
        <v>837</v>
      </c>
      <c r="BY216" s="27" t="s">
        <v>834</v>
      </c>
      <c r="BZ216" s="27" t="s">
        <v>602</v>
      </c>
      <c r="CA216" s="27" t="s">
        <v>837</v>
      </c>
      <c r="CB216" s="27" t="s">
        <v>834</v>
      </c>
      <c r="CC216" s="27" t="s">
        <v>3539</v>
      </c>
      <c r="CD216" s="27" t="s">
        <v>837</v>
      </c>
      <c r="CE216" s="27" t="s">
        <v>834</v>
      </c>
      <c r="CF216" s="27" t="s">
        <v>3118</v>
      </c>
      <c r="CG216" s="27" t="s">
        <v>837</v>
      </c>
      <c r="CH216" s="27" t="s">
        <v>834</v>
      </c>
      <c r="CI216" s="27" t="s">
        <v>3608</v>
      </c>
      <c r="CJ216" s="27" t="s">
        <v>837</v>
      </c>
      <c r="CK216" s="27" t="s">
        <v>834</v>
      </c>
      <c r="CL216" s="27" t="s">
        <v>399</v>
      </c>
      <c r="CM216" s="27" t="s">
        <v>837</v>
      </c>
      <c r="CN216" s="27" t="s">
        <v>834</v>
      </c>
      <c r="CO216" s="27" t="s">
        <v>3983</v>
      </c>
      <c r="CP216" s="27" t="s">
        <v>837</v>
      </c>
      <c r="CQ216" s="27" t="s">
        <v>834</v>
      </c>
      <c r="CR216" s="27" t="s">
        <v>3395</v>
      </c>
      <c r="CS216" s="27" t="s">
        <v>837</v>
      </c>
      <c r="CT216" s="27" t="s">
        <v>834</v>
      </c>
      <c r="CU216" s="27" t="s">
        <v>5035</v>
      </c>
      <c r="CV216" s="27" t="s">
        <v>837</v>
      </c>
      <c r="CW216" s="27" t="s">
        <v>7005</v>
      </c>
      <c r="CX216" s="27" t="s">
        <v>1401</v>
      </c>
      <c r="CY216" s="27">
        <v>285</v>
      </c>
      <c r="CZ216" s="27" t="s">
        <v>6996</v>
      </c>
      <c r="DA216" s="27" t="s">
        <v>1401</v>
      </c>
      <c r="DB216" s="27">
        <v>94</v>
      </c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</row>
    <row r="217" spans="1:188">
      <c r="A217" s="1">
        <v>216</v>
      </c>
      <c r="B217" s="69">
        <v>39496</v>
      </c>
      <c r="C217" s="1" t="s">
        <v>2394</v>
      </c>
      <c r="D217" s="1">
        <v>114299</v>
      </c>
      <c r="E217" s="1">
        <v>68399</v>
      </c>
      <c r="F217" s="35">
        <f t="shared" si="54"/>
        <v>0.59842168347929559</v>
      </c>
      <c r="G217" s="35">
        <f t="shared" si="55"/>
        <v>2.5146566470270033E-3</v>
      </c>
      <c r="H217" s="1" t="str">
        <f t="shared" si="56"/>
        <v>PML</v>
      </c>
      <c r="I217" s="35">
        <f t="shared" si="57"/>
        <v>0.35298761677802309</v>
      </c>
      <c r="J217" s="1" t="str">
        <f t="shared" si="58"/>
        <v>PML-N</v>
      </c>
      <c r="K217" s="35">
        <f t="shared" si="59"/>
        <v>0.35047296013099605</v>
      </c>
      <c r="L217" s="1" t="str">
        <f t="shared" si="60"/>
        <v>PPPP</v>
      </c>
      <c r="M217" s="35">
        <f t="shared" si="61"/>
        <v>0.24924340999137415</v>
      </c>
      <c r="N217" s="52" t="s">
        <v>834</v>
      </c>
      <c r="O217" s="52" t="s">
        <v>1002</v>
      </c>
      <c r="P217" s="52" t="s">
        <v>837</v>
      </c>
      <c r="Q217" s="27" t="s">
        <v>834</v>
      </c>
      <c r="R217" s="27" t="s">
        <v>1185</v>
      </c>
      <c r="S217" s="27" t="s">
        <v>837</v>
      </c>
      <c r="T217" s="27" t="s">
        <v>6866</v>
      </c>
      <c r="U217" s="27" t="s">
        <v>1765</v>
      </c>
      <c r="V217" s="27">
        <v>397</v>
      </c>
      <c r="W217" s="27" t="s">
        <v>2392</v>
      </c>
      <c r="X217" s="27" t="s">
        <v>909</v>
      </c>
      <c r="Y217" s="27">
        <v>24144</v>
      </c>
      <c r="Z217" s="27" t="s">
        <v>2393</v>
      </c>
      <c r="AA217" s="27" t="s">
        <v>1194</v>
      </c>
      <c r="AB217" s="27">
        <v>23972</v>
      </c>
      <c r="AC217" s="27" t="s">
        <v>7007</v>
      </c>
      <c r="AD217" s="27" t="s">
        <v>1003</v>
      </c>
      <c r="AE217" s="27">
        <v>17048</v>
      </c>
      <c r="AF217" s="27" t="s">
        <v>834</v>
      </c>
      <c r="AG217" s="27" t="s">
        <v>7003</v>
      </c>
      <c r="AH217" s="27" t="s">
        <v>837</v>
      </c>
      <c r="AI217" s="27" t="s">
        <v>834</v>
      </c>
      <c r="AJ217" s="27" t="s">
        <v>1406</v>
      </c>
      <c r="AK217" s="27" t="s">
        <v>837</v>
      </c>
      <c r="AL217" s="27" t="s">
        <v>834</v>
      </c>
      <c r="AM217" s="27" t="s">
        <v>3202</v>
      </c>
      <c r="AN217" s="27" t="s">
        <v>837</v>
      </c>
      <c r="AO217" s="27" t="s">
        <v>834</v>
      </c>
      <c r="AP217" s="27" t="s">
        <v>7510</v>
      </c>
      <c r="AQ217" s="27" t="s">
        <v>837</v>
      </c>
      <c r="AR217" s="27" t="s">
        <v>834</v>
      </c>
      <c r="AS217" s="27" t="s">
        <v>3764</v>
      </c>
      <c r="AT217" s="27" t="s">
        <v>837</v>
      </c>
      <c r="AU217" s="27" t="s">
        <v>834</v>
      </c>
      <c r="AV217" s="27" t="s">
        <v>1866</v>
      </c>
      <c r="AW217" s="27" t="s">
        <v>837</v>
      </c>
      <c r="AX217" s="27" t="s">
        <v>834</v>
      </c>
      <c r="AY217" s="27" t="s">
        <v>393</v>
      </c>
      <c r="AZ217" s="27" t="s">
        <v>837</v>
      </c>
      <c r="BA217" s="27" t="s">
        <v>834</v>
      </c>
      <c r="BB217" s="27" t="s">
        <v>6640</v>
      </c>
      <c r="BC217" s="27" t="s">
        <v>837</v>
      </c>
      <c r="BD217" s="27" t="s">
        <v>834</v>
      </c>
      <c r="BE217" s="27" t="s">
        <v>6802</v>
      </c>
      <c r="BF217" s="27" t="s">
        <v>837</v>
      </c>
      <c r="BG217" s="27" t="s">
        <v>834</v>
      </c>
      <c r="BH217" s="27" t="s">
        <v>834</v>
      </c>
      <c r="BI217" s="27" t="s">
        <v>1777</v>
      </c>
      <c r="BJ217" s="27" t="s">
        <v>837</v>
      </c>
      <c r="BK217" s="27" t="s">
        <v>3403</v>
      </c>
      <c r="BL217" s="27" t="s">
        <v>837</v>
      </c>
      <c r="BM217" s="27" t="s">
        <v>834</v>
      </c>
      <c r="BN217" s="27" t="s">
        <v>5990</v>
      </c>
      <c r="BO217" s="27" t="s">
        <v>837</v>
      </c>
      <c r="BP217" s="27" t="s">
        <v>834</v>
      </c>
      <c r="BQ217" s="27" t="s">
        <v>1020</v>
      </c>
      <c r="BR217" s="27" t="s">
        <v>837</v>
      </c>
      <c r="BS217" s="27" t="s">
        <v>834</v>
      </c>
      <c r="BT217" s="27" t="s">
        <v>4014</v>
      </c>
      <c r="BU217" s="27" t="s">
        <v>837</v>
      </c>
      <c r="BV217" s="27" t="s">
        <v>834</v>
      </c>
      <c r="BW217" s="27" t="s">
        <v>1424</v>
      </c>
      <c r="BX217" s="27" t="s">
        <v>837</v>
      </c>
      <c r="BY217" s="27" t="s">
        <v>834</v>
      </c>
      <c r="BZ217" s="27" t="s">
        <v>602</v>
      </c>
      <c r="CA217" s="27" t="s">
        <v>837</v>
      </c>
      <c r="CB217" s="27" t="s">
        <v>834</v>
      </c>
      <c r="CC217" s="27" t="s">
        <v>3539</v>
      </c>
      <c r="CD217" s="27" t="s">
        <v>837</v>
      </c>
      <c r="CE217" s="27" t="s">
        <v>834</v>
      </c>
      <c r="CF217" s="27" t="s">
        <v>3118</v>
      </c>
      <c r="CG217" s="27" t="s">
        <v>837</v>
      </c>
      <c r="CH217" s="27" t="s">
        <v>834</v>
      </c>
      <c r="CI217" s="27" t="s">
        <v>3608</v>
      </c>
      <c r="CJ217" s="27" t="s">
        <v>837</v>
      </c>
      <c r="CK217" s="27" t="s">
        <v>834</v>
      </c>
      <c r="CL217" s="27" t="s">
        <v>399</v>
      </c>
      <c r="CM217" s="27" t="s">
        <v>837</v>
      </c>
      <c r="CN217" s="27" t="s">
        <v>834</v>
      </c>
      <c r="CO217" s="27" t="s">
        <v>3983</v>
      </c>
      <c r="CP217" s="27" t="s">
        <v>837</v>
      </c>
      <c r="CQ217" s="27" t="s">
        <v>834</v>
      </c>
      <c r="CR217" s="27" t="s">
        <v>3395</v>
      </c>
      <c r="CS217" s="27" t="s">
        <v>837</v>
      </c>
      <c r="CT217" s="27" t="s">
        <v>834</v>
      </c>
      <c r="CU217" s="27" t="s">
        <v>5035</v>
      </c>
      <c r="CV217" s="27" t="s">
        <v>837</v>
      </c>
      <c r="CW217" s="27" t="s">
        <v>6865</v>
      </c>
      <c r="CX217" s="27" t="s">
        <v>1401</v>
      </c>
      <c r="CY217" s="27">
        <v>399</v>
      </c>
      <c r="CZ217" s="27" t="s">
        <v>6867</v>
      </c>
      <c r="DA217" s="27" t="s">
        <v>1401</v>
      </c>
      <c r="DB217" s="27">
        <v>265</v>
      </c>
      <c r="DC217" s="27" t="s">
        <v>3904</v>
      </c>
      <c r="DD217" s="27" t="s">
        <v>1401</v>
      </c>
      <c r="DE217" s="27">
        <v>12</v>
      </c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</row>
    <row r="218" spans="1:188">
      <c r="A218" s="1">
        <v>217</v>
      </c>
      <c r="B218" s="69">
        <v>39496</v>
      </c>
      <c r="C218" s="1" t="s">
        <v>2397</v>
      </c>
      <c r="D218" s="1">
        <v>148263</v>
      </c>
      <c r="E218" s="1">
        <v>91467</v>
      </c>
      <c r="F218" s="35">
        <f t="shared" si="54"/>
        <v>0.61692397968474944</v>
      </c>
      <c r="G218" s="35">
        <f t="shared" si="55"/>
        <v>9.5214667585030666E-2</v>
      </c>
      <c r="H218" s="1" t="str">
        <f t="shared" si="56"/>
        <v>PPPP</v>
      </c>
      <c r="I218" s="35">
        <f t="shared" si="57"/>
        <v>0.43663835044332927</v>
      </c>
      <c r="J218" s="1" t="str">
        <f t="shared" si="58"/>
        <v>PML</v>
      </c>
      <c r="K218" s="35">
        <f t="shared" si="59"/>
        <v>0.3414236828582986</v>
      </c>
      <c r="L218" s="1" t="str">
        <f t="shared" si="60"/>
        <v>PML-N</v>
      </c>
      <c r="M218" s="35">
        <f t="shared" si="61"/>
        <v>0.19610351274230051</v>
      </c>
      <c r="N218" s="52" t="s">
        <v>834</v>
      </c>
      <c r="O218" s="52" t="s">
        <v>1002</v>
      </c>
      <c r="P218" s="52" t="s">
        <v>837</v>
      </c>
      <c r="Q218" s="27" t="s">
        <v>834</v>
      </c>
      <c r="R218" s="27" t="s">
        <v>1185</v>
      </c>
      <c r="S218" s="27" t="s">
        <v>837</v>
      </c>
      <c r="T218" s="27" t="s">
        <v>834</v>
      </c>
      <c r="U218" s="27" t="s">
        <v>1765</v>
      </c>
      <c r="V218" s="27" t="s">
        <v>837</v>
      </c>
      <c r="W218" s="27" t="s">
        <v>2396</v>
      </c>
      <c r="X218" s="27" t="s">
        <v>909</v>
      </c>
      <c r="Y218" s="27">
        <v>31229</v>
      </c>
      <c r="Z218" s="27" t="s">
        <v>7032</v>
      </c>
      <c r="AA218" s="27" t="s">
        <v>1194</v>
      </c>
      <c r="AB218" s="27">
        <v>17937</v>
      </c>
      <c r="AC218" s="27" t="s">
        <v>2395</v>
      </c>
      <c r="AD218" s="27" t="s">
        <v>1003</v>
      </c>
      <c r="AE218" s="27">
        <v>39938</v>
      </c>
      <c r="AF218" s="27" t="s">
        <v>834</v>
      </c>
      <c r="AG218" s="27" t="s">
        <v>7003</v>
      </c>
      <c r="AH218" s="27" t="s">
        <v>837</v>
      </c>
      <c r="AI218" s="27" t="s">
        <v>834</v>
      </c>
      <c r="AJ218" s="27" t="s">
        <v>1406</v>
      </c>
      <c r="AK218" s="27" t="s">
        <v>837</v>
      </c>
      <c r="AL218" s="27" t="s">
        <v>834</v>
      </c>
      <c r="AM218" s="27" t="s">
        <v>3202</v>
      </c>
      <c r="AN218" s="27" t="s">
        <v>837</v>
      </c>
      <c r="AO218" s="27" t="s">
        <v>834</v>
      </c>
      <c r="AP218" s="27" t="s">
        <v>7510</v>
      </c>
      <c r="AQ218" s="27" t="s">
        <v>837</v>
      </c>
      <c r="AR218" s="27" t="s">
        <v>834</v>
      </c>
      <c r="AS218" s="27" t="s">
        <v>3764</v>
      </c>
      <c r="AT218" s="27" t="s">
        <v>837</v>
      </c>
      <c r="AU218" s="27" t="s">
        <v>834</v>
      </c>
      <c r="AV218" s="27" t="s">
        <v>1866</v>
      </c>
      <c r="AW218" s="27" t="s">
        <v>837</v>
      </c>
      <c r="AX218" s="27" t="s">
        <v>834</v>
      </c>
      <c r="AY218" s="27" t="s">
        <v>393</v>
      </c>
      <c r="AZ218" s="27" t="s">
        <v>837</v>
      </c>
      <c r="BA218" s="27" t="s">
        <v>834</v>
      </c>
      <c r="BB218" s="27" t="s">
        <v>6640</v>
      </c>
      <c r="BC218" s="27" t="s">
        <v>837</v>
      </c>
      <c r="BD218" s="27" t="s">
        <v>834</v>
      </c>
      <c r="BE218" s="27" t="s">
        <v>6802</v>
      </c>
      <c r="BF218" s="27" t="s">
        <v>837</v>
      </c>
      <c r="BG218" s="27" t="s">
        <v>834</v>
      </c>
      <c r="BH218" s="27" t="s">
        <v>834</v>
      </c>
      <c r="BI218" s="27" t="s">
        <v>1777</v>
      </c>
      <c r="BJ218" s="27" t="s">
        <v>837</v>
      </c>
      <c r="BK218" s="27" t="s">
        <v>3403</v>
      </c>
      <c r="BL218" s="27" t="s">
        <v>837</v>
      </c>
      <c r="BM218" s="27" t="s">
        <v>834</v>
      </c>
      <c r="BN218" s="27" t="s">
        <v>5990</v>
      </c>
      <c r="BO218" s="27" t="s">
        <v>837</v>
      </c>
      <c r="BP218" s="27" t="s">
        <v>834</v>
      </c>
      <c r="BQ218" s="27" t="s">
        <v>1020</v>
      </c>
      <c r="BR218" s="27" t="s">
        <v>837</v>
      </c>
      <c r="BS218" s="27" t="s">
        <v>834</v>
      </c>
      <c r="BT218" s="27" t="s">
        <v>4014</v>
      </c>
      <c r="BU218" s="27" t="s">
        <v>837</v>
      </c>
      <c r="BV218" s="27" t="s">
        <v>834</v>
      </c>
      <c r="BW218" s="27" t="s">
        <v>1424</v>
      </c>
      <c r="BX218" s="27" t="s">
        <v>837</v>
      </c>
      <c r="BY218" s="27" t="s">
        <v>834</v>
      </c>
      <c r="BZ218" s="27" t="s">
        <v>602</v>
      </c>
      <c r="CA218" s="27" t="s">
        <v>837</v>
      </c>
      <c r="CB218" s="27" t="s">
        <v>834</v>
      </c>
      <c r="CC218" s="27" t="s">
        <v>3539</v>
      </c>
      <c r="CD218" s="27" t="s">
        <v>837</v>
      </c>
      <c r="CE218" s="27" t="s">
        <v>834</v>
      </c>
      <c r="CF218" s="27" t="s">
        <v>3118</v>
      </c>
      <c r="CG218" s="27" t="s">
        <v>837</v>
      </c>
      <c r="CH218" s="27" t="s">
        <v>834</v>
      </c>
      <c r="CI218" s="27" t="s">
        <v>3608</v>
      </c>
      <c r="CJ218" s="27" t="s">
        <v>837</v>
      </c>
      <c r="CK218" s="27" t="s">
        <v>834</v>
      </c>
      <c r="CL218" s="27" t="s">
        <v>399</v>
      </c>
      <c r="CM218" s="27" t="s">
        <v>837</v>
      </c>
      <c r="CN218" s="27" t="s">
        <v>834</v>
      </c>
      <c r="CO218" s="27" t="s">
        <v>3983</v>
      </c>
      <c r="CP218" s="27" t="s">
        <v>837</v>
      </c>
      <c r="CQ218" s="27" t="s">
        <v>834</v>
      </c>
      <c r="CR218" s="27" t="s">
        <v>3395</v>
      </c>
      <c r="CS218" s="27" t="s">
        <v>837</v>
      </c>
      <c r="CT218" s="27" t="s">
        <v>834</v>
      </c>
      <c r="CU218" s="27" t="s">
        <v>5035</v>
      </c>
      <c r="CV218" s="27" t="s">
        <v>837</v>
      </c>
      <c r="CW218" s="27" t="s">
        <v>7033</v>
      </c>
      <c r="CX218" s="27" t="s">
        <v>1401</v>
      </c>
      <c r="CY218" s="27">
        <v>82</v>
      </c>
      <c r="CZ218" s="27" t="s">
        <v>7037</v>
      </c>
      <c r="DA218" s="27" t="s">
        <v>1401</v>
      </c>
      <c r="DB218" s="27">
        <v>73</v>
      </c>
      <c r="DC218" s="27" t="s">
        <v>7034</v>
      </c>
      <c r="DD218" s="27" t="s">
        <v>1401</v>
      </c>
      <c r="DE218" s="27">
        <v>67</v>
      </c>
      <c r="DF218" s="27" t="s">
        <v>7035</v>
      </c>
      <c r="DG218" s="27" t="s">
        <v>1401</v>
      </c>
      <c r="DH218" s="27">
        <v>45</v>
      </c>
      <c r="DI218" s="27" t="s">
        <v>7036</v>
      </c>
      <c r="DJ218" s="27" t="s">
        <v>1401</v>
      </c>
      <c r="DK218" s="27">
        <v>42</v>
      </c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</row>
    <row r="219" spans="1:188">
      <c r="A219" s="1">
        <v>218</v>
      </c>
      <c r="B219" s="69">
        <v>39496</v>
      </c>
      <c r="C219" s="1" t="s">
        <v>2193</v>
      </c>
      <c r="D219" s="1">
        <v>128042</v>
      </c>
      <c r="E219" s="1">
        <v>77801</v>
      </c>
      <c r="F219" s="35">
        <f t="shared" si="54"/>
        <v>0.60762093688008623</v>
      </c>
      <c r="G219" s="35">
        <f t="shared" si="55"/>
        <v>8.5692985951337383E-2</v>
      </c>
      <c r="H219" s="1" t="str">
        <f t="shared" si="56"/>
        <v>PPPP</v>
      </c>
      <c r="I219" s="35">
        <f t="shared" si="57"/>
        <v>0.49755144535417284</v>
      </c>
      <c r="J219" s="1" t="str">
        <f t="shared" si="58"/>
        <v>PML</v>
      </c>
      <c r="K219" s="35">
        <f t="shared" si="59"/>
        <v>0.41185845940283544</v>
      </c>
      <c r="L219" s="1" t="str">
        <f t="shared" si="60"/>
        <v>PML-N</v>
      </c>
      <c r="M219" s="35">
        <f t="shared" si="61"/>
        <v>7.0538939088186522E-2</v>
      </c>
      <c r="N219" s="52" t="s">
        <v>834</v>
      </c>
      <c r="O219" s="52" t="s">
        <v>1002</v>
      </c>
      <c r="P219" s="52" t="s">
        <v>837</v>
      </c>
      <c r="Q219" s="27" t="s">
        <v>7084</v>
      </c>
      <c r="R219" s="27" t="s">
        <v>1185</v>
      </c>
      <c r="S219" s="27">
        <v>449</v>
      </c>
      <c r="T219" s="27" t="s">
        <v>834</v>
      </c>
      <c r="U219" s="27" t="s">
        <v>1765</v>
      </c>
      <c r="V219" s="27" t="s">
        <v>837</v>
      </c>
      <c r="W219" s="27" t="s">
        <v>2192</v>
      </c>
      <c r="X219" s="27" t="s">
        <v>909</v>
      </c>
      <c r="Y219" s="27">
        <v>32043</v>
      </c>
      <c r="Z219" s="27" t="s">
        <v>7038</v>
      </c>
      <c r="AA219" s="27" t="s">
        <v>1194</v>
      </c>
      <c r="AB219" s="27">
        <v>5488</v>
      </c>
      <c r="AC219" s="27" t="s">
        <v>2398</v>
      </c>
      <c r="AD219" s="27" t="s">
        <v>1003</v>
      </c>
      <c r="AE219" s="27">
        <v>38710</v>
      </c>
      <c r="AF219" s="27" t="s">
        <v>834</v>
      </c>
      <c r="AG219" s="27" t="s">
        <v>7003</v>
      </c>
      <c r="AH219" s="27" t="s">
        <v>837</v>
      </c>
      <c r="AI219" s="27" t="s">
        <v>834</v>
      </c>
      <c r="AJ219" s="27" t="s">
        <v>1406</v>
      </c>
      <c r="AK219" s="27" t="s">
        <v>837</v>
      </c>
      <c r="AL219" s="27" t="s">
        <v>834</v>
      </c>
      <c r="AM219" s="27" t="s">
        <v>3202</v>
      </c>
      <c r="AN219" s="27" t="s">
        <v>837</v>
      </c>
      <c r="AO219" s="27" t="s">
        <v>834</v>
      </c>
      <c r="AP219" s="27" t="s">
        <v>7510</v>
      </c>
      <c r="AQ219" s="27" t="s">
        <v>837</v>
      </c>
      <c r="AR219" s="27" t="s">
        <v>834</v>
      </c>
      <c r="AS219" s="27" t="s">
        <v>3764</v>
      </c>
      <c r="AT219" s="27" t="s">
        <v>837</v>
      </c>
      <c r="AU219" s="27" t="s">
        <v>834</v>
      </c>
      <c r="AV219" s="27" t="s">
        <v>1866</v>
      </c>
      <c r="AW219" s="27" t="s">
        <v>837</v>
      </c>
      <c r="AX219" s="27" t="s">
        <v>834</v>
      </c>
      <c r="AY219" s="27" t="s">
        <v>393</v>
      </c>
      <c r="AZ219" s="27" t="s">
        <v>837</v>
      </c>
      <c r="BA219" s="27" t="s">
        <v>834</v>
      </c>
      <c r="BB219" s="27" t="s">
        <v>6640</v>
      </c>
      <c r="BC219" s="27" t="s">
        <v>837</v>
      </c>
      <c r="BD219" s="27" t="s">
        <v>834</v>
      </c>
      <c r="BE219" s="27" t="s">
        <v>6802</v>
      </c>
      <c r="BF219" s="27" t="s">
        <v>837</v>
      </c>
      <c r="BG219" s="27" t="s">
        <v>834</v>
      </c>
      <c r="BH219" s="27" t="s">
        <v>834</v>
      </c>
      <c r="BI219" s="27" t="s">
        <v>1777</v>
      </c>
      <c r="BJ219" s="27" t="s">
        <v>837</v>
      </c>
      <c r="BK219" s="27" t="s">
        <v>3403</v>
      </c>
      <c r="BL219" s="27" t="s">
        <v>837</v>
      </c>
      <c r="BM219" s="27" t="s">
        <v>834</v>
      </c>
      <c r="BN219" s="27" t="s">
        <v>5990</v>
      </c>
      <c r="BO219" s="27" t="s">
        <v>837</v>
      </c>
      <c r="BP219" s="27" t="s">
        <v>834</v>
      </c>
      <c r="BQ219" s="27" t="s">
        <v>1020</v>
      </c>
      <c r="BR219" s="27" t="s">
        <v>837</v>
      </c>
      <c r="BS219" s="27" t="s">
        <v>834</v>
      </c>
      <c r="BT219" s="27" t="s">
        <v>4014</v>
      </c>
      <c r="BU219" s="27" t="s">
        <v>837</v>
      </c>
      <c r="BV219" s="27" t="s">
        <v>834</v>
      </c>
      <c r="BW219" s="27" t="s">
        <v>1424</v>
      </c>
      <c r="BX219" s="27" t="s">
        <v>837</v>
      </c>
      <c r="BY219" s="27" t="s">
        <v>834</v>
      </c>
      <c r="BZ219" s="27" t="s">
        <v>602</v>
      </c>
      <c r="CA219" s="27" t="s">
        <v>837</v>
      </c>
      <c r="CB219" s="27" t="s">
        <v>834</v>
      </c>
      <c r="CC219" s="27" t="s">
        <v>3539</v>
      </c>
      <c r="CD219" s="27" t="s">
        <v>837</v>
      </c>
      <c r="CE219" s="27" t="s">
        <v>834</v>
      </c>
      <c r="CF219" s="27" t="s">
        <v>3118</v>
      </c>
      <c r="CG219" s="27" t="s">
        <v>837</v>
      </c>
      <c r="CH219" s="27" t="s">
        <v>834</v>
      </c>
      <c r="CI219" s="27" t="s">
        <v>3608</v>
      </c>
      <c r="CJ219" s="27" t="s">
        <v>837</v>
      </c>
      <c r="CK219" s="27" t="s">
        <v>834</v>
      </c>
      <c r="CL219" s="27" t="s">
        <v>399</v>
      </c>
      <c r="CM219" s="27" t="s">
        <v>837</v>
      </c>
      <c r="CN219" s="27" t="s">
        <v>834</v>
      </c>
      <c r="CO219" s="27" t="s">
        <v>3983</v>
      </c>
      <c r="CP219" s="27" t="s">
        <v>837</v>
      </c>
      <c r="CQ219" s="27" t="s">
        <v>834</v>
      </c>
      <c r="CR219" s="27" t="s">
        <v>3395</v>
      </c>
      <c r="CS219" s="27" t="s">
        <v>837</v>
      </c>
      <c r="CT219" s="27" t="s">
        <v>834</v>
      </c>
      <c r="CU219" s="27" t="s">
        <v>5035</v>
      </c>
      <c r="CV219" s="27" t="s">
        <v>837</v>
      </c>
      <c r="CW219" s="27" t="s">
        <v>7083</v>
      </c>
      <c r="CX219" s="27" t="s">
        <v>1401</v>
      </c>
      <c r="CY219" s="27">
        <v>587</v>
      </c>
      <c r="CZ219" s="27" t="s">
        <v>7085</v>
      </c>
      <c r="DA219" s="27" t="s">
        <v>1401</v>
      </c>
      <c r="DB219" s="27">
        <v>359</v>
      </c>
      <c r="DC219" s="27" t="s">
        <v>7086</v>
      </c>
      <c r="DD219" s="27" t="s">
        <v>1401</v>
      </c>
      <c r="DE219" s="27">
        <v>97</v>
      </c>
      <c r="DF219" s="27" t="s">
        <v>3712</v>
      </c>
      <c r="DG219" s="27" t="s">
        <v>1401</v>
      </c>
      <c r="DH219" s="27">
        <v>38</v>
      </c>
      <c r="DI219" s="27" t="s">
        <v>7245</v>
      </c>
      <c r="DJ219" s="27" t="s">
        <v>1401</v>
      </c>
      <c r="DK219" s="27">
        <v>30</v>
      </c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</row>
    <row r="220" spans="1:188">
      <c r="A220" s="1">
        <v>219</v>
      </c>
      <c r="B220" s="69">
        <v>39496</v>
      </c>
      <c r="C220" s="1" t="s">
        <v>2043</v>
      </c>
      <c r="D220" s="1">
        <v>125089</v>
      </c>
      <c r="E220" s="1">
        <v>64701</v>
      </c>
      <c r="F220" s="35">
        <f t="shared" si="54"/>
        <v>0.51723972531557527</v>
      </c>
      <c r="G220" s="35">
        <f t="shared" si="55"/>
        <v>6.8252422682802433E-2</v>
      </c>
      <c r="H220" s="1" t="str">
        <f t="shared" si="56"/>
        <v>PPPP</v>
      </c>
      <c r="I220" s="35">
        <f t="shared" si="57"/>
        <v>0.58512233195777497</v>
      </c>
      <c r="J220" s="1" t="str">
        <f t="shared" si="58"/>
        <v>PML</v>
      </c>
      <c r="K220" s="35">
        <f t="shared" si="59"/>
        <v>0.51686990927497256</v>
      </c>
      <c r="L220" s="1" t="str">
        <f t="shared" si="60"/>
        <v>PML-N</v>
      </c>
      <c r="M220" s="35">
        <f t="shared" si="61"/>
        <v>8.2394398850095057E-2</v>
      </c>
      <c r="N220" s="52" t="s">
        <v>834</v>
      </c>
      <c r="O220" s="52" t="s">
        <v>1002</v>
      </c>
      <c r="P220" s="52" t="s">
        <v>837</v>
      </c>
      <c r="Q220" s="27" t="s">
        <v>834</v>
      </c>
      <c r="R220" s="27" t="s">
        <v>1185</v>
      </c>
      <c r="S220" s="27" t="s">
        <v>837</v>
      </c>
      <c r="T220" s="27" t="s">
        <v>834</v>
      </c>
      <c r="U220" s="27" t="s">
        <v>1765</v>
      </c>
      <c r="V220" s="27" t="s">
        <v>837</v>
      </c>
      <c r="W220" s="27" t="s">
        <v>145</v>
      </c>
      <c r="X220" s="27" t="s">
        <v>909</v>
      </c>
      <c r="Y220" s="27">
        <v>33442</v>
      </c>
      <c r="Z220" s="27" t="s">
        <v>146</v>
      </c>
      <c r="AA220" s="27" t="s">
        <v>1194</v>
      </c>
      <c r="AB220" s="27">
        <v>5331</v>
      </c>
      <c r="AC220" s="27" t="s">
        <v>2042</v>
      </c>
      <c r="AD220" s="27" t="s">
        <v>1003</v>
      </c>
      <c r="AE220" s="27">
        <v>37858</v>
      </c>
      <c r="AF220" s="27" t="s">
        <v>834</v>
      </c>
      <c r="AG220" s="27" t="s">
        <v>7003</v>
      </c>
      <c r="AH220" s="27" t="s">
        <v>837</v>
      </c>
      <c r="AI220" s="27" t="s">
        <v>834</v>
      </c>
      <c r="AJ220" s="27" t="s">
        <v>1406</v>
      </c>
      <c r="AK220" s="27" t="s">
        <v>837</v>
      </c>
      <c r="AL220" s="27" t="s">
        <v>834</v>
      </c>
      <c r="AM220" s="27" t="s">
        <v>3202</v>
      </c>
      <c r="AN220" s="27" t="s">
        <v>837</v>
      </c>
      <c r="AO220" s="27" t="s">
        <v>834</v>
      </c>
      <c r="AP220" s="27" t="s">
        <v>7510</v>
      </c>
      <c r="AQ220" s="27" t="s">
        <v>837</v>
      </c>
      <c r="AR220" s="27" t="s">
        <v>834</v>
      </c>
      <c r="AS220" s="27" t="s">
        <v>3764</v>
      </c>
      <c r="AT220" s="27" t="s">
        <v>837</v>
      </c>
      <c r="AU220" s="27" t="s">
        <v>834</v>
      </c>
      <c r="AV220" s="27" t="s">
        <v>1866</v>
      </c>
      <c r="AW220" s="27" t="s">
        <v>837</v>
      </c>
      <c r="AX220" s="27" t="s">
        <v>834</v>
      </c>
      <c r="AY220" s="27" t="s">
        <v>393</v>
      </c>
      <c r="AZ220" s="27" t="s">
        <v>837</v>
      </c>
      <c r="BA220" s="27" t="s">
        <v>834</v>
      </c>
      <c r="BB220" s="27" t="s">
        <v>6640</v>
      </c>
      <c r="BC220" s="27" t="s">
        <v>837</v>
      </c>
      <c r="BD220" s="27" t="s">
        <v>834</v>
      </c>
      <c r="BE220" s="27" t="s">
        <v>6802</v>
      </c>
      <c r="BF220" s="27" t="s">
        <v>837</v>
      </c>
      <c r="BG220" s="27" t="s">
        <v>834</v>
      </c>
      <c r="BH220" s="27" t="s">
        <v>834</v>
      </c>
      <c r="BI220" s="27" t="s">
        <v>1777</v>
      </c>
      <c r="BJ220" s="27" t="s">
        <v>837</v>
      </c>
      <c r="BK220" s="27" t="s">
        <v>3403</v>
      </c>
      <c r="BL220" s="27" t="s">
        <v>837</v>
      </c>
      <c r="BM220" s="27" t="s">
        <v>834</v>
      </c>
      <c r="BN220" s="27" t="s">
        <v>5990</v>
      </c>
      <c r="BO220" s="27" t="s">
        <v>837</v>
      </c>
      <c r="BP220" s="27" t="s">
        <v>834</v>
      </c>
      <c r="BQ220" s="27" t="s">
        <v>1020</v>
      </c>
      <c r="BR220" s="27" t="s">
        <v>837</v>
      </c>
      <c r="BS220" s="27" t="s">
        <v>834</v>
      </c>
      <c r="BT220" s="27" t="s">
        <v>4014</v>
      </c>
      <c r="BU220" s="27" t="s">
        <v>837</v>
      </c>
      <c r="BV220" s="27" t="s">
        <v>834</v>
      </c>
      <c r="BW220" s="27" t="s">
        <v>1424</v>
      </c>
      <c r="BX220" s="27" t="s">
        <v>837</v>
      </c>
      <c r="BY220" s="27" t="s">
        <v>834</v>
      </c>
      <c r="BZ220" s="27" t="s">
        <v>602</v>
      </c>
      <c r="CA220" s="27" t="s">
        <v>837</v>
      </c>
      <c r="CB220" s="27" t="s">
        <v>834</v>
      </c>
      <c r="CC220" s="27" t="s">
        <v>3539</v>
      </c>
      <c r="CD220" s="27" t="s">
        <v>837</v>
      </c>
      <c r="CE220" s="27" t="s">
        <v>834</v>
      </c>
      <c r="CF220" s="27" t="s">
        <v>3118</v>
      </c>
      <c r="CG220" s="27" t="s">
        <v>837</v>
      </c>
      <c r="CH220" s="27" t="s">
        <v>834</v>
      </c>
      <c r="CI220" s="27" t="s">
        <v>3608</v>
      </c>
      <c r="CJ220" s="27" t="s">
        <v>837</v>
      </c>
      <c r="CK220" s="27" t="s">
        <v>834</v>
      </c>
      <c r="CL220" s="27" t="s">
        <v>399</v>
      </c>
      <c r="CM220" s="27" t="s">
        <v>837</v>
      </c>
      <c r="CN220" s="27" t="s">
        <v>834</v>
      </c>
      <c r="CO220" s="27" t="s">
        <v>3983</v>
      </c>
      <c r="CP220" s="27" t="s">
        <v>837</v>
      </c>
      <c r="CQ220" s="27" t="s">
        <v>834</v>
      </c>
      <c r="CR220" s="27" t="s">
        <v>3395</v>
      </c>
      <c r="CS220" s="27" t="s">
        <v>837</v>
      </c>
      <c r="CT220" s="27" t="s">
        <v>834</v>
      </c>
      <c r="CU220" s="27" t="s">
        <v>5035</v>
      </c>
      <c r="CV220" s="27" t="s">
        <v>837</v>
      </c>
      <c r="CW220" s="27" t="s">
        <v>35</v>
      </c>
      <c r="CX220" s="27" t="s">
        <v>1401</v>
      </c>
      <c r="CY220" s="27">
        <v>198</v>
      </c>
      <c r="CZ220" s="27" t="s">
        <v>36</v>
      </c>
      <c r="DA220" s="27" t="s">
        <v>1401</v>
      </c>
      <c r="DB220" s="27">
        <v>46</v>
      </c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</row>
    <row r="221" spans="1:188">
      <c r="A221" s="1">
        <v>220</v>
      </c>
      <c r="B221" s="69">
        <v>39496</v>
      </c>
      <c r="C221" s="1" t="s">
        <v>1014</v>
      </c>
      <c r="D221" s="1">
        <v>136925</v>
      </c>
      <c r="E221" s="1">
        <v>65510</v>
      </c>
      <c r="F221" s="35">
        <f t="shared" si="54"/>
        <v>0.47843710060251965</v>
      </c>
      <c r="G221" s="35">
        <f t="shared" si="55"/>
        <v>0.12636238742176767</v>
      </c>
      <c r="H221" s="1" t="str">
        <f t="shared" si="56"/>
        <v>PML</v>
      </c>
      <c r="I221" s="35">
        <f t="shared" si="57"/>
        <v>0.37856815753320106</v>
      </c>
      <c r="J221" s="1" t="str">
        <f t="shared" si="58"/>
        <v>PML-N</v>
      </c>
      <c r="K221" s="35">
        <f t="shared" si="59"/>
        <v>0.25220577011143336</v>
      </c>
      <c r="L221" s="1" t="str">
        <f t="shared" si="60"/>
        <v>IND</v>
      </c>
      <c r="M221" s="35">
        <f t="shared" si="61"/>
        <v>0.18803236147153107</v>
      </c>
      <c r="N221" s="52" t="s">
        <v>834</v>
      </c>
      <c r="O221" s="52" t="s">
        <v>1002</v>
      </c>
      <c r="P221" s="52" t="s">
        <v>837</v>
      </c>
      <c r="Q221" s="27" t="s">
        <v>834</v>
      </c>
      <c r="R221" s="27" t="s">
        <v>1185</v>
      </c>
      <c r="S221" s="27" t="s">
        <v>837</v>
      </c>
      <c r="T221" s="27" t="s">
        <v>834</v>
      </c>
      <c r="U221" s="27" t="s">
        <v>1765</v>
      </c>
      <c r="V221" s="27" t="s">
        <v>837</v>
      </c>
      <c r="W221" s="27" t="s">
        <v>37</v>
      </c>
      <c r="X221" s="27" t="s">
        <v>909</v>
      </c>
      <c r="Y221" s="27">
        <v>24800</v>
      </c>
      <c r="Z221" s="27" t="s">
        <v>38</v>
      </c>
      <c r="AA221" s="27" t="s">
        <v>1194</v>
      </c>
      <c r="AB221" s="27">
        <v>16522</v>
      </c>
      <c r="AC221" s="27" t="s">
        <v>39</v>
      </c>
      <c r="AD221" s="27" t="s">
        <v>1003</v>
      </c>
      <c r="AE221" s="27">
        <v>11081</v>
      </c>
      <c r="AF221" s="27" t="s">
        <v>834</v>
      </c>
      <c r="AG221" s="27" t="s">
        <v>7003</v>
      </c>
      <c r="AH221" s="27" t="s">
        <v>837</v>
      </c>
      <c r="AI221" s="27" t="s">
        <v>834</v>
      </c>
      <c r="AJ221" s="27" t="s">
        <v>1406</v>
      </c>
      <c r="AK221" s="27" t="s">
        <v>837</v>
      </c>
      <c r="AL221" s="27" t="s">
        <v>834</v>
      </c>
      <c r="AM221" s="27" t="s">
        <v>3202</v>
      </c>
      <c r="AN221" s="27" t="s">
        <v>837</v>
      </c>
      <c r="AO221" s="27" t="s">
        <v>834</v>
      </c>
      <c r="AP221" s="27" t="s">
        <v>7510</v>
      </c>
      <c r="AQ221" s="27" t="s">
        <v>837</v>
      </c>
      <c r="AR221" s="27" t="s">
        <v>834</v>
      </c>
      <c r="AS221" s="27" t="s">
        <v>3764</v>
      </c>
      <c r="AT221" s="27" t="s">
        <v>837</v>
      </c>
      <c r="AU221" s="27" t="s">
        <v>834</v>
      </c>
      <c r="AV221" s="27" t="s">
        <v>1866</v>
      </c>
      <c r="AW221" s="27" t="s">
        <v>837</v>
      </c>
      <c r="AX221" s="27" t="s">
        <v>834</v>
      </c>
      <c r="AY221" s="27" t="s">
        <v>393</v>
      </c>
      <c r="AZ221" s="27" t="s">
        <v>837</v>
      </c>
      <c r="BA221" s="27" t="s">
        <v>834</v>
      </c>
      <c r="BB221" s="27" t="s">
        <v>6640</v>
      </c>
      <c r="BC221" s="27" t="s">
        <v>837</v>
      </c>
      <c r="BD221" s="27" t="s">
        <v>834</v>
      </c>
      <c r="BE221" s="27" t="s">
        <v>6802</v>
      </c>
      <c r="BF221" s="27" t="s">
        <v>837</v>
      </c>
      <c r="BG221" s="27" t="s">
        <v>834</v>
      </c>
      <c r="BH221" s="27" t="s">
        <v>834</v>
      </c>
      <c r="BI221" s="27" t="s">
        <v>1777</v>
      </c>
      <c r="BJ221" s="27" t="s">
        <v>837</v>
      </c>
      <c r="BK221" s="27" t="s">
        <v>3403</v>
      </c>
      <c r="BL221" s="27" t="s">
        <v>837</v>
      </c>
      <c r="BM221" s="27" t="s">
        <v>834</v>
      </c>
      <c r="BN221" s="27" t="s">
        <v>5990</v>
      </c>
      <c r="BO221" s="27" t="s">
        <v>837</v>
      </c>
      <c r="BP221" s="27" t="s">
        <v>834</v>
      </c>
      <c r="BQ221" s="27" t="s">
        <v>1020</v>
      </c>
      <c r="BR221" s="27" t="s">
        <v>837</v>
      </c>
      <c r="BS221" s="27" t="s">
        <v>834</v>
      </c>
      <c r="BT221" s="27" t="s">
        <v>4014</v>
      </c>
      <c r="BU221" s="27" t="s">
        <v>837</v>
      </c>
      <c r="BV221" s="27" t="s">
        <v>834</v>
      </c>
      <c r="BW221" s="27" t="s">
        <v>1424</v>
      </c>
      <c r="BX221" s="27" t="s">
        <v>837</v>
      </c>
      <c r="BY221" s="27" t="s">
        <v>834</v>
      </c>
      <c r="BZ221" s="27" t="s">
        <v>602</v>
      </c>
      <c r="CA221" s="27" t="s">
        <v>837</v>
      </c>
      <c r="CB221" s="27" t="s">
        <v>834</v>
      </c>
      <c r="CC221" s="27" t="s">
        <v>3539</v>
      </c>
      <c r="CD221" s="27" t="s">
        <v>837</v>
      </c>
      <c r="CE221" s="27" t="s">
        <v>834</v>
      </c>
      <c r="CF221" s="27" t="s">
        <v>3118</v>
      </c>
      <c r="CG221" s="27" t="s">
        <v>837</v>
      </c>
      <c r="CH221" s="27" t="s">
        <v>834</v>
      </c>
      <c r="CI221" s="27" t="s">
        <v>3608</v>
      </c>
      <c r="CJ221" s="27" t="s">
        <v>837</v>
      </c>
      <c r="CK221" s="27" t="s">
        <v>834</v>
      </c>
      <c r="CL221" s="27" t="s">
        <v>399</v>
      </c>
      <c r="CM221" s="27" t="s">
        <v>837</v>
      </c>
      <c r="CN221" s="27" t="s">
        <v>834</v>
      </c>
      <c r="CO221" s="27" t="s">
        <v>3983</v>
      </c>
      <c r="CP221" s="27" t="s">
        <v>837</v>
      </c>
      <c r="CQ221" s="27" t="s">
        <v>834</v>
      </c>
      <c r="CR221" s="27" t="s">
        <v>3395</v>
      </c>
      <c r="CS221" s="27" t="s">
        <v>837</v>
      </c>
      <c r="CT221" s="27" t="s">
        <v>834</v>
      </c>
      <c r="CU221" s="27" t="s">
        <v>5035</v>
      </c>
      <c r="CV221" s="27" t="s">
        <v>837</v>
      </c>
      <c r="CW221" s="27" t="s">
        <v>40</v>
      </c>
      <c r="CX221" s="27" t="s">
        <v>1401</v>
      </c>
      <c r="CY221" s="27">
        <v>12318</v>
      </c>
      <c r="CZ221" s="27" t="s">
        <v>41</v>
      </c>
      <c r="DA221" s="27" t="s">
        <v>1401</v>
      </c>
      <c r="DB221" s="27">
        <v>10615</v>
      </c>
      <c r="DC221" s="27" t="s">
        <v>42</v>
      </c>
      <c r="DD221" s="27" t="s">
        <v>1401</v>
      </c>
      <c r="DE221" s="27">
        <v>357</v>
      </c>
      <c r="DF221" s="27" t="s">
        <v>43</v>
      </c>
      <c r="DG221" s="27" t="s">
        <v>1401</v>
      </c>
      <c r="DH221" s="27">
        <v>202</v>
      </c>
      <c r="DI221" s="27" t="s">
        <v>44</v>
      </c>
      <c r="DJ221" s="27" t="s">
        <v>1401</v>
      </c>
      <c r="DK221" s="27">
        <v>74</v>
      </c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</row>
    <row r="222" spans="1:188">
      <c r="A222" s="1">
        <v>221</v>
      </c>
      <c r="B222" s="69">
        <v>39496</v>
      </c>
      <c r="C222" s="1" t="s">
        <v>1017</v>
      </c>
      <c r="D222" s="1">
        <v>158453</v>
      </c>
      <c r="E222" s="1">
        <v>71219</v>
      </c>
      <c r="F222" s="35">
        <f t="shared" si="54"/>
        <v>0.44946450998087761</v>
      </c>
      <c r="G222" s="35">
        <f t="shared" si="55"/>
        <v>0.20552099860992151</v>
      </c>
      <c r="H222" s="1" t="str">
        <f t="shared" si="56"/>
        <v>PML-N</v>
      </c>
      <c r="I222" s="35">
        <f t="shared" si="57"/>
        <v>0.51076257740209774</v>
      </c>
      <c r="J222" s="1" t="str">
        <f t="shared" si="58"/>
        <v>PPPP</v>
      </c>
      <c r="K222" s="35">
        <f t="shared" si="59"/>
        <v>0.30524157879217623</v>
      </c>
      <c r="L222" s="1" t="str">
        <f t="shared" si="60"/>
        <v>PML</v>
      </c>
      <c r="M222" s="35">
        <f t="shared" si="61"/>
        <v>0.17614681475448968</v>
      </c>
      <c r="N222" s="52" t="s">
        <v>834</v>
      </c>
      <c r="O222" s="52" t="s">
        <v>1002</v>
      </c>
      <c r="P222" s="52" t="s">
        <v>837</v>
      </c>
      <c r="Q222" s="27" t="s">
        <v>834</v>
      </c>
      <c r="R222" s="27" t="s">
        <v>1185</v>
      </c>
      <c r="S222" s="27" t="s">
        <v>837</v>
      </c>
      <c r="T222" s="27" t="s">
        <v>7397</v>
      </c>
      <c r="U222" s="27" t="s">
        <v>1765</v>
      </c>
      <c r="V222" s="27">
        <v>92</v>
      </c>
      <c r="W222" s="27" t="s">
        <v>1833</v>
      </c>
      <c r="X222" s="27" t="s">
        <v>909</v>
      </c>
      <c r="Y222" s="27">
        <v>12545</v>
      </c>
      <c r="Z222" s="27" t="s">
        <v>2227</v>
      </c>
      <c r="AA222" s="27" t="s">
        <v>1194</v>
      </c>
      <c r="AB222" s="27">
        <v>36376</v>
      </c>
      <c r="AC222" s="27" t="s">
        <v>2228</v>
      </c>
      <c r="AD222" s="27" t="s">
        <v>1003</v>
      </c>
      <c r="AE222" s="27">
        <v>21739</v>
      </c>
      <c r="AF222" s="27" t="s">
        <v>834</v>
      </c>
      <c r="AG222" s="27" t="s">
        <v>7003</v>
      </c>
      <c r="AH222" s="27" t="s">
        <v>837</v>
      </c>
      <c r="AI222" s="27" t="s">
        <v>834</v>
      </c>
      <c r="AJ222" s="27" t="s">
        <v>1406</v>
      </c>
      <c r="AK222" s="27" t="s">
        <v>837</v>
      </c>
      <c r="AL222" s="27" t="s">
        <v>834</v>
      </c>
      <c r="AM222" s="27" t="s">
        <v>3202</v>
      </c>
      <c r="AN222" s="27" t="s">
        <v>837</v>
      </c>
      <c r="AO222" s="27" t="s">
        <v>834</v>
      </c>
      <c r="AP222" s="27" t="s">
        <v>7510</v>
      </c>
      <c r="AQ222" s="27" t="s">
        <v>837</v>
      </c>
      <c r="AR222" s="27" t="s">
        <v>834</v>
      </c>
      <c r="AS222" s="27" t="s">
        <v>3764</v>
      </c>
      <c r="AT222" s="27" t="s">
        <v>837</v>
      </c>
      <c r="AU222" s="27" t="s">
        <v>834</v>
      </c>
      <c r="AV222" s="27" t="s">
        <v>1866</v>
      </c>
      <c r="AW222" s="27" t="s">
        <v>837</v>
      </c>
      <c r="AX222" s="27" t="s">
        <v>834</v>
      </c>
      <c r="AY222" s="27" t="s">
        <v>393</v>
      </c>
      <c r="AZ222" s="27" t="s">
        <v>837</v>
      </c>
      <c r="BA222" s="27" t="s">
        <v>834</v>
      </c>
      <c r="BB222" s="27" t="s">
        <v>6640</v>
      </c>
      <c r="BC222" s="27" t="s">
        <v>837</v>
      </c>
      <c r="BD222" s="27" t="s">
        <v>834</v>
      </c>
      <c r="BE222" s="27" t="s">
        <v>6802</v>
      </c>
      <c r="BF222" s="27" t="s">
        <v>837</v>
      </c>
      <c r="BG222" s="27" t="s">
        <v>834</v>
      </c>
      <c r="BH222" s="27" t="s">
        <v>834</v>
      </c>
      <c r="BI222" s="27" t="s">
        <v>1777</v>
      </c>
      <c r="BJ222" s="27" t="s">
        <v>837</v>
      </c>
      <c r="BK222" s="27" t="s">
        <v>3403</v>
      </c>
      <c r="BL222" s="27" t="s">
        <v>837</v>
      </c>
      <c r="BM222" s="27" t="s">
        <v>834</v>
      </c>
      <c r="BN222" s="27" t="s">
        <v>5990</v>
      </c>
      <c r="BO222" s="27" t="s">
        <v>837</v>
      </c>
      <c r="BP222" s="27" t="s">
        <v>834</v>
      </c>
      <c r="BQ222" s="27" t="s">
        <v>1020</v>
      </c>
      <c r="BR222" s="27" t="s">
        <v>837</v>
      </c>
      <c r="BS222" s="27" t="s">
        <v>834</v>
      </c>
      <c r="BT222" s="27" t="s">
        <v>4014</v>
      </c>
      <c r="BU222" s="27" t="s">
        <v>837</v>
      </c>
      <c r="BV222" s="27" t="s">
        <v>834</v>
      </c>
      <c r="BW222" s="27" t="s">
        <v>1424</v>
      </c>
      <c r="BX222" s="27" t="s">
        <v>837</v>
      </c>
      <c r="BY222" s="27" t="s">
        <v>834</v>
      </c>
      <c r="BZ222" s="27" t="s">
        <v>602</v>
      </c>
      <c r="CA222" s="27" t="s">
        <v>837</v>
      </c>
      <c r="CB222" s="27" t="s">
        <v>834</v>
      </c>
      <c r="CC222" s="27" t="s">
        <v>3539</v>
      </c>
      <c r="CD222" s="27" t="s">
        <v>837</v>
      </c>
      <c r="CE222" s="27" t="s">
        <v>834</v>
      </c>
      <c r="CF222" s="27" t="s">
        <v>3118</v>
      </c>
      <c r="CG222" s="27" t="s">
        <v>837</v>
      </c>
      <c r="CH222" s="27" t="s">
        <v>834</v>
      </c>
      <c r="CI222" s="27" t="s">
        <v>3608</v>
      </c>
      <c r="CJ222" s="27" t="s">
        <v>837</v>
      </c>
      <c r="CK222" s="27" t="s">
        <v>834</v>
      </c>
      <c r="CL222" s="27" t="s">
        <v>399</v>
      </c>
      <c r="CM222" s="27" t="s">
        <v>837</v>
      </c>
      <c r="CN222" s="27" t="s">
        <v>834</v>
      </c>
      <c r="CO222" s="27" t="s">
        <v>3983</v>
      </c>
      <c r="CP222" s="27" t="s">
        <v>837</v>
      </c>
      <c r="CQ222" s="27" t="s">
        <v>834</v>
      </c>
      <c r="CR222" s="27" t="s">
        <v>3395</v>
      </c>
      <c r="CS222" s="27" t="s">
        <v>837</v>
      </c>
      <c r="CT222" s="27" t="s">
        <v>834</v>
      </c>
      <c r="CU222" s="27" t="s">
        <v>5035</v>
      </c>
      <c r="CV222" s="27" t="s">
        <v>837</v>
      </c>
      <c r="CW222" s="27" t="s">
        <v>7396</v>
      </c>
      <c r="CX222" s="27" t="s">
        <v>1401</v>
      </c>
      <c r="CY222" s="27">
        <v>228</v>
      </c>
      <c r="CZ222" s="27" t="s">
        <v>1987</v>
      </c>
      <c r="DA222" s="27" t="s">
        <v>1401</v>
      </c>
      <c r="DB222" s="27">
        <v>107</v>
      </c>
      <c r="DC222" s="27" t="s">
        <v>7398</v>
      </c>
      <c r="DD222" s="27" t="s">
        <v>1401</v>
      </c>
      <c r="DE222" s="27">
        <v>51</v>
      </c>
      <c r="DF222" s="27" t="s">
        <v>7399</v>
      </c>
      <c r="DG222" s="27" t="s">
        <v>1401</v>
      </c>
      <c r="DH222" s="27">
        <v>46</v>
      </c>
      <c r="DI222" s="27" t="s">
        <v>7400</v>
      </c>
      <c r="DJ222" s="27" t="s">
        <v>1401</v>
      </c>
      <c r="DK222" s="27">
        <v>21</v>
      </c>
      <c r="DL222" s="27" t="s">
        <v>7401</v>
      </c>
      <c r="DM222" s="27" t="s">
        <v>1401</v>
      </c>
      <c r="DN222" s="27">
        <v>14</v>
      </c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</row>
    <row r="223" spans="1:188">
      <c r="A223" s="1">
        <v>222</v>
      </c>
      <c r="B223" s="69">
        <v>39496</v>
      </c>
      <c r="C223" s="1" t="s">
        <v>1214</v>
      </c>
      <c r="D223" s="1">
        <v>138199</v>
      </c>
      <c r="E223" s="1">
        <v>77338</v>
      </c>
      <c r="F223" s="35">
        <f t="shared" si="54"/>
        <v>0.55961331123958924</v>
      </c>
      <c r="G223" s="35">
        <f t="shared" si="55"/>
        <v>4.3355142362098836E-2</v>
      </c>
      <c r="H223" s="1" t="str">
        <f t="shared" si="56"/>
        <v>PML</v>
      </c>
      <c r="I223" s="35">
        <f t="shared" si="57"/>
        <v>0.30061548010033878</v>
      </c>
      <c r="J223" s="1" t="str">
        <f t="shared" si="58"/>
        <v>PPPP</v>
      </c>
      <c r="K223" s="35">
        <f t="shared" si="59"/>
        <v>0.25726033773823992</v>
      </c>
      <c r="L223" s="1" t="str">
        <f t="shared" si="60"/>
        <v>IND</v>
      </c>
      <c r="M223" s="35">
        <f t="shared" si="61"/>
        <v>0.21925832061858336</v>
      </c>
      <c r="N223" s="52" t="s">
        <v>834</v>
      </c>
      <c r="O223" s="52" t="s">
        <v>1002</v>
      </c>
      <c r="P223" s="52" t="s">
        <v>837</v>
      </c>
      <c r="Q223" s="27" t="s">
        <v>834</v>
      </c>
      <c r="R223" s="27" t="s">
        <v>1185</v>
      </c>
      <c r="S223" s="27" t="s">
        <v>837</v>
      </c>
      <c r="T223" s="27" t="s">
        <v>7405</v>
      </c>
      <c r="U223" s="27" t="s">
        <v>1765</v>
      </c>
      <c r="V223" s="27">
        <v>180</v>
      </c>
      <c r="W223" s="27" t="s">
        <v>2229</v>
      </c>
      <c r="X223" s="27" t="s">
        <v>909</v>
      </c>
      <c r="Y223" s="27">
        <v>23249</v>
      </c>
      <c r="Z223" s="27" t="s">
        <v>7403</v>
      </c>
      <c r="AA223" s="27" t="s">
        <v>1194</v>
      </c>
      <c r="AB223" s="27">
        <v>16590</v>
      </c>
      <c r="AC223" s="27" t="s">
        <v>2230</v>
      </c>
      <c r="AD223" s="27" t="s">
        <v>1003</v>
      </c>
      <c r="AE223" s="27">
        <v>19896</v>
      </c>
      <c r="AF223" s="27" t="s">
        <v>834</v>
      </c>
      <c r="AG223" s="27" t="s">
        <v>7003</v>
      </c>
      <c r="AH223" s="27" t="s">
        <v>837</v>
      </c>
      <c r="AI223" s="27" t="s">
        <v>834</v>
      </c>
      <c r="AJ223" s="27" t="s">
        <v>1406</v>
      </c>
      <c r="AK223" s="27" t="s">
        <v>837</v>
      </c>
      <c r="AL223" s="27" t="s">
        <v>834</v>
      </c>
      <c r="AM223" s="27" t="s">
        <v>3202</v>
      </c>
      <c r="AN223" s="27" t="s">
        <v>837</v>
      </c>
      <c r="AO223" s="27" t="s">
        <v>834</v>
      </c>
      <c r="AP223" s="27" t="s">
        <v>7510</v>
      </c>
      <c r="AQ223" s="27" t="s">
        <v>837</v>
      </c>
      <c r="AR223" s="27" t="s">
        <v>834</v>
      </c>
      <c r="AS223" s="27" t="s">
        <v>3764</v>
      </c>
      <c r="AT223" s="27" t="s">
        <v>837</v>
      </c>
      <c r="AU223" s="27" t="s">
        <v>834</v>
      </c>
      <c r="AV223" s="27" t="s">
        <v>1866</v>
      </c>
      <c r="AW223" s="27" t="s">
        <v>837</v>
      </c>
      <c r="AX223" s="27" t="s">
        <v>834</v>
      </c>
      <c r="AY223" s="27" t="s">
        <v>393</v>
      </c>
      <c r="AZ223" s="27" t="s">
        <v>837</v>
      </c>
      <c r="BA223" s="27" t="s">
        <v>834</v>
      </c>
      <c r="BB223" s="27" t="s">
        <v>6640</v>
      </c>
      <c r="BC223" s="27" t="s">
        <v>837</v>
      </c>
      <c r="BD223" s="27" t="s">
        <v>834</v>
      </c>
      <c r="BE223" s="27" t="s">
        <v>6802</v>
      </c>
      <c r="BF223" s="27" t="s">
        <v>837</v>
      </c>
      <c r="BG223" s="27" t="s">
        <v>834</v>
      </c>
      <c r="BH223" s="27" t="s">
        <v>834</v>
      </c>
      <c r="BI223" s="27" t="s">
        <v>1777</v>
      </c>
      <c r="BJ223" s="27" t="s">
        <v>837</v>
      </c>
      <c r="BK223" s="27" t="s">
        <v>3403</v>
      </c>
      <c r="BL223" s="27" t="s">
        <v>837</v>
      </c>
      <c r="BM223" s="27" t="s">
        <v>834</v>
      </c>
      <c r="BN223" s="27" t="s">
        <v>5990</v>
      </c>
      <c r="BO223" s="27" t="s">
        <v>837</v>
      </c>
      <c r="BP223" s="27" t="s">
        <v>834</v>
      </c>
      <c r="BQ223" s="27" t="s">
        <v>1020</v>
      </c>
      <c r="BR223" s="27" t="s">
        <v>837</v>
      </c>
      <c r="BS223" s="27" t="s">
        <v>834</v>
      </c>
      <c r="BT223" s="27" t="s">
        <v>4014</v>
      </c>
      <c r="BU223" s="27" t="s">
        <v>837</v>
      </c>
      <c r="BV223" s="27" t="s">
        <v>834</v>
      </c>
      <c r="BW223" s="27" t="s">
        <v>1424</v>
      </c>
      <c r="BX223" s="27" t="s">
        <v>837</v>
      </c>
      <c r="BY223" s="27" t="s">
        <v>834</v>
      </c>
      <c r="BZ223" s="27" t="s">
        <v>602</v>
      </c>
      <c r="CA223" s="27" t="s">
        <v>837</v>
      </c>
      <c r="CB223" s="27" t="s">
        <v>834</v>
      </c>
      <c r="CC223" s="27" t="s">
        <v>3539</v>
      </c>
      <c r="CD223" s="27" t="s">
        <v>837</v>
      </c>
      <c r="CE223" s="27" t="s">
        <v>834</v>
      </c>
      <c r="CF223" s="27" t="s">
        <v>3118</v>
      </c>
      <c r="CG223" s="27" t="s">
        <v>837</v>
      </c>
      <c r="CH223" s="27" t="s">
        <v>834</v>
      </c>
      <c r="CI223" s="27" t="s">
        <v>3608</v>
      </c>
      <c r="CJ223" s="27" t="s">
        <v>837</v>
      </c>
      <c r="CK223" s="27" t="s">
        <v>834</v>
      </c>
      <c r="CL223" s="27" t="s">
        <v>399</v>
      </c>
      <c r="CM223" s="27" t="s">
        <v>837</v>
      </c>
      <c r="CN223" s="27" t="s">
        <v>834</v>
      </c>
      <c r="CO223" s="27" t="s">
        <v>3983</v>
      </c>
      <c r="CP223" s="27" t="s">
        <v>837</v>
      </c>
      <c r="CQ223" s="27" t="s">
        <v>834</v>
      </c>
      <c r="CR223" s="27" t="s">
        <v>3395</v>
      </c>
      <c r="CS223" s="27" t="s">
        <v>837</v>
      </c>
      <c r="CT223" s="27" t="s">
        <v>834</v>
      </c>
      <c r="CU223" s="27" t="s">
        <v>5035</v>
      </c>
      <c r="CV223" s="27" t="s">
        <v>837</v>
      </c>
      <c r="CW223" s="27" t="s">
        <v>7402</v>
      </c>
      <c r="CX223" s="27" t="s">
        <v>1401</v>
      </c>
      <c r="CY223" s="27">
        <v>16957</v>
      </c>
      <c r="CZ223" s="27" t="s">
        <v>7404</v>
      </c>
      <c r="DA223" s="27" t="s">
        <v>1401</v>
      </c>
      <c r="DB223" s="27">
        <v>295</v>
      </c>
      <c r="DC223" s="27" t="s">
        <v>7277</v>
      </c>
      <c r="DD223" s="27" t="s">
        <v>1401</v>
      </c>
      <c r="DE223" s="27">
        <v>86</v>
      </c>
      <c r="DF223" s="27" t="s">
        <v>7421</v>
      </c>
      <c r="DG223" s="27" t="s">
        <v>1401</v>
      </c>
      <c r="DH223" s="27">
        <v>85</v>
      </c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</row>
    <row r="224" spans="1:188">
      <c r="A224" s="27">
        <v>223</v>
      </c>
      <c r="B224" s="69">
        <v>39496</v>
      </c>
      <c r="C224" s="1" t="s">
        <v>1217</v>
      </c>
      <c r="D224" s="1">
        <v>117322</v>
      </c>
      <c r="E224" s="1">
        <v>67085</v>
      </c>
      <c r="F224" s="35">
        <f t="shared" si="54"/>
        <v>0.57180239000357991</v>
      </c>
      <c r="G224" s="35">
        <f t="shared" si="55"/>
        <v>4.7417455466944917E-2</v>
      </c>
      <c r="H224" s="1" t="str">
        <f t="shared" si="56"/>
        <v>PPPP</v>
      </c>
      <c r="I224" s="35">
        <f t="shared" si="57"/>
        <v>0.38999776403070729</v>
      </c>
      <c r="J224" s="1" t="str">
        <f t="shared" si="58"/>
        <v>PML</v>
      </c>
      <c r="K224" s="35">
        <f t="shared" si="59"/>
        <v>0.34258030856376237</v>
      </c>
      <c r="L224" s="1" t="str">
        <f t="shared" si="60"/>
        <v>PML-N</v>
      </c>
      <c r="M224" s="35">
        <f t="shared" si="61"/>
        <v>0.26063948721770885</v>
      </c>
      <c r="N224" s="52" t="s">
        <v>834</v>
      </c>
      <c r="O224" s="52" t="s">
        <v>1002</v>
      </c>
      <c r="P224" s="52" t="s">
        <v>837</v>
      </c>
      <c r="Q224" s="27" t="s">
        <v>834</v>
      </c>
      <c r="R224" s="27" t="s">
        <v>1185</v>
      </c>
      <c r="S224" s="27" t="s">
        <v>837</v>
      </c>
      <c r="T224" s="27" t="s">
        <v>834</v>
      </c>
      <c r="U224" s="27" t="s">
        <v>1765</v>
      </c>
      <c r="V224" s="27" t="s">
        <v>837</v>
      </c>
      <c r="W224" s="27" t="s">
        <v>2232</v>
      </c>
      <c r="X224" s="27" t="s">
        <v>909</v>
      </c>
      <c r="Y224" s="27">
        <v>22982</v>
      </c>
      <c r="Z224" s="27" t="s">
        <v>7422</v>
      </c>
      <c r="AA224" s="27" t="s">
        <v>1194</v>
      </c>
      <c r="AB224" s="27">
        <v>17485</v>
      </c>
      <c r="AC224" s="27" t="s">
        <v>2231</v>
      </c>
      <c r="AD224" s="27" t="s">
        <v>1003</v>
      </c>
      <c r="AE224" s="27">
        <v>26163</v>
      </c>
      <c r="AF224" s="27" t="s">
        <v>834</v>
      </c>
      <c r="AG224" s="27" t="s">
        <v>7003</v>
      </c>
      <c r="AH224" s="27" t="s">
        <v>837</v>
      </c>
      <c r="AI224" s="27" t="s">
        <v>834</v>
      </c>
      <c r="AJ224" s="27" t="s">
        <v>1406</v>
      </c>
      <c r="AK224" s="27" t="s">
        <v>837</v>
      </c>
      <c r="AL224" s="27" t="s">
        <v>834</v>
      </c>
      <c r="AM224" s="27" t="s">
        <v>3202</v>
      </c>
      <c r="AN224" s="27" t="s">
        <v>837</v>
      </c>
      <c r="AO224" s="27" t="s">
        <v>834</v>
      </c>
      <c r="AP224" s="27" t="s">
        <v>7510</v>
      </c>
      <c r="AQ224" s="27" t="s">
        <v>837</v>
      </c>
      <c r="AR224" s="27" t="s">
        <v>834</v>
      </c>
      <c r="AS224" s="27" t="s">
        <v>3764</v>
      </c>
      <c r="AT224" s="27" t="s">
        <v>837</v>
      </c>
      <c r="AU224" s="27" t="s">
        <v>834</v>
      </c>
      <c r="AV224" s="27" t="s">
        <v>1866</v>
      </c>
      <c r="AW224" s="27" t="s">
        <v>837</v>
      </c>
      <c r="AX224" s="27" t="s">
        <v>834</v>
      </c>
      <c r="AY224" s="27" t="s">
        <v>393</v>
      </c>
      <c r="AZ224" s="27" t="s">
        <v>837</v>
      </c>
      <c r="BA224" s="27" t="s">
        <v>834</v>
      </c>
      <c r="BB224" s="27" t="s">
        <v>6640</v>
      </c>
      <c r="BC224" s="27" t="s">
        <v>837</v>
      </c>
      <c r="BD224" s="27" t="s">
        <v>834</v>
      </c>
      <c r="BE224" s="27" t="s">
        <v>6802</v>
      </c>
      <c r="BF224" s="27" t="s">
        <v>837</v>
      </c>
      <c r="BG224" s="27" t="s">
        <v>834</v>
      </c>
      <c r="BH224" s="27" t="s">
        <v>834</v>
      </c>
      <c r="BI224" s="27" t="s">
        <v>1777</v>
      </c>
      <c r="BJ224" s="27" t="s">
        <v>837</v>
      </c>
      <c r="BK224" s="27" t="s">
        <v>3403</v>
      </c>
      <c r="BL224" s="27" t="s">
        <v>837</v>
      </c>
      <c r="BM224" s="27" t="s">
        <v>834</v>
      </c>
      <c r="BN224" s="27" t="s">
        <v>5990</v>
      </c>
      <c r="BO224" s="27" t="s">
        <v>837</v>
      </c>
      <c r="BP224" s="27" t="s">
        <v>834</v>
      </c>
      <c r="BQ224" s="27" t="s">
        <v>1020</v>
      </c>
      <c r="BR224" s="27" t="s">
        <v>837</v>
      </c>
      <c r="BS224" s="27" t="s">
        <v>834</v>
      </c>
      <c r="BT224" s="27" t="s">
        <v>4014</v>
      </c>
      <c r="BU224" s="27" t="s">
        <v>837</v>
      </c>
      <c r="BV224" s="27" t="s">
        <v>834</v>
      </c>
      <c r="BW224" s="27" t="s">
        <v>1424</v>
      </c>
      <c r="BX224" s="27" t="s">
        <v>837</v>
      </c>
      <c r="BY224" s="27" t="s">
        <v>834</v>
      </c>
      <c r="BZ224" s="27" t="s">
        <v>602</v>
      </c>
      <c r="CA224" s="27" t="s">
        <v>837</v>
      </c>
      <c r="CB224" s="27" t="s">
        <v>834</v>
      </c>
      <c r="CC224" s="27" t="s">
        <v>3539</v>
      </c>
      <c r="CD224" s="27" t="s">
        <v>837</v>
      </c>
      <c r="CE224" s="27" t="s">
        <v>834</v>
      </c>
      <c r="CF224" s="27" t="s">
        <v>3118</v>
      </c>
      <c r="CG224" s="27" t="s">
        <v>837</v>
      </c>
      <c r="CH224" s="27" t="s">
        <v>834</v>
      </c>
      <c r="CI224" s="27" t="s">
        <v>3608</v>
      </c>
      <c r="CJ224" s="27" t="s">
        <v>837</v>
      </c>
      <c r="CK224" s="27" t="s">
        <v>834</v>
      </c>
      <c r="CL224" s="27" t="s">
        <v>399</v>
      </c>
      <c r="CM224" s="27" t="s">
        <v>837</v>
      </c>
      <c r="CN224" s="27" t="s">
        <v>834</v>
      </c>
      <c r="CO224" s="27" t="s">
        <v>3983</v>
      </c>
      <c r="CP224" s="27" t="s">
        <v>837</v>
      </c>
      <c r="CQ224" s="27" t="s">
        <v>834</v>
      </c>
      <c r="CR224" s="27" t="s">
        <v>3395</v>
      </c>
      <c r="CS224" s="27" t="s">
        <v>837</v>
      </c>
      <c r="CT224" s="27" t="s">
        <v>834</v>
      </c>
      <c r="CU224" s="27" t="s">
        <v>5035</v>
      </c>
      <c r="CV224" s="27" t="s">
        <v>837</v>
      </c>
      <c r="CW224" s="27" t="s">
        <v>7423</v>
      </c>
      <c r="CX224" s="27" t="s">
        <v>1401</v>
      </c>
      <c r="CY224" s="27">
        <v>455</v>
      </c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</row>
    <row r="225" spans="1:188">
      <c r="A225" s="1">
        <v>224</v>
      </c>
      <c r="B225" s="69">
        <v>39496</v>
      </c>
      <c r="C225" s="1" t="s">
        <v>2233</v>
      </c>
      <c r="D225" s="1">
        <v>138383</v>
      </c>
      <c r="E225" s="1">
        <v>78866</v>
      </c>
      <c r="F225" s="35">
        <f t="shared" si="54"/>
        <v>0.56991104398661685</v>
      </c>
      <c r="G225" s="35">
        <f t="shared" si="55"/>
        <v>9.7076053052012279E-2</v>
      </c>
      <c r="H225" s="1" t="str">
        <f t="shared" si="56"/>
        <v>PPPP</v>
      </c>
      <c r="I225" s="35">
        <f t="shared" si="57"/>
        <v>0.45663530545482212</v>
      </c>
      <c r="J225" s="1" t="str">
        <f t="shared" si="58"/>
        <v>IND</v>
      </c>
      <c r="K225" s="35">
        <f t="shared" si="59"/>
        <v>0.35955925240280984</v>
      </c>
      <c r="L225" s="1" t="str">
        <f t="shared" si="60"/>
        <v>IND</v>
      </c>
      <c r="M225" s="35">
        <f t="shared" si="61"/>
        <v>0.12352598077752136</v>
      </c>
      <c r="N225" s="52" t="s">
        <v>834</v>
      </c>
      <c r="O225" s="52" t="s">
        <v>1002</v>
      </c>
      <c r="P225" s="52" t="s">
        <v>837</v>
      </c>
      <c r="Q225" s="27" t="s">
        <v>834</v>
      </c>
      <c r="R225" s="27" t="s">
        <v>1185</v>
      </c>
      <c r="S225" s="27" t="s">
        <v>837</v>
      </c>
      <c r="T225" s="27" t="s">
        <v>834</v>
      </c>
      <c r="U225" s="27" t="s">
        <v>1765</v>
      </c>
      <c r="V225" s="27" t="s">
        <v>837</v>
      </c>
      <c r="W225" s="27" t="s">
        <v>834</v>
      </c>
      <c r="X225" s="27" t="s">
        <v>909</v>
      </c>
      <c r="Y225" s="27" t="s">
        <v>837</v>
      </c>
      <c r="Z225" s="27" t="s">
        <v>7064</v>
      </c>
      <c r="AA225" s="27" t="s">
        <v>1194</v>
      </c>
      <c r="AB225" s="27">
        <v>3585</v>
      </c>
      <c r="AC225" s="27" t="s">
        <v>2051</v>
      </c>
      <c r="AD225" s="27" t="s">
        <v>1003</v>
      </c>
      <c r="AE225" s="27">
        <v>36013</v>
      </c>
      <c r="AF225" s="27" t="s">
        <v>834</v>
      </c>
      <c r="AG225" s="27" t="s">
        <v>7003</v>
      </c>
      <c r="AH225" s="27" t="s">
        <v>837</v>
      </c>
      <c r="AI225" s="27" t="s">
        <v>834</v>
      </c>
      <c r="AJ225" s="27" t="s">
        <v>1406</v>
      </c>
      <c r="AK225" s="27" t="s">
        <v>837</v>
      </c>
      <c r="AL225" s="27" t="s">
        <v>834</v>
      </c>
      <c r="AM225" s="27" t="s">
        <v>3202</v>
      </c>
      <c r="AN225" s="27" t="s">
        <v>837</v>
      </c>
      <c r="AO225" s="27" t="s">
        <v>834</v>
      </c>
      <c r="AP225" s="27" t="s">
        <v>7510</v>
      </c>
      <c r="AQ225" s="27" t="s">
        <v>837</v>
      </c>
      <c r="AR225" s="27" t="s">
        <v>834</v>
      </c>
      <c r="AS225" s="27" t="s">
        <v>3764</v>
      </c>
      <c r="AT225" s="27" t="s">
        <v>837</v>
      </c>
      <c r="AU225" s="27" t="s">
        <v>834</v>
      </c>
      <c r="AV225" s="27" t="s">
        <v>1866</v>
      </c>
      <c r="AW225" s="27" t="s">
        <v>837</v>
      </c>
      <c r="AX225" s="27" t="s">
        <v>834</v>
      </c>
      <c r="AY225" s="27" t="s">
        <v>393</v>
      </c>
      <c r="AZ225" s="27" t="s">
        <v>837</v>
      </c>
      <c r="BA225" s="27" t="s">
        <v>834</v>
      </c>
      <c r="BB225" s="27" t="s">
        <v>6640</v>
      </c>
      <c r="BC225" s="27" t="s">
        <v>837</v>
      </c>
      <c r="BD225" s="27" t="s">
        <v>834</v>
      </c>
      <c r="BE225" s="27" t="s">
        <v>6802</v>
      </c>
      <c r="BF225" s="27" t="s">
        <v>837</v>
      </c>
      <c r="BG225" s="27" t="s">
        <v>834</v>
      </c>
      <c r="BH225" s="27" t="s">
        <v>834</v>
      </c>
      <c r="BI225" s="27" t="s">
        <v>1777</v>
      </c>
      <c r="BJ225" s="27" t="s">
        <v>837</v>
      </c>
      <c r="BK225" s="27" t="s">
        <v>3403</v>
      </c>
      <c r="BL225" s="27" t="s">
        <v>837</v>
      </c>
      <c r="BM225" s="27" t="s">
        <v>834</v>
      </c>
      <c r="BN225" s="27" t="s">
        <v>5990</v>
      </c>
      <c r="BO225" s="27" t="s">
        <v>837</v>
      </c>
      <c r="BP225" s="27" t="s">
        <v>834</v>
      </c>
      <c r="BQ225" s="27" t="s">
        <v>1020</v>
      </c>
      <c r="BR225" s="27" t="s">
        <v>837</v>
      </c>
      <c r="BS225" s="27" t="s">
        <v>834</v>
      </c>
      <c r="BT225" s="27" t="s">
        <v>4014</v>
      </c>
      <c r="BU225" s="27" t="s">
        <v>837</v>
      </c>
      <c r="BV225" s="27" t="s">
        <v>834</v>
      </c>
      <c r="BW225" s="27" t="s">
        <v>1424</v>
      </c>
      <c r="BX225" s="27" t="s">
        <v>837</v>
      </c>
      <c r="BY225" s="27" t="s">
        <v>834</v>
      </c>
      <c r="BZ225" s="27" t="s">
        <v>602</v>
      </c>
      <c r="CA225" s="27" t="s">
        <v>837</v>
      </c>
      <c r="CB225" s="27" t="s">
        <v>834</v>
      </c>
      <c r="CC225" s="27" t="s">
        <v>3539</v>
      </c>
      <c r="CD225" s="27" t="s">
        <v>837</v>
      </c>
      <c r="CE225" s="27" t="s">
        <v>834</v>
      </c>
      <c r="CF225" s="27" t="s">
        <v>3118</v>
      </c>
      <c r="CG225" s="27" t="s">
        <v>837</v>
      </c>
      <c r="CH225" s="27" t="s">
        <v>834</v>
      </c>
      <c r="CI225" s="27" t="s">
        <v>3608</v>
      </c>
      <c r="CJ225" s="27" t="s">
        <v>837</v>
      </c>
      <c r="CK225" s="27" t="s">
        <v>834</v>
      </c>
      <c r="CL225" s="27" t="s">
        <v>399</v>
      </c>
      <c r="CM225" s="27" t="s">
        <v>837</v>
      </c>
      <c r="CN225" s="27" t="s">
        <v>834</v>
      </c>
      <c r="CO225" s="27" t="s">
        <v>3983</v>
      </c>
      <c r="CP225" s="27" t="s">
        <v>837</v>
      </c>
      <c r="CQ225" s="27" t="s">
        <v>834</v>
      </c>
      <c r="CR225" s="27" t="s">
        <v>3395</v>
      </c>
      <c r="CS225" s="27" t="s">
        <v>837</v>
      </c>
      <c r="CT225" s="27" t="s">
        <v>834</v>
      </c>
      <c r="CU225" s="27" t="s">
        <v>5035</v>
      </c>
      <c r="CV225" s="27" t="s">
        <v>837</v>
      </c>
      <c r="CW225" s="27" t="s">
        <v>2052</v>
      </c>
      <c r="CX225" s="27" t="s">
        <v>1401</v>
      </c>
      <c r="CY225" s="27">
        <v>28357</v>
      </c>
      <c r="CZ225" s="27" t="s">
        <v>7063</v>
      </c>
      <c r="DA225" s="27" t="s">
        <v>1401</v>
      </c>
      <c r="DB225" s="27">
        <v>9742</v>
      </c>
      <c r="DC225" s="27" t="s">
        <v>7065</v>
      </c>
      <c r="DD225" s="27" t="s">
        <v>1401</v>
      </c>
      <c r="DE225" s="27">
        <v>1107</v>
      </c>
      <c r="DF225" s="27" t="s">
        <v>7066</v>
      </c>
      <c r="DG225" s="27" t="s">
        <v>1401</v>
      </c>
      <c r="DH225" s="27">
        <v>62</v>
      </c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</row>
    <row r="226" spans="1:188">
      <c r="A226" s="1">
        <v>225</v>
      </c>
      <c r="B226" s="69">
        <v>39496</v>
      </c>
      <c r="C226" s="1" t="s">
        <v>2239</v>
      </c>
      <c r="D226" s="1">
        <v>140321</v>
      </c>
      <c r="E226" s="1">
        <v>78375</v>
      </c>
      <c r="F226" s="35">
        <f t="shared" si="54"/>
        <v>0.5585407743673434</v>
      </c>
      <c r="G226" s="35">
        <f t="shared" si="55"/>
        <v>5.3358851674641147E-2</v>
      </c>
      <c r="H226" s="1" t="str">
        <f t="shared" si="56"/>
        <v>PML</v>
      </c>
      <c r="I226" s="35">
        <f t="shared" si="57"/>
        <v>0.46440829346092505</v>
      </c>
      <c r="J226" s="1" t="str">
        <f t="shared" si="58"/>
        <v>IND</v>
      </c>
      <c r="K226" s="35">
        <f t="shared" si="59"/>
        <v>0.41104944178628389</v>
      </c>
      <c r="L226" s="1" t="str">
        <f t="shared" si="60"/>
        <v>PPPP</v>
      </c>
      <c r="M226" s="35">
        <f t="shared" si="61"/>
        <v>8.7961722488038283E-2</v>
      </c>
      <c r="N226" s="52" t="s">
        <v>834</v>
      </c>
      <c r="O226" s="52" t="s">
        <v>1002</v>
      </c>
      <c r="P226" s="52" t="s">
        <v>837</v>
      </c>
      <c r="Q226" s="27" t="s">
        <v>834</v>
      </c>
      <c r="R226" s="27" t="s">
        <v>1185</v>
      </c>
      <c r="S226" s="27" t="s">
        <v>837</v>
      </c>
      <c r="T226" s="27" t="s">
        <v>834</v>
      </c>
      <c r="U226" s="27" t="s">
        <v>1765</v>
      </c>
      <c r="V226" s="27" t="s">
        <v>837</v>
      </c>
      <c r="W226" s="27" t="s">
        <v>45</v>
      </c>
      <c r="X226" s="27" t="s">
        <v>909</v>
      </c>
      <c r="Y226" s="27">
        <v>36398</v>
      </c>
      <c r="Z226" s="27" t="s">
        <v>7267</v>
      </c>
      <c r="AA226" s="27" t="s">
        <v>1194</v>
      </c>
      <c r="AB226" s="27">
        <v>1706</v>
      </c>
      <c r="AC226" s="27" t="s">
        <v>7266</v>
      </c>
      <c r="AD226" s="27" t="s">
        <v>1003</v>
      </c>
      <c r="AE226" s="27">
        <v>6894</v>
      </c>
      <c r="AF226" s="27" t="s">
        <v>834</v>
      </c>
      <c r="AG226" s="27" t="s">
        <v>7003</v>
      </c>
      <c r="AH226" s="27" t="s">
        <v>837</v>
      </c>
      <c r="AI226" s="27" t="s">
        <v>834</v>
      </c>
      <c r="AJ226" s="27" t="s">
        <v>1406</v>
      </c>
      <c r="AK226" s="27" t="s">
        <v>837</v>
      </c>
      <c r="AL226" s="27" t="s">
        <v>834</v>
      </c>
      <c r="AM226" s="27" t="s">
        <v>3202</v>
      </c>
      <c r="AN226" s="27" t="s">
        <v>837</v>
      </c>
      <c r="AO226" s="27" t="s">
        <v>834</v>
      </c>
      <c r="AP226" s="27" t="s">
        <v>7510</v>
      </c>
      <c r="AQ226" s="27" t="s">
        <v>837</v>
      </c>
      <c r="AR226" s="27" t="s">
        <v>834</v>
      </c>
      <c r="AS226" s="27" t="s">
        <v>3764</v>
      </c>
      <c r="AT226" s="27" t="s">
        <v>837</v>
      </c>
      <c r="AU226" s="27" t="s">
        <v>834</v>
      </c>
      <c r="AV226" s="27" t="s">
        <v>1866</v>
      </c>
      <c r="AW226" s="27" t="s">
        <v>837</v>
      </c>
      <c r="AX226" s="27" t="s">
        <v>834</v>
      </c>
      <c r="AY226" s="27" t="s">
        <v>393</v>
      </c>
      <c r="AZ226" s="27" t="s">
        <v>837</v>
      </c>
      <c r="BA226" s="27" t="s">
        <v>834</v>
      </c>
      <c r="BB226" s="27" t="s">
        <v>6640</v>
      </c>
      <c r="BC226" s="27" t="s">
        <v>837</v>
      </c>
      <c r="BD226" s="27" t="s">
        <v>834</v>
      </c>
      <c r="BE226" s="27" t="s">
        <v>6802</v>
      </c>
      <c r="BF226" s="27" t="s">
        <v>837</v>
      </c>
      <c r="BG226" s="27" t="s">
        <v>834</v>
      </c>
      <c r="BH226" s="27" t="s">
        <v>834</v>
      </c>
      <c r="BI226" s="27" t="s">
        <v>1777</v>
      </c>
      <c r="BJ226" s="27" t="s">
        <v>837</v>
      </c>
      <c r="BK226" s="27" t="s">
        <v>3403</v>
      </c>
      <c r="BL226" s="27" t="s">
        <v>837</v>
      </c>
      <c r="BM226" s="27" t="s">
        <v>834</v>
      </c>
      <c r="BN226" s="27" t="s">
        <v>5990</v>
      </c>
      <c r="BO226" s="27" t="s">
        <v>837</v>
      </c>
      <c r="BP226" s="27" t="s">
        <v>834</v>
      </c>
      <c r="BQ226" s="27" t="s">
        <v>1020</v>
      </c>
      <c r="BR226" s="27" t="s">
        <v>837</v>
      </c>
      <c r="BS226" s="27" t="s">
        <v>834</v>
      </c>
      <c r="BT226" s="27" t="s">
        <v>4014</v>
      </c>
      <c r="BU226" s="27" t="s">
        <v>837</v>
      </c>
      <c r="BV226" s="27" t="s">
        <v>834</v>
      </c>
      <c r="BW226" s="27" t="s">
        <v>1424</v>
      </c>
      <c r="BX226" s="27" t="s">
        <v>837</v>
      </c>
      <c r="BY226" s="27" t="s">
        <v>834</v>
      </c>
      <c r="BZ226" s="27" t="s">
        <v>602</v>
      </c>
      <c r="CA226" s="27" t="s">
        <v>837</v>
      </c>
      <c r="CB226" s="27" t="s">
        <v>834</v>
      </c>
      <c r="CC226" s="27" t="s">
        <v>3539</v>
      </c>
      <c r="CD226" s="27" t="s">
        <v>837</v>
      </c>
      <c r="CE226" s="27" t="s">
        <v>834</v>
      </c>
      <c r="CF226" s="27" t="s">
        <v>3118</v>
      </c>
      <c r="CG226" s="27" t="s">
        <v>837</v>
      </c>
      <c r="CH226" s="27" t="s">
        <v>834</v>
      </c>
      <c r="CI226" s="27" t="s">
        <v>3608</v>
      </c>
      <c r="CJ226" s="27" t="s">
        <v>837</v>
      </c>
      <c r="CK226" s="27" t="s">
        <v>834</v>
      </c>
      <c r="CL226" s="27" t="s">
        <v>399</v>
      </c>
      <c r="CM226" s="27" t="s">
        <v>837</v>
      </c>
      <c r="CN226" s="27" t="s">
        <v>834</v>
      </c>
      <c r="CO226" s="27" t="s">
        <v>3983</v>
      </c>
      <c r="CP226" s="27" t="s">
        <v>837</v>
      </c>
      <c r="CQ226" s="27" t="s">
        <v>834</v>
      </c>
      <c r="CR226" s="27" t="s">
        <v>3395</v>
      </c>
      <c r="CS226" s="27" t="s">
        <v>837</v>
      </c>
      <c r="CT226" s="27" t="s">
        <v>834</v>
      </c>
      <c r="CU226" s="27" t="s">
        <v>5035</v>
      </c>
      <c r="CV226" s="27" t="s">
        <v>837</v>
      </c>
      <c r="CW226" s="27" t="s">
        <v>2238</v>
      </c>
      <c r="CX226" s="27" t="s">
        <v>1401</v>
      </c>
      <c r="CY226" s="27">
        <v>32216</v>
      </c>
      <c r="CZ226" s="27" t="s">
        <v>7099</v>
      </c>
      <c r="DA226" s="27" t="s">
        <v>1401</v>
      </c>
      <c r="DB226" s="27">
        <v>749</v>
      </c>
      <c r="DC226" s="27" t="s">
        <v>7100</v>
      </c>
      <c r="DD226" s="27" t="s">
        <v>1401</v>
      </c>
      <c r="DE226" s="27">
        <v>370</v>
      </c>
      <c r="DF226" s="27" t="s">
        <v>7098</v>
      </c>
      <c r="DG226" s="27" t="s">
        <v>1401</v>
      </c>
      <c r="DH226" s="27">
        <v>42</v>
      </c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</row>
    <row r="227" spans="1:188">
      <c r="A227" s="1">
        <v>226</v>
      </c>
      <c r="B227" s="69">
        <v>39496</v>
      </c>
      <c r="C227" s="1" t="s">
        <v>2240</v>
      </c>
      <c r="D227" s="1">
        <v>125052</v>
      </c>
      <c r="E227" s="1">
        <v>75731</v>
      </c>
      <c r="F227" s="35">
        <f t="shared" si="54"/>
        <v>0.60559607203403387</v>
      </c>
      <c r="G227" s="35">
        <f t="shared" si="55"/>
        <v>0.19254994652123966</v>
      </c>
      <c r="H227" s="1" t="str">
        <f t="shared" si="56"/>
        <v>PML</v>
      </c>
      <c r="I227" s="35">
        <f t="shared" si="57"/>
        <v>0.39554475710079096</v>
      </c>
      <c r="J227" s="1" t="str">
        <f t="shared" si="58"/>
        <v>IND</v>
      </c>
      <c r="K227" s="35">
        <f t="shared" si="59"/>
        <v>0.20299481057955129</v>
      </c>
      <c r="L227" s="1" t="str">
        <f t="shared" si="60"/>
        <v>PML-N</v>
      </c>
      <c r="M227" s="35">
        <f t="shared" si="61"/>
        <v>0.20034067951037224</v>
      </c>
      <c r="N227" s="52" t="s">
        <v>834</v>
      </c>
      <c r="O227" s="52" t="s">
        <v>1002</v>
      </c>
      <c r="P227" s="52" t="s">
        <v>837</v>
      </c>
      <c r="Q227" s="27" t="s">
        <v>834</v>
      </c>
      <c r="R227" s="27" t="s">
        <v>1185</v>
      </c>
      <c r="S227" s="27" t="s">
        <v>837</v>
      </c>
      <c r="T227" s="27" t="s">
        <v>5307</v>
      </c>
      <c r="U227" s="27" t="s">
        <v>1765</v>
      </c>
      <c r="V227" s="27">
        <v>222</v>
      </c>
      <c r="W227" s="27" t="s">
        <v>2241</v>
      </c>
      <c r="X227" s="27" t="s">
        <v>909</v>
      </c>
      <c r="Y227" s="27">
        <v>29955</v>
      </c>
      <c r="Z227" s="27" t="s">
        <v>7067</v>
      </c>
      <c r="AA227" s="27" t="s">
        <v>1194</v>
      </c>
      <c r="AB227" s="27">
        <v>15172</v>
      </c>
      <c r="AC227" s="27" t="s">
        <v>7068</v>
      </c>
      <c r="AD227" s="27" t="s">
        <v>1003</v>
      </c>
      <c r="AE227" s="27">
        <v>14922</v>
      </c>
      <c r="AF227" s="27" t="s">
        <v>834</v>
      </c>
      <c r="AG227" s="27" t="s">
        <v>7003</v>
      </c>
      <c r="AH227" s="27" t="s">
        <v>837</v>
      </c>
      <c r="AI227" s="27" t="s">
        <v>834</v>
      </c>
      <c r="AJ227" s="27" t="s">
        <v>1406</v>
      </c>
      <c r="AK227" s="27" t="s">
        <v>837</v>
      </c>
      <c r="AL227" s="27" t="s">
        <v>834</v>
      </c>
      <c r="AM227" s="27" t="s">
        <v>3202</v>
      </c>
      <c r="AN227" s="27" t="s">
        <v>837</v>
      </c>
      <c r="AO227" s="27" t="s">
        <v>834</v>
      </c>
      <c r="AP227" s="27" t="s">
        <v>7510</v>
      </c>
      <c r="AQ227" s="27" t="s">
        <v>837</v>
      </c>
      <c r="AR227" s="27" t="s">
        <v>834</v>
      </c>
      <c r="AS227" s="27" t="s">
        <v>3764</v>
      </c>
      <c r="AT227" s="27" t="s">
        <v>837</v>
      </c>
      <c r="AU227" s="27" t="s">
        <v>834</v>
      </c>
      <c r="AV227" s="27" t="s">
        <v>1866</v>
      </c>
      <c r="AW227" s="27" t="s">
        <v>837</v>
      </c>
      <c r="AX227" s="27" t="s">
        <v>834</v>
      </c>
      <c r="AY227" s="27" t="s">
        <v>393</v>
      </c>
      <c r="AZ227" s="27" t="s">
        <v>837</v>
      </c>
      <c r="BA227" s="27" t="s">
        <v>834</v>
      </c>
      <c r="BB227" s="27" t="s">
        <v>6640</v>
      </c>
      <c r="BC227" s="27" t="s">
        <v>837</v>
      </c>
      <c r="BD227" s="27" t="s">
        <v>834</v>
      </c>
      <c r="BE227" s="27" t="s">
        <v>6802</v>
      </c>
      <c r="BF227" s="27" t="s">
        <v>837</v>
      </c>
      <c r="BG227" s="27" t="s">
        <v>834</v>
      </c>
      <c r="BH227" s="27" t="s">
        <v>834</v>
      </c>
      <c r="BI227" s="27" t="s">
        <v>1777</v>
      </c>
      <c r="BJ227" s="27" t="s">
        <v>837</v>
      </c>
      <c r="BK227" s="27" t="s">
        <v>3403</v>
      </c>
      <c r="BL227" s="27" t="s">
        <v>837</v>
      </c>
      <c r="BM227" s="27" t="s">
        <v>834</v>
      </c>
      <c r="BN227" s="27" t="s">
        <v>5990</v>
      </c>
      <c r="BO227" s="27" t="s">
        <v>837</v>
      </c>
      <c r="BP227" s="27" t="s">
        <v>834</v>
      </c>
      <c r="BQ227" s="27" t="s">
        <v>1020</v>
      </c>
      <c r="BR227" s="27" t="s">
        <v>837</v>
      </c>
      <c r="BS227" s="27" t="s">
        <v>834</v>
      </c>
      <c r="BT227" s="27" t="s">
        <v>4014</v>
      </c>
      <c r="BU227" s="27" t="s">
        <v>837</v>
      </c>
      <c r="BV227" s="27" t="s">
        <v>834</v>
      </c>
      <c r="BW227" s="27" t="s">
        <v>1424</v>
      </c>
      <c r="BX227" s="27" t="s">
        <v>837</v>
      </c>
      <c r="BY227" s="27" t="s">
        <v>834</v>
      </c>
      <c r="BZ227" s="27" t="s">
        <v>602</v>
      </c>
      <c r="CA227" s="27" t="s">
        <v>837</v>
      </c>
      <c r="CB227" s="27" t="s">
        <v>834</v>
      </c>
      <c r="CC227" s="27" t="s">
        <v>3539</v>
      </c>
      <c r="CD227" s="27" t="s">
        <v>837</v>
      </c>
      <c r="CE227" s="27" t="s">
        <v>834</v>
      </c>
      <c r="CF227" s="27" t="s">
        <v>3118</v>
      </c>
      <c r="CG227" s="27" t="s">
        <v>837</v>
      </c>
      <c r="CH227" s="27" t="s">
        <v>834</v>
      </c>
      <c r="CI227" s="27" t="s">
        <v>3608</v>
      </c>
      <c r="CJ227" s="27" t="s">
        <v>837</v>
      </c>
      <c r="CK227" s="27" t="s">
        <v>834</v>
      </c>
      <c r="CL227" s="27" t="s">
        <v>399</v>
      </c>
      <c r="CM227" s="27" t="s">
        <v>837</v>
      </c>
      <c r="CN227" s="27" t="s">
        <v>834</v>
      </c>
      <c r="CO227" s="27" t="s">
        <v>3983</v>
      </c>
      <c r="CP227" s="27" t="s">
        <v>837</v>
      </c>
      <c r="CQ227" s="27" t="s">
        <v>834</v>
      </c>
      <c r="CR227" s="27" t="s">
        <v>3395</v>
      </c>
      <c r="CS227" s="27" t="s">
        <v>837</v>
      </c>
      <c r="CT227" s="27" t="s">
        <v>834</v>
      </c>
      <c r="CU227" s="27" t="s">
        <v>5035</v>
      </c>
      <c r="CV227" s="27" t="s">
        <v>837</v>
      </c>
      <c r="CW227" s="27" t="s">
        <v>2242</v>
      </c>
      <c r="CX227" s="27" t="s">
        <v>1401</v>
      </c>
      <c r="CY227" s="27">
        <v>15373</v>
      </c>
      <c r="CZ227" s="27" t="s">
        <v>7069</v>
      </c>
      <c r="DA227" s="27" t="s">
        <v>1401</v>
      </c>
      <c r="DB227" s="27">
        <v>87</v>
      </c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</row>
    <row r="228" spans="1:188">
      <c r="A228" s="1">
        <v>227</v>
      </c>
      <c r="B228" s="69">
        <v>39496</v>
      </c>
      <c r="C228" s="1" t="s">
        <v>1060</v>
      </c>
      <c r="D228" s="1">
        <v>122430</v>
      </c>
      <c r="E228" s="1">
        <v>68594</v>
      </c>
      <c r="F228" s="35">
        <f t="shared" si="54"/>
        <v>0.56027117536551496</v>
      </c>
      <c r="G228" s="35">
        <f t="shared" si="55"/>
        <v>0.27944135055544217</v>
      </c>
      <c r="H228" s="1" t="str">
        <f t="shared" si="56"/>
        <v>PML</v>
      </c>
      <c r="I228" s="35">
        <f t="shared" si="57"/>
        <v>0.53350147243199109</v>
      </c>
      <c r="J228" s="1" t="str">
        <f t="shared" si="58"/>
        <v>PML-N</v>
      </c>
      <c r="K228" s="35">
        <f t="shared" si="59"/>
        <v>0.25406012187654897</v>
      </c>
      <c r="L228" s="1" t="str">
        <f t="shared" si="60"/>
        <v>IND</v>
      </c>
      <c r="M228" s="35">
        <f t="shared" si="61"/>
        <v>0.19261159868210048</v>
      </c>
      <c r="N228" s="52" t="s">
        <v>834</v>
      </c>
      <c r="O228" s="52" t="s">
        <v>1002</v>
      </c>
      <c r="P228" s="52" t="s">
        <v>837</v>
      </c>
      <c r="Q228" s="27" t="s">
        <v>834</v>
      </c>
      <c r="R228" s="27" t="s">
        <v>1185</v>
      </c>
      <c r="S228" s="27" t="s">
        <v>837</v>
      </c>
      <c r="T228" s="27" t="s">
        <v>834</v>
      </c>
      <c r="U228" s="27" t="s">
        <v>1765</v>
      </c>
      <c r="V228" s="27" t="s">
        <v>837</v>
      </c>
      <c r="W228" s="27" t="s">
        <v>2243</v>
      </c>
      <c r="X228" s="27" t="s">
        <v>909</v>
      </c>
      <c r="Y228" s="27">
        <v>36595</v>
      </c>
      <c r="Z228" s="27" t="s">
        <v>2244</v>
      </c>
      <c r="AA228" s="27" t="s">
        <v>1194</v>
      </c>
      <c r="AB228" s="27">
        <v>17427</v>
      </c>
      <c r="AC228" s="27" t="s">
        <v>834</v>
      </c>
      <c r="AD228" s="27" t="s">
        <v>1003</v>
      </c>
      <c r="AE228" s="27" t="s">
        <v>837</v>
      </c>
      <c r="AF228" s="27" t="s">
        <v>834</v>
      </c>
      <c r="AG228" s="27" t="s">
        <v>7003</v>
      </c>
      <c r="AH228" s="27" t="s">
        <v>837</v>
      </c>
      <c r="AI228" s="27" t="s">
        <v>834</v>
      </c>
      <c r="AJ228" s="27" t="s">
        <v>1406</v>
      </c>
      <c r="AK228" s="27" t="s">
        <v>837</v>
      </c>
      <c r="AL228" s="27" t="s">
        <v>834</v>
      </c>
      <c r="AM228" s="27" t="s">
        <v>3202</v>
      </c>
      <c r="AN228" s="27" t="s">
        <v>837</v>
      </c>
      <c r="AO228" s="27" t="s">
        <v>834</v>
      </c>
      <c r="AP228" s="27" t="s">
        <v>7510</v>
      </c>
      <c r="AQ228" s="27" t="s">
        <v>837</v>
      </c>
      <c r="AR228" s="27" t="s">
        <v>834</v>
      </c>
      <c r="AS228" s="27" t="s">
        <v>3764</v>
      </c>
      <c r="AT228" s="27" t="s">
        <v>837</v>
      </c>
      <c r="AU228" s="27" t="s">
        <v>834</v>
      </c>
      <c r="AV228" s="27" t="s">
        <v>1866</v>
      </c>
      <c r="AW228" s="27" t="s">
        <v>837</v>
      </c>
      <c r="AX228" s="27" t="s">
        <v>834</v>
      </c>
      <c r="AY228" s="27" t="s">
        <v>393</v>
      </c>
      <c r="AZ228" s="27" t="s">
        <v>837</v>
      </c>
      <c r="BA228" s="27" t="s">
        <v>834</v>
      </c>
      <c r="BB228" s="27" t="s">
        <v>6640</v>
      </c>
      <c r="BC228" s="27" t="s">
        <v>837</v>
      </c>
      <c r="BD228" s="27" t="s">
        <v>834</v>
      </c>
      <c r="BE228" s="27" t="s">
        <v>6802</v>
      </c>
      <c r="BF228" s="27" t="s">
        <v>837</v>
      </c>
      <c r="BG228" s="27" t="s">
        <v>834</v>
      </c>
      <c r="BH228" s="27" t="s">
        <v>834</v>
      </c>
      <c r="BI228" s="27" t="s">
        <v>1777</v>
      </c>
      <c r="BJ228" s="27" t="s">
        <v>837</v>
      </c>
      <c r="BK228" s="27" t="s">
        <v>3403</v>
      </c>
      <c r="BL228" s="27" t="s">
        <v>837</v>
      </c>
      <c r="BM228" s="27" t="s">
        <v>834</v>
      </c>
      <c r="BN228" s="27" t="s">
        <v>5990</v>
      </c>
      <c r="BO228" s="27" t="s">
        <v>837</v>
      </c>
      <c r="BP228" s="27" t="s">
        <v>834</v>
      </c>
      <c r="BQ228" s="27" t="s">
        <v>1020</v>
      </c>
      <c r="BR228" s="27" t="s">
        <v>837</v>
      </c>
      <c r="BS228" s="27" t="s">
        <v>834</v>
      </c>
      <c r="BT228" s="27" t="s">
        <v>4014</v>
      </c>
      <c r="BU228" s="27" t="s">
        <v>837</v>
      </c>
      <c r="BV228" s="27" t="s">
        <v>834</v>
      </c>
      <c r="BW228" s="27" t="s">
        <v>1424</v>
      </c>
      <c r="BX228" s="27" t="s">
        <v>837</v>
      </c>
      <c r="BY228" s="27" t="s">
        <v>834</v>
      </c>
      <c r="BZ228" s="27" t="s">
        <v>602</v>
      </c>
      <c r="CA228" s="27" t="s">
        <v>837</v>
      </c>
      <c r="CB228" s="27" t="s">
        <v>834</v>
      </c>
      <c r="CC228" s="27" t="s">
        <v>3539</v>
      </c>
      <c r="CD228" s="27" t="s">
        <v>837</v>
      </c>
      <c r="CE228" s="27" t="s">
        <v>834</v>
      </c>
      <c r="CF228" s="27" t="s">
        <v>3118</v>
      </c>
      <c r="CG228" s="27" t="s">
        <v>837</v>
      </c>
      <c r="CH228" s="27" t="s">
        <v>834</v>
      </c>
      <c r="CI228" s="27" t="s">
        <v>3608</v>
      </c>
      <c r="CJ228" s="27" t="s">
        <v>837</v>
      </c>
      <c r="CK228" s="27" t="s">
        <v>834</v>
      </c>
      <c r="CL228" s="27" t="s">
        <v>399</v>
      </c>
      <c r="CM228" s="27" t="s">
        <v>837</v>
      </c>
      <c r="CN228" s="27" t="s">
        <v>834</v>
      </c>
      <c r="CO228" s="27" t="s">
        <v>3983</v>
      </c>
      <c r="CP228" s="27" t="s">
        <v>837</v>
      </c>
      <c r="CQ228" s="27" t="s">
        <v>834</v>
      </c>
      <c r="CR228" s="27" t="s">
        <v>3395</v>
      </c>
      <c r="CS228" s="27" t="s">
        <v>837</v>
      </c>
      <c r="CT228" s="27" t="s">
        <v>834</v>
      </c>
      <c r="CU228" s="27" t="s">
        <v>5035</v>
      </c>
      <c r="CV228" s="27" t="s">
        <v>837</v>
      </c>
      <c r="CW228" s="27" t="s">
        <v>7070</v>
      </c>
      <c r="CX228" s="27" t="s">
        <v>1401</v>
      </c>
      <c r="CY228" s="27">
        <v>13212</v>
      </c>
      <c r="CZ228" s="27" t="s">
        <v>6919</v>
      </c>
      <c r="DA228" s="27" t="s">
        <v>1401</v>
      </c>
      <c r="DB228" s="27">
        <v>1360</v>
      </c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</row>
    <row r="229" spans="1:188">
      <c r="A229" s="1">
        <v>228</v>
      </c>
      <c r="B229" s="69">
        <v>39496</v>
      </c>
      <c r="C229" s="1" t="s">
        <v>1063</v>
      </c>
      <c r="D229" s="1">
        <v>136389</v>
      </c>
      <c r="E229" s="1">
        <v>67799</v>
      </c>
      <c r="F229" s="35">
        <f t="shared" si="54"/>
        <v>0.49710020602834537</v>
      </c>
      <c r="G229" s="35">
        <f t="shared" si="55"/>
        <v>0.15280461363736927</v>
      </c>
      <c r="H229" s="1" t="str">
        <f t="shared" si="56"/>
        <v>IND</v>
      </c>
      <c r="I229" s="35">
        <f t="shared" si="57"/>
        <v>0.38310299561940442</v>
      </c>
      <c r="J229" s="1" t="str">
        <f t="shared" si="58"/>
        <v>PPPP</v>
      </c>
      <c r="K229" s="35">
        <f t="shared" si="59"/>
        <v>0.23029838198203514</v>
      </c>
      <c r="L229" s="1" t="str">
        <f t="shared" si="60"/>
        <v>PML</v>
      </c>
      <c r="M229" s="35">
        <f t="shared" si="61"/>
        <v>0.21771707547308958</v>
      </c>
      <c r="N229" s="52" t="s">
        <v>834</v>
      </c>
      <c r="O229" s="52" t="s">
        <v>1002</v>
      </c>
      <c r="P229" s="52" t="s">
        <v>837</v>
      </c>
      <c r="Q229" s="27" t="s">
        <v>834</v>
      </c>
      <c r="R229" s="27" t="s">
        <v>1185</v>
      </c>
      <c r="S229" s="27" t="s">
        <v>837</v>
      </c>
      <c r="T229" s="27" t="s">
        <v>834</v>
      </c>
      <c r="U229" s="27" t="s">
        <v>1765</v>
      </c>
      <c r="V229" s="27" t="s">
        <v>837</v>
      </c>
      <c r="W229" s="27" t="s">
        <v>6920</v>
      </c>
      <c r="X229" s="27" t="s">
        <v>909</v>
      </c>
      <c r="Y229" s="27">
        <v>14761</v>
      </c>
      <c r="Z229" s="27" t="s">
        <v>6921</v>
      </c>
      <c r="AA229" s="27" t="s">
        <v>1194</v>
      </c>
      <c r="AB229" s="27">
        <v>11224</v>
      </c>
      <c r="AC229" s="27" t="s">
        <v>2246</v>
      </c>
      <c r="AD229" s="27" t="s">
        <v>1003</v>
      </c>
      <c r="AE229" s="27">
        <v>15614</v>
      </c>
      <c r="AF229" s="27" t="s">
        <v>834</v>
      </c>
      <c r="AG229" s="27" t="s">
        <v>7003</v>
      </c>
      <c r="AH229" s="27" t="s">
        <v>837</v>
      </c>
      <c r="AI229" s="27" t="s">
        <v>834</v>
      </c>
      <c r="AJ229" s="27" t="s">
        <v>1406</v>
      </c>
      <c r="AK229" s="27" t="s">
        <v>837</v>
      </c>
      <c r="AL229" s="27" t="s">
        <v>834</v>
      </c>
      <c r="AM229" s="27" t="s">
        <v>3202</v>
      </c>
      <c r="AN229" s="27" t="s">
        <v>837</v>
      </c>
      <c r="AO229" s="27" t="s">
        <v>834</v>
      </c>
      <c r="AP229" s="27" t="s">
        <v>7510</v>
      </c>
      <c r="AQ229" s="27" t="s">
        <v>837</v>
      </c>
      <c r="AR229" s="27" t="s">
        <v>834</v>
      </c>
      <c r="AS229" s="27" t="s">
        <v>3764</v>
      </c>
      <c r="AT229" s="27" t="s">
        <v>837</v>
      </c>
      <c r="AU229" s="27" t="s">
        <v>834</v>
      </c>
      <c r="AV229" s="27" t="s">
        <v>1866</v>
      </c>
      <c r="AW229" s="27" t="s">
        <v>837</v>
      </c>
      <c r="AX229" s="27" t="s">
        <v>834</v>
      </c>
      <c r="AY229" s="27" t="s">
        <v>393</v>
      </c>
      <c r="AZ229" s="27" t="s">
        <v>837</v>
      </c>
      <c r="BA229" s="27" t="s">
        <v>834</v>
      </c>
      <c r="BB229" s="27" t="s">
        <v>6640</v>
      </c>
      <c r="BC229" s="27" t="s">
        <v>837</v>
      </c>
      <c r="BD229" s="27" t="s">
        <v>834</v>
      </c>
      <c r="BE229" s="27" t="s">
        <v>6802</v>
      </c>
      <c r="BF229" s="27" t="s">
        <v>837</v>
      </c>
      <c r="BG229" s="27" t="s">
        <v>834</v>
      </c>
      <c r="BH229" s="27" t="s">
        <v>834</v>
      </c>
      <c r="BI229" s="27" t="s">
        <v>1777</v>
      </c>
      <c r="BJ229" s="27" t="s">
        <v>837</v>
      </c>
      <c r="BK229" s="27" t="s">
        <v>3403</v>
      </c>
      <c r="BL229" s="27" t="s">
        <v>837</v>
      </c>
      <c r="BM229" s="27" t="s">
        <v>834</v>
      </c>
      <c r="BN229" s="27" t="s">
        <v>5990</v>
      </c>
      <c r="BO229" s="27" t="s">
        <v>837</v>
      </c>
      <c r="BP229" s="27" t="s">
        <v>834</v>
      </c>
      <c r="BQ229" s="27" t="s">
        <v>1020</v>
      </c>
      <c r="BR229" s="27" t="s">
        <v>837</v>
      </c>
      <c r="BS229" s="27" t="s">
        <v>834</v>
      </c>
      <c r="BT229" s="27" t="s">
        <v>4014</v>
      </c>
      <c r="BU229" s="27" t="s">
        <v>837</v>
      </c>
      <c r="BV229" s="27" t="s">
        <v>834</v>
      </c>
      <c r="BW229" s="27" t="s">
        <v>1424</v>
      </c>
      <c r="BX229" s="27" t="s">
        <v>837</v>
      </c>
      <c r="BY229" s="27" t="s">
        <v>834</v>
      </c>
      <c r="BZ229" s="27" t="s">
        <v>602</v>
      </c>
      <c r="CA229" s="27" t="s">
        <v>837</v>
      </c>
      <c r="CB229" s="27" t="s">
        <v>834</v>
      </c>
      <c r="CC229" s="27" t="s">
        <v>3539</v>
      </c>
      <c r="CD229" s="27" t="s">
        <v>837</v>
      </c>
      <c r="CE229" s="27" t="s">
        <v>834</v>
      </c>
      <c r="CF229" s="27" t="s">
        <v>3118</v>
      </c>
      <c r="CG229" s="27" t="s">
        <v>837</v>
      </c>
      <c r="CH229" s="27" t="s">
        <v>834</v>
      </c>
      <c r="CI229" s="27" t="s">
        <v>3608</v>
      </c>
      <c r="CJ229" s="27" t="s">
        <v>837</v>
      </c>
      <c r="CK229" s="27" t="s">
        <v>834</v>
      </c>
      <c r="CL229" s="27" t="s">
        <v>399</v>
      </c>
      <c r="CM229" s="27" t="s">
        <v>837</v>
      </c>
      <c r="CN229" s="27" t="s">
        <v>834</v>
      </c>
      <c r="CO229" s="27" t="s">
        <v>3983</v>
      </c>
      <c r="CP229" s="27" t="s">
        <v>837</v>
      </c>
      <c r="CQ229" s="27" t="s">
        <v>834</v>
      </c>
      <c r="CR229" s="27" t="s">
        <v>3395</v>
      </c>
      <c r="CS229" s="27" t="s">
        <v>837</v>
      </c>
      <c r="CT229" s="27" t="s">
        <v>834</v>
      </c>
      <c r="CU229" s="27" t="s">
        <v>5035</v>
      </c>
      <c r="CV229" s="27" t="s">
        <v>837</v>
      </c>
      <c r="CW229" s="27" t="s">
        <v>2245</v>
      </c>
      <c r="CX229" s="27" t="s">
        <v>1401</v>
      </c>
      <c r="CY229" s="27">
        <v>25974</v>
      </c>
      <c r="CZ229" s="27" t="s">
        <v>7076</v>
      </c>
      <c r="DA229" s="27" t="s">
        <v>1401</v>
      </c>
      <c r="DB229" s="27">
        <v>156</v>
      </c>
      <c r="DC229" s="27" t="s">
        <v>6936</v>
      </c>
      <c r="DD229" s="27" t="s">
        <v>1401</v>
      </c>
      <c r="DE229" s="27">
        <v>70</v>
      </c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</row>
    <row r="230" spans="1:188">
      <c r="A230" s="1">
        <v>229</v>
      </c>
      <c r="B230" s="69">
        <v>39496</v>
      </c>
      <c r="C230" s="1" t="s">
        <v>1066</v>
      </c>
      <c r="D230" s="1">
        <v>123693</v>
      </c>
      <c r="E230" s="1">
        <v>59141</v>
      </c>
      <c r="F230" s="35">
        <f t="shared" si="54"/>
        <v>0.47812729903874918</v>
      </c>
      <c r="G230" s="35">
        <f t="shared" si="55"/>
        <v>7.4567558884699278E-2</v>
      </c>
      <c r="H230" s="1" t="str">
        <f t="shared" si="56"/>
        <v>PML-N</v>
      </c>
      <c r="I230" s="35">
        <f t="shared" si="57"/>
        <v>0.37354796165096971</v>
      </c>
      <c r="J230" s="1" t="str">
        <f t="shared" si="58"/>
        <v>PML</v>
      </c>
      <c r="K230" s="35">
        <f t="shared" si="59"/>
        <v>0.29898040276627041</v>
      </c>
      <c r="L230" s="1" t="str">
        <f t="shared" si="60"/>
        <v>PPPP</v>
      </c>
      <c r="M230" s="35">
        <f t="shared" si="61"/>
        <v>0.28827716812363674</v>
      </c>
      <c r="N230" s="52" t="s">
        <v>834</v>
      </c>
      <c r="O230" s="52" t="s">
        <v>1002</v>
      </c>
      <c r="P230" s="52" t="s">
        <v>837</v>
      </c>
      <c r="Q230" s="27" t="s">
        <v>834</v>
      </c>
      <c r="R230" s="27" t="s">
        <v>1185</v>
      </c>
      <c r="S230" s="27" t="s">
        <v>837</v>
      </c>
      <c r="T230" s="27" t="s">
        <v>46</v>
      </c>
      <c r="U230" s="27" t="s">
        <v>1765</v>
      </c>
      <c r="V230" s="27">
        <v>149</v>
      </c>
      <c r="W230" s="27" t="s">
        <v>47</v>
      </c>
      <c r="X230" s="27" t="s">
        <v>909</v>
      </c>
      <c r="Y230" s="27">
        <v>17682</v>
      </c>
      <c r="Z230" s="27" t="s">
        <v>48</v>
      </c>
      <c r="AA230" s="27" t="s">
        <v>1194</v>
      </c>
      <c r="AB230" s="27">
        <v>22092</v>
      </c>
      <c r="AC230" s="27" t="s">
        <v>6937</v>
      </c>
      <c r="AD230" s="27" t="s">
        <v>1003</v>
      </c>
      <c r="AE230" s="27">
        <v>17049</v>
      </c>
      <c r="AF230" s="27" t="s">
        <v>834</v>
      </c>
      <c r="AG230" s="27" t="s">
        <v>7003</v>
      </c>
      <c r="AH230" s="27" t="s">
        <v>837</v>
      </c>
      <c r="AI230" s="27" t="s">
        <v>834</v>
      </c>
      <c r="AJ230" s="27" t="s">
        <v>1406</v>
      </c>
      <c r="AK230" s="27" t="s">
        <v>837</v>
      </c>
      <c r="AL230" s="27" t="s">
        <v>834</v>
      </c>
      <c r="AM230" s="27" t="s">
        <v>3202</v>
      </c>
      <c r="AN230" s="27" t="s">
        <v>837</v>
      </c>
      <c r="AO230" s="27" t="s">
        <v>834</v>
      </c>
      <c r="AP230" s="27" t="s">
        <v>7510</v>
      </c>
      <c r="AQ230" s="27" t="s">
        <v>837</v>
      </c>
      <c r="AR230" s="27" t="s">
        <v>834</v>
      </c>
      <c r="AS230" s="27" t="s">
        <v>3764</v>
      </c>
      <c r="AT230" s="27" t="s">
        <v>837</v>
      </c>
      <c r="AU230" s="27" t="s">
        <v>834</v>
      </c>
      <c r="AV230" s="27" t="s">
        <v>1866</v>
      </c>
      <c r="AW230" s="27" t="s">
        <v>837</v>
      </c>
      <c r="AX230" s="27" t="s">
        <v>834</v>
      </c>
      <c r="AY230" s="27" t="s">
        <v>393</v>
      </c>
      <c r="AZ230" s="27" t="s">
        <v>837</v>
      </c>
      <c r="BA230" s="27" t="s">
        <v>834</v>
      </c>
      <c r="BB230" s="27" t="s">
        <v>6640</v>
      </c>
      <c r="BC230" s="27" t="s">
        <v>837</v>
      </c>
      <c r="BD230" s="27" t="s">
        <v>834</v>
      </c>
      <c r="BE230" s="27" t="s">
        <v>6802</v>
      </c>
      <c r="BF230" s="27" t="s">
        <v>837</v>
      </c>
      <c r="BG230" s="27" t="s">
        <v>834</v>
      </c>
      <c r="BH230" s="27" t="s">
        <v>834</v>
      </c>
      <c r="BI230" s="27" t="s">
        <v>1777</v>
      </c>
      <c r="BJ230" s="27" t="s">
        <v>837</v>
      </c>
      <c r="BK230" s="27" t="s">
        <v>3403</v>
      </c>
      <c r="BL230" s="27" t="s">
        <v>837</v>
      </c>
      <c r="BM230" s="27" t="s">
        <v>834</v>
      </c>
      <c r="BN230" s="27" t="s">
        <v>5990</v>
      </c>
      <c r="BO230" s="27" t="s">
        <v>837</v>
      </c>
      <c r="BP230" s="27" t="s">
        <v>834</v>
      </c>
      <c r="BQ230" s="27" t="s">
        <v>1020</v>
      </c>
      <c r="BR230" s="27" t="s">
        <v>837</v>
      </c>
      <c r="BS230" s="27" t="s">
        <v>834</v>
      </c>
      <c r="BT230" s="27" t="s">
        <v>4014</v>
      </c>
      <c r="BU230" s="27" t="s">
        <v>837</v>
      </c>
      <c r="BV230" s="27" t="s">
        <v>834</v>
      </c>
      <c r="BW230" s="27" t="s">
        <v>1424</v>
      </c>
      <c r="BX230" s="27" t="s">
        <v>837</v>
      </c>
      <c r="BY230" s="27" t="s">
        <v>834</v>
      </c>
      <c r="BZ230" s="27" t="s">
        <v>602</v>
      </c>
      <c r="CA230" s="27" t="s">
        <v>837</v>
      </c>
      <c r="CB230" s="27" t="s">
        <v>834</v>
      </c>
      <c r="CC230" s="27" t="s">
        <v>3539</v>
      </c>
      <c r="CD230" s="27" t="s">
        <v>837</v>
      </c>
      <c r="CE230" s="27" t="s">
        <v>834</v>
      </c>
      <c r="CF230" s="27" t="s">
        <v>3118</v>
      </c>
      <c r="CG230" s="27" t="s">
        <v>837</v>
      </c>
      <c r="CH230" s="27" t="s">
        <v>834</v>
      </c>
      <c r="CI230" s="27" t="s">
        <v>3608</v>
      </c>
      <c r="CJ230" s="27" t="s">
        <v>837</v>
      </c>
      <c r="CK230" s="27" t="s">
        <v>834</v>
      </c>
      <c r="CL230" s="27" t="s">
        <v>399</v>
      </c>
      <c r="CM230" s="27" t="s">
        <v>837</v>
      </c>
      <c r="CN230" s="27" t="s">
        <v>834</v>
      </c>
      <c r="CO230" s="27" t="s">
        <v>3983</v>
      </c>
      <c r="CP230" s="27" t="s">
        <v>837</v>
      </c>
      <c r="CQ230" s="27" t="s">
        <v>834</v>
      </c>
      <c r="CR230" s="27" t="s">
        <v>3395</v>
      </c>
      <c r="CS230" s="27" t="s">
        <v>837</v>
      </c>
      <c r="CT230" s="27" t="s">
        <v>834</v>
      </c>
      <c r="CU230" s="27" t="s">
        <v>5035</v>
      </c>
      <c r="CV230" s="27" t="s">
        <v>837</v>
      </c>
      <c r="CW230" s="27" t="s">
        <v>49</v>
      </c>
      <c r="CX230" s="27" t="s">
        <v>1401</v>
      </c>
      <c r="CY230" s="27">
        <v>13019</v>
      </c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</row>
    <row r="231" spans="1:188">
      <c r="A231" s="1">
        <v>230</v>
      </c>
      <c r="B231" s="69">
        <v>39496</v>
      </c>
      <c r="C231" s="1" t="s">
        <v>2063</v>
      </c>
      <c r="D231" s="1">
        <v>146165</v>
      </c>
      <c r="E231" s="1">
        <v>80856</v>
      </c>
      <c r="F231" s="35">
        <f t="shared" si="54"/>
        <v>0.55318304655697326</v>
      </c>
      <c r="G231" s="35">
        <f t="shared" si="55"/>
        <v>0.14085534777876718</v>
      </c>
      <c r="H231" s="1" t="str">
        <f t="shared" si="56"/>
        <v>PML-N</v>
      </c>
      <c r="I231" s="35">
        <f t="shared" si="57"/>
        <v>0.51460621351538538</v>
      </c>
      <c r="J231" s="1" t="str">
        <f t="shared" si="58"/>
        <v>PML</v>
      </c>
      <c r="K231" s="35">
        <f t="shared" si="59"/>
        <v>0.3737508657366182</v>
      </c>
      <c r="L231" s="1" t="str">
        <f t="shared" si="60"/>
        <v>PPPP</v>
      </c>
      <c r="M231" s="35">
        <f t="shared" si="61"/>
        <v>0.11164292074799644</v>
      </c>
      <c r="N231" s="52" t="s">
        <v>834</v>
      </c>
      <c r="O231" s="52" t="s">
        <v>1002</v>
      </c>
      <c r="P231" s="52" t="s">
        <v>837</v>
      </c>
      <c r="Q231" s="27" t="s">
        <v>834</v>
      </c>
      <c r="R231" s="27" t="s">
        <v>1185</v>
      </c>
      <c r="S231" s="27" t="s">
        <v>837</v>
      </c>
      <c r="T231" s="27" t="s">
        <v>834</v>
      </c>
      <c r="U231" s="27" t="s">
        <v>1765</v>
      </c>
      <c r="V231" s="27" t="s">
        <v>837</v>
      </c>
      <c r="W231" s="27" t="s">
        <v>2249</v>
      </c>
      <c r="X231" s="27" t="s">
        <v>909</v>
      </c>
      <c r="Y231" s="27">
        <v>30220</v>
      </c>
      <c r="Z231" s="27" t="s">
        <v>2247</v>
      </c>
      <c r="AA231" s="27" t="s">
        <v>1194</v>
      </c>
      <c r="AB231" s="27">
        <v>41609</v>
      </c>
      <c r="AC231" s="27" t="s">
        <v>6938</v>
      </c>
      <c r="AD231" s="27" t="s">
        <v>1003</v>
      </c>
      <c r="AE231" s="27">
        <v>9027</v>
      </c>
      <c r="AF231" s="27" t="s">
        <v>834</v>
      </c>
      <c r="AG231" s="27" t="s">
        <v>7003</v>
      </c>
      <c r="AH231" s="27" t="s">
        <v>837</v>
      </c>
      <c r="AI231" s="27" t="s">
        <v>834</v>
      </c>
      <c r="AJ231" s="27" t="s">
        <v>1406</v>
      </c>
      <c r="AK231" s="27" t="s">
        <v>837</v>
      </c>
      <c r="AL231" s="27" t="s">
        <v>834</v>
      </c>
      <c r="AM231" s="27" t="s">
        <v>3202</v>
      </c>
      <c r="AN231" s="27" t="s">
        <v>837</v>
      </c>
      <c r="AO231" s="27" t="s">
        <v>834</v>
      </c>
      <c r="AP231" s="27" t="s">
        <v>7510</v>
      </c>
      <c r="AQ231" s="27" t="s">
        <v>837</v>
      </c>
      <c r="AR231" s="27" t="s">
        <v>834</v>
      </c>
      <c r="AS231" s="27" t="s">
        <v>3764</v>
      </c>
      <c r="AT231" s="27" t="s">
        <v>837</v>
      </c>
      <c r="AU231" s="27" t="s">
        <v>834</v>
      </c>
      <c r="AV231" s="27" t="s">
        <v>1866</v>
      </c>
      <c r="AW231" s="27" t="s">
        <v>837</v>
      </c>
      <c r="AX231" s="27" t="s">
        <v>834</v>
      </c>
      <c r="AY231" s="27" t="s">
        <v>393</v>
      </c>
      <c r="AZ231" s="27" t="s">
        <v>837</v>
      </c>
      <c r="BA231" s="27" t="s">
        <v>834</v>
      </c>
      <c r="BB231" s="27" t="s">
        <v>6640</v>
      </c>
      <c r="BC231" s="27" t="s">
        <v>837</v>
      </c>
      <c r="BD231" s="27" t="s">
        <v>834</v>
      </c>
      <c r="BE231" s="27" t="s">
        <v>6802</v>
      </c>
      <c r="BF231" s="27" t="s">
        <v>837</v>
      </c>
      <c r="BG231" s="27" t="s">
        <v>834</v>
      </c>
      <c r="BH231" s="27" t="s">
        <v>834</v>
      </c>
      <c r="BI231" s="27" t="s">
        <v>1777</v>
      </c>
      <c r="BJ231" s="27" t="s">
        <v>837</v>
      </c>
      <c r="BK231" s="27" t="s">
        <v>3403</v>
      </c>
      <c r="BL231" s="27" t="s">
        <v>837</v>
      </c>
      <c r="BM231" s="27" t="s">
        <v>834</v>
      </c>
      <c r="BN231" s="27" t="s">
        <v>5990</v>
      </c>
      <c r="BO231" s="27" t="s">
        <v>837</v>
      </c>
      <c r="BP231" s="27" t="s">
        <v>834</v>
      </c>
      <c r="BQ231" s="27" t="s">
        <v>1020</v>
      </c>
      <c r="BR231" s="27" t="s">
        <v>837</v>
      </c>
      <c r="BS231" s="27" t="s">
        <v>834</v>
      </c>
      <c r="BT231" s="27" t="s">
        <v>4014</v>
      </c>
      <c r="BU231" s="27" t="s">
        <v>837</v>
      </c>
      <c r="BV231" s="27" t="s">
        <v>834</v>
      </c>
      <c r="BW231" s="27" t="s">
        <v>1424</v>
      </c>
      <c r="BX231" s="27" t="s">
        <v>837</v>
      </c>
      <c r="BY231" s="27" t="s">
        <v>834</v>
      </c>
      <c r="BZ231" s="27" t="s">
        <v>602</v>
      </c>
      <c r="CA231" s="27" t="s">
        <v>837</v>
      </c>
      <c r="CB231" s="27" t="s">
        <v>834</v>
      </c>
      <c r="CC231" s="27" t="s">
        <v>3539</v>
      </c>
      <c r="CD231" s="27" t="s">
        <v>837</v>
      </c>
      <c r="CE231" s="27" t="s">
        <v>834</v>
      </c>
      <c r="CF231" s="27" t="s">
        <v>3118</v>
      </c>
      <c r="CG231" s="27" t="s">
        <v>837</v>
      </c>
      <c r="CH231" s="27" t="s">
        <v>834</v>
      </c>
      <c r="CI231" s="27" t="s">
        <v>3608</v>
      </c>
      <c r="CJ231" s="27" t="s">
        <v>837</v>
      </c>
      <c r="CK231" s="27" t="s">
        <v>834</v>
      </c>
      <c r="CL231" s="27" t="s">
        <v>399</v>
      </c>
      <c r="CM231" s="27" t="s">
        <v>837</v>
      </c>
      <c r="CN231" s="27" t="s">
        <v>834</v>
      </c>
      <c r="CO231" s="27" t="s">
        <v>3983</v>
      </c>
      <c r="CP231" s="27" t="s">
        <v>837</v>
      </c>
      <c r="CQ231" s="27" t="s">
        <v>834</v>
      </c>
      <c r="CR231" s="27" t="s">
        <v>3395</v>
      </c>
      <c r="CS231" s="27" t="s">
        <v>837</v>
      </c>
      <c r="CT231" s="27" t="s">
        <v>834</v>
      </c>
      <c r="CU231" s="27" t="s">
        <v>5035</v>
      </c>
      <c r="CV231" s="27" t="s">
        <v>837</v>
      </c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</row>
    <row r="232" spans="1:188">
      <c r="A232" s="1">
        <v>231</v>
      </c>
      <c r="B232" s="69">
        <v>39496</v>
      </c>
      <c r="C232" s="1" t="s">
        <v>2252</v>
      </c>
      <c r="D232" s="1">
        <v>122553</v>
      </c>
      <c r="E232" s="1">
        <v>69301</v>
      </c>
      <c r="F232" s="35">
        <f t="shared" si="54"/>
        <v>0.56547779328127423</v>
      </c>
      <c r="G232" s="35">
        <f t="shared" si="55"/>
        <v>0.15115222002568504</v>
      </c>
      <c r="H232" s="1" t="str">
        <f t="shared" si="56"/>
        <v>PML</v>
      </c>
      <c r="I232" s="35">
        <f t="shared" si="57"/>
        <v>0.38657450830435347</v>
      </c>
      <c r="J232" s="1" t="str">
        <f t="shared" si="58"/>
        <v>IND</v>
      </c>
      <c r="K232" s="35">
        <f t="shared" si="59"/>
        <v>0.23542228827866843</v>
      </c>
      <c r="L232" s="1" t="str">
        <f t="shared" si="60"/>
        <v>PML-N</v>
      </c>
      <c r="M232" s="35">
        <f t="shared" si="61"/>
        <v>0.22529256432086117</v>
      </c>
      <c r="N232" s="52" t="s">
        <v>834</v>
      </c>
      <c r="O232" s="52" t="s">
        <v>1002</v>
      </c>
      <c r="P232" s="52" t="s">
        <v>837</v>
      </c>
      <c r="Q232" s="27" t="s">
        <v>834</v>
      </c>
      <c r="R232" s="27" t="s">
        <v>1185</v>
      </c>
      <c r="S232" s="27" t="s">
        <v>837</v>
      </c>
      <c r="T232" s="27" t="s">
        <v>834</v>
      </c>
      <c r="U232" s="27" t="s">
        <v>1765</v>
      </c>
      <c r="V232" s="27" t="s">
        <v>837</v>
      </c>
      <c r="W232" s="27" t="s">
        <v>2250</v>
      </c>
      <c r="X232" s="27" t="s">
        <v>909</v>
      </c>
      <c r="Y232" s="27">
        <v>26790</v>
      </c>
      <c r="Z232" s="27" t="s">
        <v>6939</v>
      </c>
      <c r="AA232" s="27" t="s">
        <v>1194</v>
      </c>
      <c r="AB232" s="27">
        <v>15613</v>
      </c>
      <c r="AC232" s="27" t="s">
        <v>6940</v>
      </c>
      <c r="AD232" s="27" t="s">
        <v>1003</v>
      </c>
      <c r="AE232" s="27">
        <v>10583</v>
      </c>
      <c r="AF232" s="27" t="s">
        <v>834</v>
      </c>
      <c r="AG232" s="27" t="s">
        <v>7003</v>
      </c>
      <c r="AH232" s="27" t="s">
        <v>837</v>
      </c>
      <c r="AI232" s="27" t="s">
        <v>834</v>
      </c>
      <c r="AJ232" s="27" t="s">
        <v>1406</v>
      </c>
      <c r="AK232" s="27" t="s">
        <v>837</v>
      </c>
      <c r="AL232" s="27" t="s">
        <v>834</v>
      </c>
      <c r="AM232" s="27" t="s">
        <v>3202</v>
      </c>
      <c r="AN232" s="27" t="s">
        <v>837</v>
      </c>
      <c r="AO232" s="27" t="s">
        <v>834</v>
      </c>
      <c r="AP232" s="27" t="s">
        <v>7510</v>
      </c>
      <c r="AQ232" s="27" t="s">
        <v>837</v>
      </c>
      <c r="AR232" s="27" t="s">
        <v>834</v>
      </c>
      <c r="AS232" s="27" t="s">
        <v>3764</v>
      </c>
      <c r="AT232" s="27" t="s">
        <v>837</v>
      </c>
      <c r="AU232" s="27" t="s">
        <v>834</v>
      </c>
      <c r="AV232" s="27" t="s">
        <v>1866</v>
      </c>
      <c r="AW232" s="27" t="s">
        <v>837</v>
      </c>
      <c r="AX232" s="27" t="s">
        <v>834</v>
      </c>
      <c r="AY232" s="27" t="s">
        <v>393</v>
      </c>
      <c r="AZ232" s="27" t="s">
        <v>837</v>
      </c>
      <c r="BA232" s="27" t="s">
        <v>834</v>
      </c>
      <c r="BB232" s="27" t="s">
        <v>6640</v>
      </c>
      <c r="BC232" s="27" t="s">
        <v>837</v>
      </c>
      <c r="BD232" s="27" t="s">
        <v>834</v>
      </c>
      <c r="BE232" s="27" t="s">
        <v>6802</v>
      </c>
      <c r="BF232" s="27" t="s">
        <v>837</v>
      </c>
      <c r="BG232" s="27" t="s">
        <v>834</v>
      </c>
      <c r="BH232" s="27" t="s">
        <v>834</v>
      </c>
      <c r="BI232" s="27" t="s">
        <v>1777</v>
      </c>
      <c r="BJ232" s="27" t="s">
        <v>837</v>
      </c>
      <c r="BK232" s="27" t="s">
        <v>3403</v>
      </c>
      <c r="BL232" s="27" t="s">
        <v>837</v>
      </c>
      <c r="BM232" s="27" t="s">
        <v>834</v>
      </c>
      <c r="BN232" s="27" t="s">
        <v>5990</v>
      </c>
      <c r="BO232" s="27" t="s">
        <v>837</v>
      </c>
      <c r="BP232" s="27" t="s">
        <v>834</v>
      </c>
      <c r="BQ232" s="27" t="s">
        <v>1020</v>
      </c>
      <c r="BR232" s="27" t="s">
        <v>837</v>
      </c>
      <c r="BS232" s="27" t="s">
        <v>834</v>
      </c>
      <c r="BT232" s="27" t="s">
        <v>4014</v>
      </c>
      <c r="BU232" s="27" t="s">
        <v>837</v>
      </c>
      <c r="BV232" s="27" t="s">
        <v>834</v>
      </c>
      <c r="BW232" s="27" t="s">
        <v>1424</v>
      </c>
      <c r="BX232" s="27" t="s">
        <v>837</v>
      </c>
      <c r="BY232" s="27" t="s">
        <v>834</v>
      </c>
      <c r="BZ232" s="27" t="s">
        <v>602</v>
      </c>
      <c r="CA232" s="27" t="s">
        <v>837</v>
      </c>
      <c r="CB232" s="27" t="s">
        <v>834</v>
      </c>
      <c r="CC232" s="27" t="s">
        <v>3539</v>
      </c>
      <c r="CD232" s="27" t="s">
        <v>837</v>
      </c>
      <c r="CE232" s="27" t="s">
        <v>834</v>
      </c>
      <c r="CF232" s="27" t="s">
        <v>3118</v>
      </c>
      <c r="CG232" s="27" t="s">
        <v>837</v>
      </c>
      <c r="CH232" s="27" t="s">
        <v>834</v>
      </c>
      <c r="CI232" s="27" t="s">
        <v>3608</v>
      </c>
      <c r="CJ232" s="27" t="s">
        <v>837</v>
      </c>
      <c r="CK232" s="27" t="s">
        <v>834</v>
      </c>
      <c r="CL232" s="27" t="s">
        <v>399</v>
      </c>
      <c r="CM232" s="27" t="s">
        <v>837</v>
      </c>
      <c r="CN232" s="27" t="s">
        <v>834</v>
      </c>
      <c r="CO232" s="27" t="s">
        <v>3983</v>
      </c>
      <c r="CP232" s="27" t="s">
        <v>837</v>
      </c>
      <c r="CQ232" s="27" t="s">
        <v>834</v>
      </c>
      <c r="CR232" s="27" t="s">
        <v>3395</v>
      </c>
      <c r="CS232" s="27" t="s">
        <v>837</v>
      </c>
      <c r="CT232" s="27" t="s">
        <v>834</v>
      </c>
      <c r="CU232" s="27" t="s">
        <v>5035</v>
      </c>
      <c r="CV232" s="27" t="s">
        <v>837</v>
      </c>
      <c r="CW232" s="27" t="s">
        <v>2251</v>
      </c>
      <c r="CX232" s="27" t="s">
        <v>1401</v>
      </c>
      <c r="CY232" s="27">
        <v>16315</v>
      </c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</row>
    <row r="233" spans="1:188">
      <c r="A233" s="1">
        <v>232</v>
      </c>
      <c r="B233" s="69">
        <v>39496</v>
      </c>
      <c r="C233" s="1" t="s">
        <v>1264</v>
      </c>
      <c r="D233" s="1">
        <v>188264</v>
      </c>
      <c r="E233" s="1">
        <v>86721</v>
      </c>
      <c r="F233" s="35">
        <f t="shared" si="54"/>
        <v>0.46063506565248802</v>
      </c>
      <c r="G233" s="35">
        <f t="shared" si="55"/>
        <v>9.6862351679523999E-3</v>
      </c>
      <c r="H233" s="1" t="str">
        <f t="shared" si="56"/>
        <v>PPPP</v>
      </c>
      <c r="I233" s="35">
        <f t="shared" si="57"/>
        <v>0.37308149121896655</v>
      </c>
      <c r="J233" s="1" t="str">
        <f t="shared" si="58"/>
        <v>PML</v>
      </c>
      <c r="K233" s="35">
        <f t="shared" si="59"/>
        <v>0.36339525605101419</v>
      </c>
      <c r="L233" s="1" t="str">
        <f t="shared" si="60"/>
        <v>IND</v>
      </c>
      <c r="M233" s="35">
        <f t="shared" si="61"/>
        <v>0.1624520012453731</v>
      </c>
      <c r="N233" s="52" t="s">
        <v>834</v>
      </c>
      <c r="O233" s="52" t="s">
        <v>1002</v>
      </c>
      <c r="P233" s="52" t="s">
        <v>837</v>
      </c>
      <c r="Q233" s="27" t="s">
        <v>834</v>
      </c>
      <c r="R233" s="27" t="s">
        <v>1185</v>
      </c>
      <c r="S233" s="27" t="s">
        <v>837</v>
      </c>
      <c r="T233" s="27" t="s">
        <v>834</v>
      </c>
      <c r="U233" s="27" t="s">
        <v>1765</v>
      </c>
      <c r="V233" s="27" t="s">
        <v>837</v>
      </c>
      <c r="W233" s="27" t="s">
        <v>2280</v>
      </c>
      <c r="X233" s="27" t="s">
        <v>909</v>
      </c>
      <c r="Y233" s="27">
        <v>31514</v>
      </c>
      <c r="Z233" s="27" t="s">
        <v>6942</v>
      </c>
      <c r="AA233" s="27" t="s">
        <v>1194</v>
      </c>
      <c r="AB233" s="27">
        <v>1727</v>
      </c>
      <c r="AC233" s="27" t="s">
        <v>2279</v>
      </c>
      <c r="AD233" s="27" t="s">
        <v>1003</v>
      </c>
      <c r="AE233" s="27">
        <v>32354</v>
      </c>
      <c r="AF233" s="27" t="s">
        <v>834</v>
      </c>
      <c r="AG233" s="27" t="s">
        <v>7003</v>
      </c>
      <c r="AH233" s="27" t="s">
        <v>837</v>
      </c>
      <c r="AI233" s="27" t="s">
        <v>834</v>
      </c>
      <c r="AJ233" s="27" t="s">
        <v>1406</v>
      </c>
      <c r="AK233" s="27" t="s">
        <v>837</v>
      </c>
      <c r="AL233" s="27" t="s">
        <v>834</v>
      </c>
      <c r="AM233" s="27" t="s">
        <v>3202</v>
      </c>
      <c r="AN233" s="27" t="s">
        <v>837</v>
      </c>
      <c r="AO233" s="27" t="s">
        <v>834</v>
      </c>
      <c r="AP233" s="27" t="s">
        <v>7510</v>
      </c>
      <c r="AQ233" s="27" t="s">
        <v>837</v>
      </c>
      <c r="AR233" s="27" t="s">
        <v>834</v>
      </c>
      <c r="AS233" s="27" t="s">
        <v>3764</v>
      </c>
      <c r="AT233" s="27" t="s">
        <v>837</v>
      </c>
      <c r="AU233" s="27" t="s">
        <v>834</v>
      </c>
      <c r="AV233" s="27" t="s">
        <v>1866</v>
      </c>
      <c r="AW233" s="27" t="s">
        <v>837</v>
      </c>
      <c r="AX233" s="27" t="s">
        <v>834</v>
      </c>
      <c r="AY233" s="27" t="s">
        <v>393</v>
      </c>
      <c r="AZ233" s="27" t="s">
        <v>837</v>
      </c>
      <c r="BA233" s="27" t="s">
        <v>834</v>
      </c>
      <c r="BB233" s="27" t="s">
        <v>6640</v>
      </c>
      <c r="BC233" s="27" t="s">
        <v>837</v>
      </c>
      <c r="BD233" s="27" t="s">
        <v>834</v>
      </c>
      <c r="BE233" s="27" t="s">
        <v>6802</v>
      </c>
      <c r="BF233" s="27" t="s">
        <v>837</v>
      </c>
      <c r="BG233" s="27" t="s">
        <v>834</v>
      </c>
      <c r="BH233" s="27" t="s">
        <v>834</v>
      </c>
      <c r="BI233" s="27" t="s">
        <v>1777</v>
      </c>
      <c r="BJ233" s="27" t="s">
        <v>837</v>
      </c>
      <c r="BK233" s="27" t="s">
        <v>3403</v>
      </c>
      <c r="BL233" s="27" t="s">
        <v>837</v>
      </c>
      <c r="BM233" s="27" t="s">
        <v>834</v>
      </c>
      <c r="BN233" s="27" t="s">
        <v>5990</v>
      </c>
      <c r="BO233" s="27" t="s">
        <v>837</v>
      </c>
      <c r="BP233" s="27" t="s">
        <v>834</v>
      </c>
      <c r="BQ233" s="27" t="s">
        <v>1020</v>
      </c>
      <c r="BR233" s="27" t="s">
        <v>837</v>
      </c>
      <c r="BS233" s="27" t="s">
        <v>834</v>
      </c>
      <c r="BT233" s="27" t="s">
        <v>4014</v>
      </c>
      <c r="BU233" s="27" t="s">
        <v>837</v>
      </c>
      <c r="BV233" s="27" t="s">
        <v>834</v>
      </c>
      <c r="BW233" s="27" t="s">
        <v>1424</v>
      </c>
      <c r="BX233" s="27" t="s">
        <v>837</v>
      </c>
      <c r="BY233" s="27" t="s">
        <v>834</v>
      </c>
      <c r="BZ233" s="27" t="s">
        <v>602</v>
      </c>
      <c r="CA233" s="27" t="s">
        <v>837</v>
      </c>
      <c r="CB233" s="27" t="s">
        <v>834</v>
      </c>
      <c r="CC233" s="27" t="s">
        <v>3539</v>
      </c>
      <c r="CD233" s="27" t="s">
        <v>837</v>
      </c>
      <c r="CE233" s="27" t="s">
        <v>834</v>
      </c>
      <c r="CF233" s="27" t="s">
        <v>3118</v>
      </c>
      <c r="CG233" s="27" t="s">
        <v>837</v>
      </c>
      <c r="CH233" s="27" t="s">
        <v>834</v>
      </c>
      <c r="CI233" s="27" t="s">
        <v>3608</v>
      </c>
      <c r="CJ233" s="27" t="s">
        <v>837</v>
      </c>
      <c r="CK233" s="27" t="s">
        <v>834</v>
      </c>
      <c r="CL233" s="27" t="s">
        <v>399</v>
      </c>
      <c r="CM233" s="27" t="s">
        <v>837</v>
      </c>
      <c r="CN233" s="27" t="s">
        <v>834</v>
      </c>
      <c r="CO233" s="27" t="s">
        <v>3983</v>
      </c>
      <c r="CP233" s="27" t="s">
        <v>837</v>
      </c>
      <c r="CQ233" s="27" t="s">
        <v>834</v>
      </c>
      <c r="CR233" s="27" t="s">
        <v>3395</v>
      </c>
      <c r="CS233" s="27" t="s">
        <v>837</v>
      </c>
      <c r="CT233" s="27" t="s">
        <v>834</v>
      </c>
      <c r="CU233" s="27" t="s">
        <v>5035</v>
      </c>
      <c r="CV233" s="27" t="s">
        <v>837</v>
      </c>
      <c r="CW233" s="27" t="s">
        <v>6941</v>
      </c>
      <c r="CX233" s="27" t="s">
        <v>1401</v>
      </c>
      <c r="CY233" s="27">
        <v>14088</v>
      </c>
      <c r="CZ233" s="27" t="s">
        <v>3743</v>
      </c>
      <c r="DA233" s="27" t="s">
        <v>1401</v>
      </c>
      <c r="DB233" s="27">
        <v>5781</v>
      </c>
      <c r="DC233" s="27" t="s">
        <v>6943</v>
      </c>
      <c r="DD233" s="27" t="s">
        <v>1401</v>
      </c>
      <c r="DE233" s="27">
        <v>432</v>
      </c>
      <c r="DF233" s="27" t="s">
        <v>6944</v>
      </c>
      <c r="DG233" s="27" t="s">
        <v>1401</v>
      </c>
      <c r="DH233" s="27">
        <v>415</v>
      </c>
      <c r="DI233" s="27" t="s">
        <v>7115</v>
      </c>
      <c r="DJ233" s="27" t="s">
        <v>1401</v>
      </c>
      <c r="DK233" s="27">
        <v>165</v>
      </c>
      <c r="DL233" s="27" t="s">
        <v>7116</v>
      </c>
      <c r="DM233" s="27" t="s">
        <v>1401</v>
      </c>
      <c r="DN233" s="27">
        <v>160</v>
      </c>
      <c r="DO233" s="27" t="s">
        <v>7117</v>
      </c>
      <c r="DP233" s="27" t="s">
        <v>1401</v>
      </c>
      <c r="DQ233" s="27">
        <v>85</v>
      </c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</row>
    <row r="234" spans="1:188">
      <c r="A234" s="27">
        <v>233</v>
      </c>
      <c r="B234" s="69">
        <v>39496</v>
      </c>
      <c r="C234" s="1" t="s">
        <v>1307</v>
      </c>
      <c r="D234" s="1">
        <v>174919</v>
      </c>
      <c r="E234" s="1">
        <v>73791</v>
      </c>
      <c r="F234" s="35">
        <f t="shared" si="54"/>
        <v>0.42185811718566879</v>
      </c>
      <c r="G234" s="35">
        <f t="shared" si="55"/>
        <v>3.6183274383054845E-3</v>
      </c>
      <c r="H234" s="1" t="str">
        <f t="shared" si="56"/>
        <v>PPPP</v>
      </c>
      <c r="I234" s="35">
        <f t="shared" si="57"/>
        <v>0.30742231437438172</v>
      </c>
      <c r="J234" s="1" t="str">
        <f t="shared" si="58"/>
        <v>PML-N</v>
      </c>
      <c r="K234" s="35">
        <f t="shared" si="59"/>
        <v>0.30380398693607624</v>
      </c>
      <c r="L234" s="1" t="str">
        <f t="shared" si="60"/>
        <v>PML</v>
      </c>
      <c r="M234" s="35">
        <f t="shared" si="61"/>
        <v>0.26984320581100674</v>
      </c>
      <c r="N234" s="52" t="s">
        <v>834</v>
      </c>
      <c r="O234" s="52" t="s">
        <v>1002</v>
      </c>
      <c r="P234" s="52" t="s">
        <v>837</v>
      </c>
      <c r="Q234" s="27" t="s">
        <v>834</v>
      </c>
      <c r="R234" s="27" t="s">
        <v>1185</v>
      </c>
      <c r="S234" s="27" t="s">
        <v>837</v>
      </c>
      <c r="T234" s="27" t="s">
        <v>834</v>
      </c>
      <c r="U234" s="27" t="s">
        <v>1765</v>
      </c>
      <c r="V234" s="27" t="s">
        <v>837</v>
      </c>
      <c r="W234" s="27" t="s">
        <v>7118</v>
      </c>
      <c r="X234" s="27" t="s">
        <v>909</v>
      </c>
      <c r="Y234" s="27">
        <v>19912</v>
      </c>
      <c r="Z234" s="27" t="s">
        <v>2282</v>
      </c>
      <c r="AA234" s="27" t="s">
        <v>1194</v>
      </c>
      <c r="AB234" s="27">
        <v>22418</v>
      </c>
      <c r="AC234" s="27" t="s">
        <v>2281</v>
      </c>
      <c r="AD234" s="27" t="s">
        <v>1003</v>
      </c>
      <c r="AE234" s="27">
        <v>22685</v>
      </c>
      <c r="AF234" s="27" t="s">
        <v>834</v>
      </c>
      <c r="AG234" s="27" t="s">
        <v>7003</v>
      </c>
      <c r="AH234" s="27" t="s">
        <v>837</v>
      </c>
      <c r="AI234" s="27" t="s">
        <v>834</v>
      </c>
      <c r="AJ234" s="27" t="s">
        <v>1406</v>
      </c>
      <c r="AK234" s="27" t="s">
        <v>837</v>
      </c>
      <c r="AL234" s="27" t="s">
        <v>834</v>
      </c>
      <c r="AM234" s="27" t="s">
        <v>3202</v>
      </c>
      <c r="AN234" s="27" t="s">
        <v>837</v>
      </c>
      <c r="AO234" s="27" t="s">
        <v>834</v>
      </c>
      <c r="AP234" s="27" t="s">
        <v>7510</v>
      </c>
      <c r="AQ234" s="27" t="s">
        <v>837</v>
      </c>
      <c r="AR234" s="27" t="s">
        <v>834</v>
      </c>
      <c r="AS234" s="27" t="s">
        <v>3764</v>
      </c>
      <c r="AT234" s="27" t="s">
        <v>837</v>
      </c>
      <c r="AU234" s="27" t="s">
        <v>834</v>
      </c>
      <c r="AV234" s="27" t="s">
        <v>1866</v>
      </c>
      <c r="AW234" s="27" t="s">
        <v>837</v>
      </c>
      <c r="AX234" s="27" t="s">
        <v>834</v>
      </c>
      <c r="AY234" s="27" t="s">
        <v>393</v>
      </c>
      <c r="AZ234" s="27" t="s">
        <v>837</v>
      </c>
      <c r="BA234" s="27" t="s">
        <v>834</v>
      </c>
      <c r="BB234" s="27" t="s">
        <v>6640</v>
      </c>
      <c r="BC234" s="27" t="s">
        <v>837</v>
      </c>
      <c r="BD234" s="27" t="s">
        <v>834</v>
      </c>
      <c r="BE234" s="27" t="s">
        <v>6802</v>
      </c>
      <c r="BF234" s="27" t="s">
        <v>837</v>
      </c>
      <c r="BG234" s="27" t="s">
        <v>834</v>
      </c>
      <c r="BH234" s="27" t="s">
        <v>834</v>
      </c>
      <c r="BI234" s="27" t="s">
        <v>1777</v>
      </c>
      <c r="BJ234" s="27" t="s">
        <v>837</v>
      </c>
      <c r="BK234" s="27" t="s">
        <v>3403</v>
      </c>
      <c r="BL234" s="27" t="s">
        <v>837</v>
      </c>
      <c r="BM234" s="27" t="s">
        <v>834</v>
      </c>
      <c r="BN234" s="27" t="s">
        <v>5990</v>
      </c>
      <c r="BO234" s="27" t="s">
        <v>837</v>
      </c>
      <c r="BP234" s="27" t="s">
        <v>834</v>
      </c>
      <c r="BQ234" s="27" t="s">
        <v>1020</v>
      </c>
      <c r="BR234" s="27" t="s">
        <v>837</v>
      </c>
      <c r="BS234" s="27" t="s">
        <v>834</v>
      </c>
      <c r="BT234" s="27" t="s">
        <v>4014</v>
      </c>
      <c r="BU234" s="27" t="s">
        <v>837</v>
      </c>
      <c r="BV234" s="27" t="s">
        <v>834</v>
      </c>
      <c r="BW234" s="27" t="s">
        <v>1424</v>
      </c>
      <c r="BX234" s="27" t="s">
        <v>837</v>
      </c>
      <c r="BY234" s="27" t="s">
        <v>834</v>
      </c>
      <c r="BZ234" s="27" t="s">
        <v>602</v>
      </c>
      <c r="CA234" s="27" t="s">
        <v>837</v>
      </c>
      <c r="CB234" s="27" t="s">
        <v>834</v>
      </c>
      <c r="CC234" s="27" t="s">
        <v>3539</v>
      </c>
      <c r="CD234" s="27" t="s">
        <v>837</v>
      </c>
      <c r="CE234" s="27" t="s">
        <v>834</v>
      </c>
      <c r="CF234" s="27" t="s">
        <v>3118</v>
      </c>
      <c r="CG234" s="27" t="s">
        <v>837</v>
      </c>
      <c r="CH234" s="27" t="s">
        <v>834</v>
      </c>
      <c r="CI234" s="27" t="s">
        <v>3608</v>
      </c>
      <c r="CJ234" s="27" t="s">
        <v>837</v>
      </c>
      <c r="CK234" s="27" t="s">
        <v>834</v>
      </c>
      <c r="CL234" s="27" t="s">
        <v>399</v>
      </c>
      <c r="CM234" s="27" t="s">
        <v>837</v>
      </c>
      <c r="CN234" s="27" t="s">
        <v>834</v>
      </c>
      <c r="CO234" s="27" t="s">
        <v>3983</v>
      </c>
      <c r="CP234" s="27" t="s">
        <v>837</v>
      </c>
      <c r="CQ234" s="27" t="s">
        <v>834</v>
      </c>
      <c r="CR234" s="27" t="s">
        <v>3395</v>
      </c>
      <c r="CS234" s="27" t="s">
        <v>837</v>
      </c>
      <c r="CT234" s="27" t="s">
        <v>834</v>
      </c>
      <c r="CU234" s="27" t="s">
        <v>5035</v>
      </c>
      <c r="CV234" s="27" t="s">
        <v>837</v>
      </c>
      <c r="CW234" s="27" t="s">
        <v>7119</v>
      </c>
      <c r="CX234" s="27" t="s">
        <v>1401</v>
      </c>
      <c r="CY234" s="27">
        <v>3431</v>
      </c>
      <c r="CZ234" s="27" t="s">
        <v>7120</v>
      </c>
      <c r="DA234" s="27" t="s">
        <v>1401</v>
      </c>
      <c r="DB234" s="27">
        <v>2118</v>
      </c>
      <c r="DC234" s="27" t="s">
        <v>7121</v>
      </c>
      <c r="DD234" s="27" t="s">
        <v>1401</v>
      </c>
      <c r="DE234" s="27">
        <v>1616</v>
      </c>
      <c r="DF234" s="27" t="s">
        <v>7122</v>
      </c>
      <c r="DG234" s="27" t="s">
        <v>1401</v>
      </c>
      <c r="DH234" s="27">
        <v>1465</v>
      </c>
      <c r="DI234" s="27" t="s">
        <v>7154</v>
      </c>
      <c r="DJ234" s="27" t="s">
        <v>1401</v>
      </c>
      <c r="DK234" s="27">
        <v>136</v>
      </c>
      <c r="DL234" s="27" t="s">
        <v>7155</v>
      </c>
      <c r="DM234" s="27" t="s">
        <v>1401</v>
      </c>
      <c r="DN234" s="27">
        <v>41</v>
      </c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</row>
    <row r="235" spans="1:188">
      <c r="A235" s="1">
        <v>234</v>
      </c>
      <c r="B235" s="69">
        <v>39496</v>
      </c>
      <c r="C235" s="1" t="s">
        <v>1308</v>
      </c>
      <c r="D235" s="1">
        <v>149993</v>
      </c>
      <c r="E235" s="1">
        <v>70421</v>
      </c>
      <c r="F235" s="35">
        <f t="shared" si="54"/>
        <v>0.46949524311134522</v>
      </c>
      <c r="G235" s="35">
        <f t="shared" si="55"/>
        <v>0.14894704704562559</v>
      </c>
      <c r="H235" s="1" t="str">
        <f t="shared" si="56"/>
        <v>PPPP</v>
      </c>
      <c r="I235" s="35">
        <f t="shared" si="57"/>
        <v>0.38675963135996366</v>
      </c>
      <c r="J235" s="1" t="str">
        <f t="shared" si="58"/>
        <v>PML</v>
      </c>
      <c r="K235" s="35">
        <f t="shared" si="59"/>
        <v>0.23781258431433805</v>
      </c>
      <c r="L235" s="1" t="str">
        <f t="shared" si="60"/>
        <v>PML-N</v>
      </c>
      <c r="M235" s="35">
        <f t="shared" si="61"/>
        <v>0.14704420556368128</v>
      </c>
      <c r="N235" s="52" t="s">
        <v>834</v>
      </c>
      <c r="O235" s="52" t="s">
        <v>1002</v>
      </c>
      <c r="P235" s="52" t="s">
        <v>837</v>
      </c>
      <c r="Q235" s="27" t="s">
        <v>834</v>
      </c>
      <c r="R235" s="27" t="s">
        <v>1185</v>
      </c>
      <c r="S235" s="27" t="s">
        <v>837</v>
      </c>
      <c r="T235" s="27" t="s">
        <v>834</v>
      </c>
      <c r="U235" s="27" t="s">
        <v>1765</v>
      </c>
      <c r="V235" s="27" t="s">
        <v>837</v>
      </c>
      <c r="W235" s="27" t="s">
        <v>2460</v>
      </c>
      <c r="X235" s="27" t="s">
        <v>909</v>
      </c>
      <c r="Y235" s="27">
        <v>16747</v>
      </c>
      <c r="Z235" s="27" t="s">
        <v>7312</v>
      </c>
      <c r="AA235" s="27" t="s">
        <v>1194</v>
      </c>
      <c r="AB235" s="27">
        <v>10355</v>
      </c>
      <c r="AC235" s="27" t="s">
        <v>2278</v>
      </c>
      <c r="AD235" s="27" t="s">
        <v>1003</v>
      </c>
      <c r="AE235" s="27">
        <v>27236</v>
      </c>
      <c r="AF235" s="27" t="s">
        <v>834</v>
      </c>
      <c r="AG235" s="27" t="s">
        <v>7003</v>
      </c>
      <c r="AH235" s="27" t="s">
        <v>837</v>
      </c>
      <c r="AI235" s="27" t="s">
        <v>834</v>
      </c>
      <c r="AJ235" s="27" t="s">
        <v>1406</v>
      </c>
      <c r="AK235" s="27" t="s">
        <v>837</v>
      </c>
      <c r="AL235" s="27" t="s">
        <v>834</v>
      </c>
      <c r="AM235" s="27" t="s">
        <v>3202</v>
      </c>
      <c r="AN235" s="27" t="s">
        <v>837</v>
      </c>
      <c r="AO235" s="27" t="s">
        <v>834</v>
      </c>
      <c r="AP235" s="27" t="s">
        <v>7510</v>
      </c>
      <c r="AQ235" s="27" t="s">
        <v>837</v>
      </c>
      <c r="AR235" s="27" t="s">
        <v>834</v>
      </c>
      <c r="AS235" s="27" t="s">
        <v>3764</v>
      </c>
      <c r="AT235" s="27" t="s">
        <v>837</v>
      </c>
      <c r="AU235" s="27" t="s">
        <v>834</v>
      </c>
      <c r="AV235" s="27" t="s">
        <v>1866</v>
      </c>
      <c r="AW235" s="27" t="s">
        <v>837</v>
      </c>
      <c r="AX235" s="27" t="s">
        <v>834</v>
      </c>
      <c r="AY235" s="27" t="s">
        <v>393</v>
      </c>
      <c r="AZ235" s="27" t="s">
        <v>837</v>
      </c>
      <c r="BA235" s="27" t="s">
        <v>834</v>
      </c>
      <c r="BB235" s="27" t="s">
        <v>6640</v>
      </c>
      <c r="BC235" s="27" t="s">
        <v>837</v>
      </c>
      <c r="BD235" s="27" t="s">
        <v>3742</v>
      </c>
      <c r="BE235" s="27" t="s">
        <v>7159</v>
      </c>
      <c r="BF235" s="27">
        <v>80</v>
      </c>
      <c r="BG235" s="27" t="s">
        <v>834</v>
      </c>
      <c r="BH235" s="27" t="s">
        <v>834</v>
      </c>
      <c r="BI235" s="27" t="s">
        <v>1777</v>
      </c>
      <c r="BJ235" s="27" t="s">
        <v>837</v>
      </c>
      <c r="BK235" s="27" t="s">
        <v>3403</v>
      </c>
      <c r="BL235" s="27" t="s">
        <v>837</v>
      </c>
      <c r="BM235" s="27" t="s">
        <v>834</v>
      </c>
      <c r="BN235" s="27" t="s">
        <v>5990</v>
      </c>
      <c r="BO235" s="27" t="s">
        <v>837</v>
      </c>
      <c r="BP235" s="27" t="s">
        <v>834</v>
      </c>
      <c r="BQ235" s="27" t="s">
        <v>1020</v>
      </c>
      <c r="BR235" s="27" t="s">
        <v>837</v>
      </c>
      <c r="BS235" s="27" t="s">
        <v>834</v>
      </c>
      <c r="BT235" s="27" t="s">
        <v>4014</v>
      </c>
      <c r="BU235" s="27" t="s">
        <v>837</v>
      </c>
      <c r="BV235" s="27" t="s">
        <v>834</v>
      </c>
      <c r="BW235" s="27" t="s">
        <v>1424</v>
      </c>
      <c r="BX235" s="27" t="s">
        <v>837</v>
      </c>
      <c r="BY235" s="27" t="s">
        <v>834</v>
      </c>
      <c r="BZ235" s="27" t="s">
        <v>602</v>
      </c>
      <c r="CA235" s="27" t="s">
        <v>837</v>
      </c>
      <c r="CB235" s="27" t="s">
        <v>834</v>
      </c>
      <c r="CC235" s="27" t="s">
        <v>3539</v>
      </c>
      <c r="CD235" s="27" t="s">
        <v>837</v>
      </c>
      <c r="CE235" s="27" t="s">
        <v>834</v>
      </c>
      <c r="CF235" s="27" t="s">
        <v>3118</v>
      </c>
      <c r="CG235" s="27" t="s">
        <v>837</v>
      </c>
      <c r="CH235" s="27" t="s">
        <v>834</v>
      </c>
      <c r="CI235" s="27" t="s">
        <v>3608</v>
      </c>
      <c r="CJ235" s="27" t="s">
        <v>837</v>
      </c>
      <c r="CK235" s="27" t="s">
        <v>834</v>
      </c>
      <c r="CL235" s="27" t="s">
        <v>399</v>
      </c>
      <c r="CM235" s="27" t="s">
        <v>837</v>
      </c>
      <c r="CN235" s="27" t="s">
        <v>834</v>
      </c>
      <c r="CO235" s="27" t="s">
        <v>3983</v>
      </c>
      <c r="CP235" s="27" t="s">
        <v>837</v>
      </c>
      <c r="CQ235" s="27" t="s">
        <v>834</v>
      </c>
      <c r="CR235" s="27" t="s">
        <v>3395</v>
      </c>
      <c r="CS235" s="27" t="s">
        <v>837</v>
      </c>
      <c r="CT235" s="27" t="s">
        <v>834</v>
      </c>
      <c r="CU235" s="27" t="s">
        <v>5035</v>
      </c>
      <c r="CV235" s="27" t="s">
        <v>837</v>
      </c>
      <c r="CW235" s="27" t="s">
        <v>7313</v>
      </c>
      <c r="CX235" s="27" t="s">
        <v>1401</v>
      </c>
      <c r="CY235" s="27">
        <v>9405</v>
      </c>
      <c r="CZ235" s="27" t="s">
        <v>7314</v>
      </c>
      <c r="DA235" s="27" t="s">
        <v>1401</v>
      </c>
      <c r="DB235" s="27">
        <v>6507</v>
      </c>
      <c r="DC235" s="27" t="s">
        <v>7315</v>
      </c>
      <c r="DD235" s="27" t="s">
        <v>1401</v>
      </c>
      <c r="DE235" s="27">
        <v>91</v>
      </c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</row>
    <row r="236" spans="1:188">
      <c r="A236" s="1">
        <v>235</v>
      </c>
      <c r="B236" s="69">
        <v>39496</v>
      </c>
      <c r="C236" s="1" t="s">
        <v>1306</v>
      </c>
      <c r="D236" s="1">
        <v>163423</v>
      </c>
      <c r="E236" s="1">
        <v>78928</v>
      </c>
      <c r="F236" s="35">
        <f t="shared" si="54"/>
        <v>0.48296751375265418</v>
      </c>
      <c r="G236" s="35">
        <f t="shared" si="55"/>
        <v>0.127052503547537</v>
      </c>
      <c r="H236" s="1" t="str">
        <f t="shared" si="56"/>
        <v>PPPP</v>
      </c>
      <c r="I236" s="35">
        <f t="shared" si="57"/>
        <v>0.41015862558280963</v>
      </c>
      <c r="J236" s="1" t="str">
        <f t="shared" si="58"/>
        <v>IND</v>
      </c>
      <c r="K236" s="35">
        <f t="shared" si="59"/>
        <v>0.28310612203527263</v>
      </c>
      <c r="L236" s="1" t="str">
        <f t="shared" si="60"/>
        <v>PML</v>
      </c>
      <c r="M236" s="35">
        <f t="shared" si="61"/>
        <v>0.16599939185080073</v>
      </c>
      <c r="N236" s="52" t="s">
        <v>834</v>
      </c>
      <c r="O236" s="52" t="s">
        <v>1002</v>
      </c>
      <c r="P236" s="52" t="s">
        <v>837</v>
      </c>
      <c r="Q236" s="27" t="s">
        <v>834</v>
      </c>
      <c r="R236" s="27" t="s">
        <v>1185</v>
      </c>
      <c r="S236" s="27" t="s">
        <v>837</v>
      </c>
      <c r="T236" s="27" t="s">
        <v>834</v>
      </c>
      <c r="U236" s="27" t="s">
        <v>1765</v>
      </c>
      <c r="V236" s="27" t="s">
        <v>837</v>
      </c>
      <c r="W236" s="27" t="s">
        <v>7160</v>
      </c>
      <c r="X236" s="27" t="s">
        <v>909</v>
      </c>
      <c r="Y236" s="27">
        <v>13102</v>
      </c>
      <c r="Z236" s="27" t="s">
        <v>7161</v>
      </c>
      <c r="AA236" s="27" t="s">
        <v>1194</v>
      </c>
      <c r="AB236" s="27">
        <v>10625</v>
      </c>
      <c r="AC236" s="27" t="s">
        <v>2461</v>
      </c>
      <c r="AD236" s="27" t="s">
        <v>1003</v>
      </c>
      <c r="AE236" s="27">
        <v>32373</v>
      </c>
      <c r="AF236" s="27" t="s">
        <v>834</v>
      </c>
      <c r="AG236" s="27" t="s">
        <v>7003</v>
      </c>
      <c r="AH236" s="27" t="s">
        <v>837</v>
      </c>
      <c r="AI236" s="27" t="s">
        <v>834</v>
      </c>
      <c r="AJ236" s="27" t="s">
        <v>1406</v>
      </c>
      <c r="AK236" s="27" t="s">
        <v>837</v>
      </c>
      <c r="AL236" s="27" t="s">
        <v>834</v>
      </c>
      <c r="AM236" s="27" t="s">
        <v>3202</v>
      </c>
      <c r="AN236" s="27" t="s">
        <v>837</v>
      </c>
      <c r="AO236" s="27" t="s">
        <v>834</v>
      </c>
      <c r="AP236" s="27" t="s">
        <v>7510</v>
      </c>
      <c r="AQ236" s="27" t="s">
        <v>837</v>
      </c>
      <c r="AR236" s="27" t="s">
        <v>834</v>
      </c>
      <c r="AS236" s="27" t="s">
        <v>3764</v>
      </c>
      <c r="AT236" s="27" t="s">
        <v>837</v>
      </c>
      <c r="AU236" s="27" t="s">
        <v>834</v>
      </c>
      <c r="AV236" s="27" t="s">
        <v>1866</v>
      </c>
      <c r="AW236" s="27" t="s">
        <v>837</v>
      </c>
      <c r="AX236" s="27" t="s">
        <v>834</v>
      </c>
      <c r="AY236" s="27" t="s">
        <v>393</v>
      </c>
      <c r="AZ236" s="27" t="s">
        <v>837</v>
      </c>
      <c r="BA236" s="27" t="s">
        <v>834</v>
      </c>
      <c r="BB236" s="27" t="s">
        <v>6640</v>
      </c>
      <c r="BC236" s="27" t="s">
        <v>837</v>
      </c>
      <c r="BD236" s="27" t="s">
        <v>834</v>
      </c>
      <c r="BE236" s="27" t="s">
        <v>6802</v>
      </c>
      <c r="BF236" s="27" t="s">
        <v>837</v>
      </c>
      <c r="BG236" s="27" t="s">
        <v>834</v>
      </c>
      <c r="BH236" s="27" t="s">
        <v>834</v>
      </c>
      <c r="BI236" s="27" t="s">
        <v>1777</v>
      </c>
      <c r="BJ236" s="27" t="s">
        <v>837</v>
      </c>
      <c r="BK236" s="27" t="s">
        <v>3403</v>
      </c>
      <c r="BL236" s="27" t="s">
        <v>837</v>
      </c>
      <c r="BM236" s="27" t="s">
        <v>834</v>
      </c>
      <c r="BN236" s="27" t="s">
        <v>5990</v>
      </c>
      <c r="BO236" s="27" t="s">
        <v>837</v>
      </c>
      <c r="BP236" s="27" t="s">
        <v>834</v>
      </c>
      <c r="BQ236" s="27" t="s">
        <v>1020</v>
      </c>
      <c r="BR236" s="27" t="s">
        <v>837</v>
      </c>
      <c r="BS236" s="27" t="s">
        <v>834</v>
      </c>
      <c r="BT236" s="27" t="s">
        <v>4014</v>
      </c>
      <c r="BU236" s="27" t="s">
        <v>837</v>
      </c>
      <c r="BV236" s="27" t="s">
        <v>834</v>
      </c>
      <c r="BW236" s="27" t="s">
        <v>1424</v>
      </c>
      <c r="BX236" s="27" t="s">
        <v>837</v>
      </c>
      <c r="BY236" s="27" t="s">
        <v>834</v>
      </c>
      <c r="BZ236" s="27" t="s">
        <v>602</v>
      </c>
      <c r="CA236" s="27" t="s">
        <v>837</v>
      </c>
      <c r="CB236" s="27" t="s">
        <v>834</v>
      </c>
      <c r="CC236" s="27" t="s">
        <v>3539</v>
      </c>
      <c r="CD236" s="27" t="s">
        <v>837</v>
      </c>
      <c r="CE236" s="27" t="s">
        <v>834</v>
      </c>
      <c r="CF236" s="27" t="s">
        <v>3118</v>
      </c>
      <c r="CG236" s="27" t="s">
        <v>837</v>
      </c>
      <c r="CH236" s="27" t="s">
        <v>834</v>
      </c>
      <c r="CI236" s="27" t="s">
        <v>3608</v>
      </c>
      <c r="CJ236" s="27" t="s">
        <v>837</v>
      </c>
      <c r="CK236" s="27" t="s">
        <v>834</v>
      </c>
      <c r="CL236" s="27" t="s">
        <v>399</v>
      </c>
      <c r="CM236" s="27" t="s">
        <v>837</v>
      </c>
      <c r="CN236" s="27" t="s">
        <v>834</v>
      </c>
      <c r="CO236" s="27" t="s">
        <v>3983</v>
      </c>
      <c r="CP236" s="27" t="s">
        <v>837</v>
      </c>
      <c r="CQ236" s="27" t="s">
        <v>834</v>
      </c>
      <c r="CR236" s="27" t="s">
        <v>3395</v>
      </c>
      <c r="CS236" s="27" t="s">
        <v>837</v>
      </c>
      <c r="CT236" s="27" t="s">
        <v>834</v>
      </c>
      <c r="CU236" s="27" t="s">
        <v>5035</v>
      </c>
      <c r="CV236" s="27" t="s">
        <v>837</v>
      </c>
      <c r="CW236" s="27" t="s">
        <v>2462</v>
      </c>
      <c r="CX236" s="27" t="s">
        <v>1401</v>
      </c>
      <c r="CY236" s="27">
        <v>22345</v>
      </c>
      <c r="CZ236" s="27" t="s">
        <v>7162</v>
      </c>
      <c r="DA236" s="27" t="s">
        <v>1401</v>
      </c>
      <c r="DB236" s="27">
        <v>441</v>
      </c>
      <c r="DC236" s="27" t="s">
        <v>7163</v>
      </c>
      <c r="DD236" s="27" t="s">
        <v>1401</v>
      </c>
      <c r="DE236" s="27">
        <v>42</v>
      </c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</row>
    <row r="237" spans="1:188">
      <c r="A237" s="1">
        <v>236</v>
      </c>
      <c r="B237" s="69">
        <v>39496</v>
      </c>
      <c r="C237" s="1" t="s">
        <v>2465</v>
      </c>
      <c r="D237" s="1">
        <v>169283</v>
      </c>
      <c r="E237" s="1">
        <v>78279</v>
      </c>
      <c r="F237" s="35">
        <f t="shared" si="54"/>
        <v>0.46241500918580131</v>
      </c>
      <c r="G237" s="35">
        <f t="shared" ref="G237:G268" si="62">((LARGE(N237:GE237,1)-(LARGE(N237:GE237,2)))/E237)</f>
        <v>2.2394256441702117E-2</v>
      </c>
      <c r="H237" s="1" t="str">
        <f t="shared" ref="H237:H268" si="63">INDEX(N237:GE237,MATCH(MAX(N237:GE237),N237:GE237,0)-1)</f>
        <v>PML</v>
      </c>
      <c r="I237" s="35">
        <f t="shared" ref="I237:I268" si="64">LARGE(N237:GE237,1)/(E237)</f>
        <v>0.39200807368515184</v>
      </c>
      <c r="J237" s="1" t="str">
        <f t="shared" ref="J237:J268" si="65">INDEX(N237:GE237,MATCH(LARGE(N237:GE237,2),N237:GE237,0)-1)</f>
        <v>IND</v>
      </c>
      <c r="K237" s="35">
        <f t="shared" ref="K237:K268" si="66">LARGE(N237:GE237,2)/(E237)</f>
        <v>0.36961381724344972</v>
      </c>
      <c r="L237" s="1" t="str">
        <f t="shared" ref="L237:L250" si="67">INDEX(N237:GE237,MATCH(LARGE(N237:GE237,3),N237:GE237,0)-1)</f>
        <v>PML-N</v>
      </c>
      <c r="M237" s="35">
        <f t="shared" ref="M237:M268" si="68">LARGE(N237:GE237,3)/(E237)</f>
        <v>0.19481597874270237</v>
      </c>
      <c r="N237" s="52" t="s">
        <v>834</v>
      </c>
      <c r="O237" s="52" t="s">
        <v>1002</v>
      </c>
      <c r="P237" s="52" t="s">
        <v>837</v>
      </c>
      <c r="Q237" s="27" t="s">
        <v>834</v>
      </c>
      <c r="R237" s="27" t="s">
        <v>1185</v>
      </c>
      <c r="S237" s="27" t="s">
        <v>837</v>
      </c>
      <c r="T237" s="27" t="s">
        <v>834</v>
      </c>
      <c r="U237" s="27" t="s">
        <v>1765</v>
      </c>
      <c r="V237" s="27" t="s">
        <v>837</v>
      </c>
      <c r="W237" s="27" t="s">
        <v>2463</v>
      </c>
      <c r="X237" s="27" t="s">
        <v>909</v>
      </c>
      <c r="Y237" s="27">
        <v>30686</v>
      </c>
      <c r="Z237" s="27" t="s">
        <v>7164</v>
      </c>
      <c r="AA237" s="27" t="s">
        <v>1194</v>
      </c>
      <c r="AB237" s="27">
        <v>15250</v>
      </c>
      <c r="AC237" s="27" t="s">
        <v>7165</v>
      </c>
      <c r="AD237" s="27" t="s">
        <v>1003</v>
      </c>
      <c r="AE237" s="27">
        <v>2779</v>
      </c>
      <c r="AF237" s="27" t="s">
        <v>834</v>
      </c>
      <c r="AG237" s="27" t="s">
        <v>7003</v>
      </c>
      <c r="AH237" s="27" t="s">
        <v>837</v>
      </c>
      <c r="AI237" s="27" t="s">
        <v>834</v>
      </c>
      <c r="AJ237" s="27" t="s">
        <v>1406</v>
      </c>
      <c r="AK237" s="27" t="s">
        <v>837</v>
      </c>
      <c r="AL237" s="27" t="s">
        <v>834</v>
      </c>
      <c r="AM237" s="27" t="s">
        <v>3202</v>
      </c>
      <c r="AN237" s="27" t="s">
        <v>837</v>
      </c>
      <c r="AO237" s="27" t="s">
        <v>834</v>
      </c>
      <c r="AP237" s="27" t="s">
        <v>7510</v>
      </c>
      <c r="AQ237" s="27" t="s">
        <v>837</v>
      </c>
      <c r="AR237" s="27" t="s">
        <v>834</v>
      </c>
      <c r="AS237" s="27" t="s">
        <v>3764</v>
      </c>
      <c r="AT237" s="27" t="s">
        <v>837</v>
      </c>
      <c r="AU237" s="27" t="s">
        <v>834</v>
      </c>
      <c r="AV237" s="27" t="s">
        <v>1866</v>
      </c>
      <c r="AW237" s="27" t="s">
        <v>837</v>
      </c>
      <c r="AX237" s="27" t="s">
        <v>834</v>
      </c>
      <c r="AY237" s="27" t="s">
        <v>393</v>
      </c>
      <c r="AZ237" s="27" t="s">
        <v>837</v>
      </c>
      <c r="BA237" s="27" t="s">
        <v>834</v>
      </c>
      <c r="BB237" s="27" t="s">
        <v>6640</v>
      </c>
      <c r="BC237" s="27" t="s">
        <v>837</v>
      </c>
      <c r="BD237" s="27" t="s">
        <v>834</v>
      </c>
      <c r="BE237" s="27" t="s">
        <v>6802</v>
      </c>
      <c r="BF237" s="27" t="s">
        <v>837</v>
      </c>
      <c r="BG237" s="27" t="s">
        <v>834</v>
      </c>
      <c r="BH237" s="27" t="s">
        <v>834</v>
      </c>
      <c r="BI237" s="27" t="s">
        <v>1777</v>
      </c>
      <c r="BJ237" s="27" t="s">
        <v>837</v>
      </c>
      <c r="BK237" s="27" t="s">
        <v>3403</v>
      </c>
      <c r="BL237" s="27" t="s">
        <v>837</v>
      </c>
      <c r="BM237" s="27" t="s">
        <v>834</v>
      </c>
      <c r="BN237" s="27" t="s">
        <v>5990</v>
      </c>
      <c r="BO237" s="27" t="s">
        <v>837</v>
      </c>
      <c r="BP237" s="27" t="s">
        <v>834</v>
      </c>
      <c r="BQ237" s="27" t="s">
        <v>1020</v>
      </c>
      <c r="BR237" s="27" t="s">
        <v>837</v>
      </c>
      <c r="BS237" s="27" t="s">
        <v>834</v>
      </c>
      <c r="BT237" s="27" t="s">
        <v>4014</v>
      </c>
      <c r="BU237" s="27" t="s">
        <v>837</v>
      </c>
      <c r="BV237" s="27" t="s">
        <v>834</v>
      </c>
      <c r="BW237" s="27" t="s">
        <v>1424</v>
      </c>
      <c r="BX237" s="27" t="s">
        <v>837</v>
      </c>
      <c r="BY237" s="27" t="s">
        <v>834</v>
      </c>
      <c r="BZ237" s="27" t="s">
        <v>602</v>
      </c>
      <c r="CA237" s="27" t="s">
        <v>837</v>
      </c>
      <c r="CB237" s="27" t="s">
        <v>834</v>
      </c>
      <c r="CC237" s="27" t="s">
        <v>3539</v>
      </c>
      <c r="CD237" s="27" t="s">
        <v>837</v>
      </c>
      <c r="CE237" s="27" t="s">
        <v>834</v>
      </c>
      <c r="CF237" s="27" t="s">
        <v>3118</v>
      </c>
      <c r="CG237" s="27" t="s">
        <v>837</v>
      </c>
      <c r="CH237" s="27" t="s">
        <v>834</v>
      </c>
      <c r="CI237" s="27" t="s">
        <v>3608</v>
      </c>
      <c r="CJ237" s="27" t="s">
        <v>837</v>
      </c>
      <c r="CK237" s="27" t="s">
        <v>834</v>
      </c>
      <c r="CL237" s="27" t="s">
        <v>399</v>
      </c>
      <c r="CM237" s="27" t="s">
        <v>837</v>
      </c>
      <c r="CN237" s="27" t="s">
        <v>834</v>
      </c>
      <c r="CO237" s="27" t="s">
        <v>3983</v>
      </c>
      <c r="CP237" s="27" t="s">
        <v>837</v>
      </c>
      <c r="CQ237" s="27" t="s">
        <v>834</v>
      </c>
      <c r="CR237" s="27" t="s">
        <v>3395</v>
      </c>
      <c r="CS237" s="27" t="s">
        <v>837</v>
      </c>
      <c r="CT237" s="27" t="s">
        <v>834</v>
      </c>
      <c r="CU237" s="27" t="s">
        <v>5035</v>
      </c>
      <c r="CV237" s="27" t="s">
        <v>837</v>
      </c>
      <c r="CW237" s="27" t="s">
        <v>2464</v>
      </c>
      <c r="CX237" s="27" t="s">
        <v>1401</v>
      </c>
      <c r="CY237" s="27">
        <v>28933</v>
      </c>
      <c r="CZ237" s="27" t="s">
        <v>7474</v>
      </c>
      <c r="DA237" s="27" t="s">
        <v>1401</v>
      </c>
      <c r="DB237" s="27">
        <v>392</v>
      </c>
      <c r="DC237" s="27" t="s">
        <v>4236</v>
      </c>
      <c r="DD237" s="27" t="s">
        <v>1401</v>
      </c>
      <c r="DE237" s="27">
        <v>93</v>
      </c>
      <c r="DF237" s="27" t="s">
        <v>7475</v>
      </c>
      <c r="DG237" s="27" t="s">
        <v>1401</v>
      </c>
      <c r="DH237" s="27">
        <v>50</v>
      </c>
      <c r="DI237" s="27" t="s">
        <v>7476</v>
      </c>
      <c r="DJ237" s="27" t="s">
        <v>1401</v>
      </c>
      <c r="DK237" s="27">
        <v>49</v>
      </c>
      <c r="DL237" s="27" t="s">
        <v>7342</v>
      </c>
      <c r="DM237" s="27" t="s">
        <v>1401</v>
      </c>
      <c r="DN237" s="27">
        <v>47</v>
      </c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</row>
    <row r="238" spans="1:188">
      <c r="A238" s="1">
        <v>237</v>
      </c>
      <c r="B238" s="69">
        <v>39496</v>
      </c>
      <c r="C238" s="1" t="s">
        <v>2466</v>
      </c>
      <c r="D238" s="1">
        <v>151578</v>
      </c>
      <c r="E238" s="1">
        <v>71912</v>
      </c>
      <c r="F238" s="35">
        <f t="shared" si="54"/>
        <v>0.47442240958450432</v>
      </c>
      <c r="G238" s="35">
        <f t="shared" si="62"/>
        <v>3.1010123484258539E-3</v>
      </c>
      <c r="H238" s="1" t="str">
        <f t="shared" si="63"/>
        <v>PML-N</v>
      </c>
      <c r="I238" s="35">
        <f t="shared" si="64"/>
        <v>0.27338969852041384</v>
      </c>
      <c r="J238" s="1" t="str">
        <f t="shared" si="65"/>
        <v>IND</v>
      </c>
      <c r="K238" s="35">
        <f t="shared" si="66"/>
        <v>0.27028868617198798</v>
      </c>
      <c r="L238" s="1" t="str">
        <f t="shared" si="67"/>
        <v>PML</v>
      </c>
      <c r="M238" s="35">
        <f t="shared" si="68"/>
        <v>0.22661030147958616</v>
      </c>
      <c r="N238" s="52" t="s">
        <v>834</v>
      </c>
      <c r="O238" s="52" t="s">
        <v>1002</v>
      </c>
      <c r="P238" s="52" t="s">
        <v>837</v>
      </c>
      <c r="Q238" s="27" t="s">
        <v>834</v>
      </c>
      <c r="R238" s="27" t="s">
        <v>1185</v>
      </c>
      <c r="S238" s="27" t="s">
        <v>837</v>
      </c>
      <c r="T238" s="27" t="s">
        <v>834</v>
      </c>
      <c r="U238" s="27" t="s">
        <v>1765</v>
      </c>
      <c r="V238" s="27" t="s">
        <v>837</v>
      </c>
      <c r="W238" s="27" t="s">
        <v>7343</v>
      </c>
      <c r="X238" s="27" t="s">
        <v>909</v>
      </c>
      <c r="Y238" s="27">
        <v>16296</v>
      </c>
      <c r="Z238" s="27" t="s">
        <v>2467</v>
      </c>
      <c r="AA238" s="27" t="s">
        <v>1194</v>
      </c>
      <c r="AB238" s="27">
        <v>19660</v>
      </c>
      <c r="AC238" s="27" t="s">
        <v>7344</v>
      </c>
      <c r="AD238" s="27" t="s">
        <v>1003</v>
      </c>
      <c r="AE238" s="27">
        <v>12551</v>
      </c>
      <c r="AF238" s="27" t="s">
        <v>834</v>
      </c>
      <c r="AG238" s="27" t="s">
        <v>7003</v>
      </c>
      <c r="AH238" s="27" t="s">
        <v>837</v>
      </c>
      <c r="AI238" s="27" t="s">
        <v>834</v>
      </c>
      <c r="AJ238" s="27" t="s">
        <v>1406</v>
      </c>
      <c r="AK238" s="27" t="s">
        <v>837</v>
      </c>
      <c r="AL238" s="27" t="s">
        <v>834</v>
      </c>
      <c r="AM238" s="27" t="s">
        <v>3202</v>
      </c>
      <c r="AN238" s="27" t="s">
        <v>837</v>
      </c>
      <c r="AO238" s="27" t="s">
        <v>834</v>
      </c>
      <c r="AP238" s="27" t="s">
        <v>7510</v>
      </c>
      <c r="AQ238" s="27" t="s">
        <v>837</v>
      </c>
      <c r="AR238" s="27" t="s">
        <v>834</v>
      </c>
      <c r="AS238" s="27" t="s">
        <v>3764</v>
      </c>
      <c r="AT238" s="27" t="s">
        <v>837</v>
      </c>
      <c r="AU238" s="27" t="s">
        <v>834</v>
      </c>
      <c r="AV238" s="27" t="s">
        <v>1866</v>
      </c>
      <c r="AW238" s="27" t="s">
        <v>837</v>
      </c>
      <c r="AX238" s="27" t="s">
        <v>834</v>
      </c>
      <c r="AY238" s="27" t="s">
        <v>393</v>
      </c>
      <c r="AZ238" s="27" t="s">
        <v>837</v>
      </c>
      <c r="BA238" s="27" t="s">
        <v>834</v>
      </c>
      <c r="BB238" s="27" t="s">
        <v>6640</v>
      </c>
      <c r="BC238" s="27" t="s">
        <v>837</v>
      </c>
      <c r="BD238" s="27" t="s">
        <v>834</v>
      </c>
      <c r="BE238" s="27" t="s">
        <v>6802</v>
      </c>
      <c r="BF238" s="27" t="s">
        <v>837</v>
      </c>
      <c r="BG238" s="27" t="s">
        <v>834</v>
      </c>
      <c r="BH238" s="27" t="s">
        <v>834</v>
      </c>
      <c r="BI238" s="27" t="s">
        <v>1777</v>
      </c>
      <c r="BJ238" s="27" t="s">
        <v>837</v>
      </c>
      <c r="BK238" s="27" t="s">
        <v>3403</v>
      </c>
      <c r="BL238" s="27" t="s">
        <v>837</v>
      </c>
      <c r="BM238" s="27" t="s">
        <v>834</v>
      </c>
      <c r="BN238" s="27" t="s">
        <v>5990</v>
      </c>
      <c r="BO238" s="27" t="s">
        <v>837</v>
      </c>
      <c r="BP238" s="27" t="s">
        <v>834</v>
      </c>
      <c r="BQ238" s="27" t="s">
        <v>1020</v>
      </c>
      <c r="BR238" s="27" t="s">
        <v>837</v>
      </c>
      <c r="BS238" s="27" t="s">
        <v>834</v>
      </c>
      <c r="BT238" s="27" t="s">
        <v>4014</v>
      </c>
      <c r="BU238" s="27" t="s">
        <v>837</v>
      </c>
      <c r="BV238" s="27" t="s">
        <v>834</v>
      </c>
      <c r="BW238" s="27" t="s">
        <v>1424</v>
      </c>
      <c r="BX238" s="27" t="s">
        <v>837</v>
      </c>
      <c r="BY238" s="27" t="s">
        <v>834</v>
      </c>
      <c r="BZ238" s="27" t="s">
        <v>602</v>
      </c>
      <c r="CA238" s="27" t="s">
        <v>837</v>
      </c>
      <c r="CB238" s="27" t="s">
        <v>834</v>
      </c>
      <c r="CC238" s="27" t="s">
        <v>3539</v>
      </c>
      <c r="CD238" s="27" t="s">
        <v>837</v>
      </c>
      <c r="CE238" s="27" t="s">
        <v>834</v>
      </c>
      <c r="CF238" s="27" t="s">
        <v>3118</v>
      </c>
      <c r="CG238" s="27" t="s">
        <v>837</v>
      </c>
      <c r="CH238" s="27" t="s">
        <v>834</v>
      </c>
      <c r="CI238" s="27" t="s">
        <v>3608</v>
      </c>
      <c r="CJ238" s="27" t="s">
        <v>837</v>
      </c>
      <c r="CK238" s="27" t="s">
        <v>834</v>
      </c>
      <c r="CL238" s="27" t="s">
        <v>399</v>
      </c>
      <c r="CM238" s="27" t="s">
        <v>837</v>
      </c>
      <c r="CN238" s="27" t="s">
        <v>834</v>
      </c>
      <c r="CO238" s="27" t="s">
        <v>3983</v>
      </c>
      <c r="CP238" s="27" t="s">
        <v>837</v>
      </c>
      <c r="CQ238" s="27" t="s">
        <v>834</v>
      </c>
      <c r="CR238" s="27" t="s">
        <v>3395</v>
      </c>
      <c r="CS238" s="27" t="s">
        <v>837</v>
      </c>
      <c r="CT238" s="27" t="s">
        <v>834</v>
      </c>
      <c r="CU238" s="27" t="s">
        <v>5035</v>
      </c>
      <c r="CV238" s="27" t="s">
        <v>837</v>
      </c>
      <c r="CW238" s="27" t="s">
        <v>2468</v>
      </c>
      <c r="CX238" s="27" t="s">
        <v>1401</v>
      </c>
      <c r="CY238" s="27">
        <v>19437</v>
      </c>
      <c r="CZ238" s="27" t="s">
        <v>7345</v>
      </c>
      <c r="DA238" s="27" t="s">
        <v>1401</v>
      </c>
      <c r="DB238" s="27">
        <v>3318</v>
      </c>
      <c r="DC238" s="27" t="s">
        <v>7474</v>
      </c>
      <c r="DD238" s="27" t="s">
        <v>1401</v>
      </c>
      <c r="DE238" s="27">
        <v>500</v>
      </c>
      <c r="DF238" s="27" t="s">
        <v>7346</v>
      </c>
      <c r="DG238" s="27" t="s">
        <v>1401</v>
      </c>
      <c r="DH238" s="27">
        <v>101</v>
      </c>
      <c r="DI238" s="27" t="s">
        <v>1099</v>
      </c>
      <c r="DJ238" s="27" t="s">
        <v>1401</v>
      </c>
      <c r="DK238" s="27">
        <v>49</v>
      </c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</row>
    <row r="239" spans="1:188">
      <c r="A239" s="1">
        <v>238</v>
      </c>
      <c r="B239" s="69">
        <v>39496</v>
      </c>
      <c r="C239" s="1" t="s">
        <v>2469</v>
      </c>
      <c r="D239" s="1">
        <v>162334</v>
      </c>
      <c r="E239" s="1">
        <v>76466</v>
      </c>
      <c r="F239" s="35">
        <f t="shared" si="54"/>
        <v>0.47104118668917172</v>
      </c>
      <c r="G239" s="35">
        <f t="shared" si="62"/>
        <v>0.24699866607381057</v>
      </c>
      <c r="H239" s="1" t="str">
        <f t="shared" si="63"/>
        <v>IND</v>
      </c>
      <c r="I239" s="35">
        <f t="shared" si="64"/>
        <v>0.52874480161117354</v>
      </c>
      <c r="J239" s="1" t="str">
        <f t="shared" si="65"/>
        <v>IND</v>
      </c>
      <c r="K239" s="35">
        <f t="shared" si="66"/>
        <v>0.281746135537363</v>
      </c>
      <c r="L239" s="1" t="str">
        <f t="shared" si="67"/>
        <v>PPPP</v>
      </c>
      <c r="M239" s="35">
        <f t="shared" si="68"/>
        <v>0.17779143671697226</v>
      </c>
      <c r="N239" s="52" t="s">
        <v>834</v>
      </c>
      <c r="O239" s="52" t="s">
        <v>1002</v>
      </c>
      <c r="P239" s="52" t="s">
        <v>837</v>
      </c>
      <c r="Q239" s="27" t="s">
        <v>834</v>
      </c>
      <c r="R239" s="27" t="s">
        <v>1185</v>
      </c>
      <c r="S239" s="27" t="s">
        <v>837</v>
      </c>
      <c r="T239" s="27" t="s">
        <v>834</v>
      </c>
      <c r="U239" s="27" t="s">
        <v>1765</v>
      </c>
      <c r="V239" s="27" t="s">
        <v>837</v>
      </c>
      <c r="W239" s="27" t="s">
        <v>834</v>
      </c>
      <c r="X239" s="27" t="s">
        <v>909</v>
      </c>
      <c r="Y239" s="27" t="s">
        <v>837</v>
      </c>
      <c r="Z239" s="27" t="s">
        <v>7348</v>
      </c>
      <c r="AA239" s="27" t="s">
        <v>1194</v>
      </c>
      <c r="AB239" s="27">
        <v>684</v>
      </c>
      <c r="AC239" s="27" t="s">
        <v>7347</v>
      </c>
      <c r="AD239" s="27" t="s">
        <v>1003</v>
      </c>
      <c r="AE239" s="27">
        <v>13595</v>
      </c>
      <c r="AF239" s="27" t="s">
        <v>834</v>
      </c>
      <c r="AG239" s="27" t="s">
        <v>7003</v>
      </c>
      <c r="AH239" s="27" t="s">
        <v>837</v>
      </c>
      <c r="AI239" s="27" t="s">
        <v>834</v>
      </c>
      <c r="AJ239" s="27" t="s">
        <v>1406</v>
      </c>
      <c r="AK239" s="27" t="s">
        <v>837</v>
      </c>
      <c r="AL239" s="27" t="s">
        <v>834</v>
      </c>
      <c r="AM239" s="27" t="s">
        <v>3202</v>
      </c>
      <c r="AN239" s="27" t="s">
        <v>837</v>
      </c>
      <c r="AO239" s="27" t="s">
        <v>834</v>
      </c>
      <c r="AP239" s="27" t="s">
        <v>7510</v>
      </c>
      <c r="AQ239" s="27" t="s">
        <v>837</v>
      </c>
      <c r="AR239" s="27" t="s">
        <v>834</v>
      </c>
      <c r="AS239" s="27" t="s">
        <v>3764</v>
      </c>
      <c r="AT239" s="27" t="s">
        <v>837</v>
      </c>
      <c r="AU239" s="27" t="s">
        <v>834</v>
      </c>
      <c r="AV239" s="27" t="s">
        <v>1866</v>
      </c>
      <c r="AW239" s="27" t="s">
        <v>837</v>
      </c>
      <c r="AX239" s="27" t="s">
        <v>834</v>
      </c>
      <c r="AY239" s="27" t="s">
        <v>393</v>
      </c>
      <c r="AZ239" s="27" t="s">
        <v>837</v>
      </c>
      <c r="BA239" s="27" t="s">
        <v>834</v>
      </c>
      <c r="BB239" s="27" t="s">
        <v>6640</v>
      </c>
      <c r="BC239" s="27" t="s">
        <v>837</v>
      </c>
      <c r="BD239" s="27" t="s">
        <v>834</v>
      </c>
      <c r="BE239" s="27" t="s">
        <v>6802</v>
      </c>
      <c r="BF239" s="27" t="s">
        <v>837</v>
      </c>
      <c r="BG239" s="27" t="s">
        <v>834</v>
      </c>
      <c r="BH239" s="27" t="s">
        <v>834</v>
      </c>
      <c r="BI239" s="27" t="s">
        <v>1777</v>
      </c>
      <c r="BJ239" s="27" t="s">
        <v>837</v>
      </c>
      <c r="BK239" s="27" t="s">
        <v>3403</v>
      </c>
      <c r="BL239" s="27" t="s">
        <v>837</v>
      </c>
      <c r="BM239" s="27" t="s">
        <v>834</v>
      </c>
      <c r="BN239" s="27" t="s">
        <v>5990</v>
      </c>
      <c r="BO239" s="27" t="s">
        <v>837</v>
      </c>
      <c r="BP239" s="27" t="s">
        <v>834</v>
      </c>
      <c r="BQ239" s="27" t="s">
        <v>1020</v>
      </c>
      <c r="BR239" s="27" t="s">
        <v>837</v>
      </c>
      <c r="BS239" s="27" t="s">
        <v>834</v>
      </c>
      <c r="BT239" s="27" t="s">
        <v>4014</v>
      </c>
      <c r="BU239" s="27" t="s">
        <v>837</v>
      </c>
      <c r="BV239" s="27" t="s">
        <v>834</v>
      </c>
      <c r="BW239" s="27" t="s">
        <v>1424</v>
      </c>
      <c r="BX239" s="27" t="s">
        <v>837</v>
      </c>
      <c r="BY239" s="27" t="s">
        <v>834</v>
      </c>
      <c r="BZ239" s="27" t="s">
        <v>602</v>
      </c>
      <c r="CA239" s="27" t="s">
        <v>837</v>
      </c>
      <c r="CB239" s="27" t="s">
        <v>834</v>
      </c>
      <c r="CC239" s="27" t="s">
        <v>3539</v>
      </c>
      <c r="CD239" s="27" t="s">
        <v>837</v>
      </c>
      <c r="CE239" s="27" t="s">
        <v>834</v>
      </c>
      <c r="CF239" s="27" t="s">
        <v>3118</v>
      </c>
      <c r="CG239" s="27" t="s">
        <v>837</v>
      </c>
      <c r="CH239" s="27" t="s">
        <v>834</v>
      </c>
      <c r="CI239" s="27" t="s">
        <v>3608</v>
      </c>
      <c r="CJ239" s="27" t="s">
        <v>837</v>
      </c>
      <c r="CK239" s="27" t="s">
        <v>834</v>
      </c>
      <c r="CL239" s="27" t="s">
        <v>399</v>
      </c>
      <c r="CM239" s="27" t="s">
        <v>837</v>
      </c>
      <c r="CN239" s="27" t="s">
        <v>834</v>
      </c>
      <c r="CO239" s="27" t="s">
        <v>3983</v>
      </c>
      <c r="CP239" s="27" t="s">
        <v>837</v>
      </c>
      <c r="CQ239" s="27" t="s">
        <v>834</v>
      </c>
      <c r="CR239" s="27" t="s">
        <v>3395</v>
      </c>
      <c r="CS239" s="27" t="s">
        <v>837</v>
      </c>
      <c r="CT239" s="27" t="s">
        <v>834</v>
      </c>
      <c r="CU239" s="27" t="s">
        <v>5035</v>
      </c>
      <c r="CV239" s="27" t="s">
        <v>837</v>
      </c>
      <c r="CW239" s="27" t="s">
        <v>2470</v>
      </c>
      <c r="CX239" s="27" t="s">
        <v>1401</v>
      </c>
      <c r="CY239" s="27">
        <v>40431</v>
      </c>
      <c r="CZ239" s="27" t="s">
        <v>2471</v>
      </c>
      <c r="DA239" s="27" t="s">
        <v>1401</v>
      </c>
      <c r="DB239" s="27">
        <v>21544</v>
      </c>
      <c r="DC239" s="27" t="s">
        <v>7349</v>
      </c>
      <c r="DD239" s="27" t="s">
        <v>1401</v>
      </c>
      <c r="DE239" s="27">
        <v>528</v>
      </c>
      <c r="DF239" s="27" t="s">
        <v>7350</v>
      </c>
      <c r="DG239" s="27" t="s">
        <v>1401</v>
      </c>
      <c r="DH239" s="27">
        <v>59</v>
      </c>
      <c r="DI239" s="27" t="s">
        <v>7351</v>
      </c>
      <c r="DJ239" s="27" t="s">
        <v>1401</v>
      </c>
      <c r="DK239" s="27">
        <v>58</v>
      </c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</row>
    <row r="240" spans="1:188">
      <c r="A240" s="1">
        <v>239</v>
      </c>
      <c r="B240" s="69">
        <v>39496</v>
      </c>
      <c r="C240" s="1" t="s">
        <v>2292</v>
      </c>
      <c r="D240" s="1">
        <v>165842</v>
      </c>
      <c r="E240" s="1">
        <v>78616</v>
      </c>
      <c r="F240" s="35">
        <f t="shared" si="54"/>
        <v>0.47404155762713907</v>
      </c>
      <c r="G240" s="35">
        <f t="shared" si="62"/>
        <v>0.19550727587259592</v>
      </c>
      <c r="H240" s="1" t="str">
        <f t="shared" si="63"/>
        <v>PPPP</v>
      </c>
      <c r="I240" s="35">
        <f t="shared" si="64"/>
        <v>0.5465681286252162</v>
      </c>
      <c r="J240" s="1" t="str">
        <f t="shared" si="65"/>
        <v>PML</v>
      </c>
      <c r="K240" s="35">
        <f t="shared" si="66"/>
        <v>0.35106085275262033</v>
      </c>
      <c r="L240" s="1" t="str">
        <f t="shared" si="67"/>
        <v>PML-N</v>
      </c>
      <c r="M240" s="35">
        <f t="shared" si="68"/>
        <v>5.7329296835249823E-2</v>
      </c>
      <c r="N240" s="52" t="s">
        <v>834</v>
      </c>
      <c r="O240" s="52" t="s">
        <v>1002</v>
      </c>
      <c r="P240" s="52" t="s">
        <v>837</v>
      </c>
      <c r="Q240" s="27" t="s">
        <v>7353</v>
      </c>
      <c r="R240" s="27" t="s">
        <v>1185</v>
      </c>
      <c r="S240" s="27">
        <v>1323</v>
      </c>
      <c r="T240" s="27" t="s">
        <v>834</v>
      </c>
      <c r="U240" s="27" t="s">
        <v>1765</v>
      </c>
      <c r="V240" s="27" t="s">
        <v>837</v>
      </c>
      <c r="W240" s="27" t="s">
        <v>2291</v>
      </c>
      <c r="X240" s="27" t="s">
        <v>909</v>
      </c>
      <c r="Y240" s="27">
        <v>27599</v>
      </c>
      <c r="Z240" s="27" t="s">
        <v>7406</v>
      </c>
      <c r="AA240" s="27" t="s">
        <v>1194</v>
      </c>
      <c r="AB240" s="27">
        <v>4507</v>
      </c>
      <c r="AC240" s="27" t="s">
        <v>2472</v>
      </c>
      <c r="AD240" s="27" t="s">
        <v>1003</v>
      </c>
      <c r="AE240" s="27">
        <v>42969</v>
      </c>
      <c r="AF240" s="27" t="s">
        <v>834</v>
      </c>
      <c r="AG240" s="27" t="s">
        <v>7003</v>
      </c>
      <c r="AH240" s="27" t="s">
        <v>837</v>
      </c>
      <c r="AI240" s="27" t="s">
        <v>834</v>
      </c>
      <c r="AJ240" s="27" t="s">
        <v>1406</v>
      </c>
      <c r="AK240" s="27" t="s">
        <v>837</v>
      </c>
      <c r="AL240" s="27" t="s">
        <v>834</v>
      </c>
      <c r="AM240" s="27" t="s">
        <v>3202</v>
      </c>
      <c r="AN240" s="27" t="s">
        <v>837</v>
      </c>
      <c r="AO240" s="27" t="s">
        <v>834</v>
      </c>
      <c r="AP240" s="27" t="s">
        <v>7510</v>
      </c>
      <c r="AQ240" s="27" t="s">
        <v>837</v>
      </c>
      <c r="AR240" s="27" t="s">
        <v>834</v>
      </c>
      <c r="AS240" s="27" t="s">
        <v>3764</v>
      </c>
      <c r="AT240" s="27" t="s">
        <v>837</v>
      </c>
      <c r="AU240" s="27" t="s">
        <v>834</v>
      </c>
      <c r="AV240" s="27" t="s">
        <v>1866</v>
      </c>
      <c r="AW240" s="27" t="s">
        <v>837</v>
      </c>
      <c r="AX240" s="27" t="s">
        <v>834</v>
      </c>
      <c r="AY240" s="27" t="s">
        <v>393</v>
      </c>
      <c r="AZ240" s="27" t="s">
        <v>837</v>
      </c>
      <c r="BA240" s="27" t="s">
        <v>834</v>
      </c>
      <c r="BB240" s="27" t="s">
        <v>6640</v>
      </c>
      <c r="BC240" s="27" t="s">
        <v>837</v>
      </c>
      <c r="BD240" s="27" t="s">
        <v>834</v>
      </c>
      <c r="BE240" s="27" t="s">
        <v>6802</v>
      </c>
      <c r="BF240" s="27" t="s">
        <v>837</v>
      </c>
      <c r="BG240" s="27" t="s">
        <v>834</v>
      </c>
      <c r="BH240" s="27" t="s">
        <v>834</v>
      </c>
      <c r="BI240" s="27" t="s">
        <v>1777</v>
      </c>
      <c r="BJ240" s="27" t="s">
        <v>837</v>
      </c>
      <c r="BK240" s="27" t="s">
        <v>3403</v>
      </c>
      <c r="BL240" s="27" t="s">
        <v>837</v>
      </c>
      <c r="BM240" s="27" t="s">
        <v>834</v>
      </c>
      <c r="BN240" s="27" t="s">
        <v>5990</v>
      </c>
      <c r="BO240" s="27" t="s">
        <v>837</v>
      </c>
      <c r="BP240" s="27" t="s">
        <v>834</v>
      </c>
      <c r="BQ240" s="27" t="s">
        <v>1020</v>
      </c>
      <c r="BR240" s="27" t="s">
        <v>837</v>
      </c>
      <c r="BS240" s="27" t="s">
        <v>834</v>
      </c>
      <c r="BT240" s="27" t="s">
        <v>4014</v>
      </c>
      <c r="BU240" s="27" t="s">
        <v>837</v>
      </c>
      <c r="BV240" s="27" t="s">
        <v>834</v>
      </c>
      <c r="BW240" s="27" t="s">
        <v>1424</v>
      </c>
      <c r="BX240" s="27" t="s">
        <v>837</v>
      </c>
      <c r="BY240" s="27" t="s">
        <v>834</v>
      </c>
      <c r="BZ240" s="27" t="s">
        <v>602</v>
      </c>
      <c r="CA240" s="27" t="s">
        <v>837</v>
      </c>
      <c r="CB240" s="27" t="s">
        <v>834</v>
      </c>
      <c r="CC240" s="27" t="s">
        <v>3539</v>
      </c>
      <c r="CD240" s="27" t="s">
        <v>837</v>
      </c>
      <c r="CE240" s="27" t="s">
        <v>834</v>
      </c>
      <c r="CF240" s="27" t="s">
        <v>3118</v>
      </c>
      <c r="CG240" s="27" t="s">
        <v>837</v>
      </c>
      <c r="CH240" s="27" t="s">
        <v>834</v>
      </c>
      <c r="CI240" s="27" t="s">
        <v>3608</v>
      </c>
      <c r="CJ240" s="27" t="s">
        <v>837</v>
      </c>
      <c r="CK240" s="27" t="s">
        <v>834</v>
      </c>
      <c r="CL240" s="27" t="s">
        <v>399</v>
      </c>
      <c r="CM240" s="27" t="s">
        <v>837</v>
      </c>
      <c r="CN240" s="27" t="s">
        <v>834</v>
      </c>
      <c r="CO240" s="27" t="s">
        <v>3983</v>
      </c>
      <c r="CP240" s="27" t="s">
        <v>837</v>
      </c>
      <c r="CQ240" s="27" t="s">
        <v>834</v>
      </c>
      <c r="CR240" s="27" t="s">
        <v>3395</v>
      </c>
      <c r="CS240" s="27" t="s">
        <v>837</v>
      </c>
      <c r="CT240" s="27" t="s">
        <v>834</v>
      </c>
      <c r="CU240" s="27" t="s">
        <v>5035</v>
      </c>
      <c r="CV240" s="27" t="s">
        <v>837</v>
      </c>
      <c r="CW240" s="27" t="s">
        <v>7354</v>
      </c>
      <c r="CX240" s="27" t="s">
        <v>1401</v>
      </c>
      <c r="CY240" s="27">
        <v>1567</v>
      </c>
      <c r="CZ240" s="27" t="s">
        <v>7338</v>
      </c>
      <c r="DA240" s="27" t="s">
        <v>1401</v>
      </c>
      <c r="DB240" s="27">
        <v>311</v>
      </c>
      <c r="DC240" s="27" t="s">
        <v>7339</v>
      </c>
      <c r="DD240" s="27" t="s">
        <v>1401</v>
      </c>
      <c r="DE240" s="27">
        <v>263</v>
      </c>
      <c r="DF240" s="27" t="s">
        <v>3811</v>
      </c>
      <c r="DG240" s="27" t="s">
        <v>1401</v>
      </c>
      <c r="DH240" s="27">
        <v>77</v>
      </c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</row>
    <row r="241" spans="1:188">
      <c r="A241" s="1">
        <v>240</v>
      </c>
      <c r="B241" s="69">
        <v>39496</v>
      </c>
      <c r="C241" s="1" t="s">
        <v>2293</v>
      </c>
      <c r="D241" s="1">
        <v>154050</v>
      </c>
      <c r="E241" s="1">
        <v>83818</v>
      </c>
      <c r="F241" s="35">
        <f t="shared" si="54"/>
        <v>0.54409607270366767</v>
      </c>
      <c r="G241" s="35">
        <f t="shared" si="62"/>
        <v>0.10733971223364909</v>
      </c>
      <c r="H241" s="1" t="str">
        <f t="shared" si="63"/>
        <v>PML-N</v>
      </c>
      <c r="I241" s="35">
        <f t="shared" si="64"/>
        <v>0.31381087594550094</v>
      </c>
      <c r="J241" s="1" t="str">
        <f t="shared" si="65"/>
        <v>IND</v>
      </c>
      <c r="K241" s="35">
        <f t="shared" si="66"/>
        <v>0.20647116371185187</v>
      </c>
      <c r="L241" s="1" t="str">
        <f t="shared" si="67"/>
        <v>PML</v>
      </c>
      <c r="M241" s="35">
        <f t="shared" si="68"/>
        <v>0.13308597198692404</v>
      </c>
      <c r="N241" s="52" t="s">
        <v>834</v>
      </c>
      <c r="O241" s="52" t="s">
        <v>1002</v>
      </c>
      <c r="P241" s="52" t="s">
        <v>837</v>
      </c>
      <c r="Q241" s="27" t="s">
        <v>50</v>
      </c>
      <c r="R241" s="27" t="s">
        <v>1185</v>
      </c>
      <c r="S241" s="27">
        <v>5992</v>
      </c>
      <c r="T241" s="27" t="s">
        <v>834</v>
      </c>
      <c r="U241" s="27" t="s">
        <v>1765</v>
      </c>
      <c r="V241" s="27" t="s">
        <v>837</v>
      </c>
      <c r="W241" s="27" t="s">
        <v>1523</v>
      </c>
      <c r="X241" s="27" t="s">
        <v>909</v>
      </c>
      <c r="Y241" s="27">
        <v>11155</v>
      </c>
      <c r="Z241" s="27" t="s">
        <v>51</v>
      </c>
      <c r="AA241" s="27" t="s">
        <v>1194</v>
      </c>
      <c r="AB241" s="27">
        <v>26303</v>
      </c>
      <c r="AC241" s="27" t="s">
        <v>52</v>
      </c>
      <c r="AD241" s="27" t="s">
        <v>1003</v>
      </c>
      <c r="AE241" s="27">
        <v>8018</v>
      </c>
      <c r="AF241" s="27" t="s">
        <v>834</v>
      </c>
      <c r="AG241" s="27" t="s">
        <v>7003</v>
      </c>
      <c r="AH241" s="27" t="s">
        <v>837</v>
      </c>
      <c r="AI241" s="27" t="s">
        <v>834</v>
      </c>
      <c r="AJ241" s="27" t="s">
        <v>1406</v>
      </c>
      <c r="AK241" s="27" t="s">
        <v>837</v>
      </c>
      <c r="AL241" s="27" t="s">
        <v>834</v>
      </c>
      <c r="AM241" s="27" t="s">
        <v>3202</v>
      </c>
      <c r="AN241" s="27" t="s">
        <v>837</v>
      </c>
      <c r="AO241" s="27" t="s">
        <v>834</v>
      </c>
      <c r="AP241" s="27" t="s">
        <v>7510</v>
      </c>
      <c r="AQ241" s="27" t="s">
        <v>837</v>
      </c>
      <c r="AR241" s="27" t="s">
        <v>834</v>
      </c>
      <c r="AS241" s="27" t="s">
        <v>3764</v>
      </c>
      <c r="AT241" s="27" t="s">
        <v>837</v>
      </c>
      <c r="AU241" s="27" t="s">
        <v>834</v>
      </c>
      <c r="AV241" s="27" t="s">
        <v>1866</v>
      </c>
      <c r="AW241" s="27" t="s">
        <v>837</v>
      </c>
      <c r="AX241" s="27" t="s">
        <v>834</v>
      </c>
      <c r="AY241" s="27" t="s">
        <v>393</v>
      </c>
      <c r="AZ241" s="27" t="s">
        <v>837</v>
      </c>
      <c r="BA241" s="27" t="s">
        <v>834</v>
      </c>
      <c r="BB241" s="27" t="s">
        <v>6640</v>
      </c>
      <c r="BC241" s="27" t="s">
        <v>837</v>
      </c>
      <c r="BD241" s="27" t="s">
        <v>834</v>
      </c>
      <c r="BE241" s="27" t="s">
        <v>6802</v>
      </c>
      <c r="BF241" s="27" t="s">
        <v>837</v>
      </c>
      <c r="BG241" s="27" t="s">
        <v>834</v>
      </c>
      <c r="BH241" s="27" t="s">
        <v>834</v>
      </c>
      <c r="BI241" s="27" t="s">
        <v>1777</v>
      </c>
      <c r="BJ241" s="27" t="s">
        <v>837</v>
      </c>
      <c r="BK241" s="27" t="s">
        <v>3403</v>
      </c>
      <c r="BL241" s="27" t="s">
        <v>837</v>
      </c>
      <c r="BM241" s="27" t="s">
        <v>834</v>
      </c>
      <c r="BN241" s="27" t="s">
        <v>5990</v>
      </c>
      <c r="BO241" s="27" t="s">
        <v>837</v>
      </c>
      <c r="BP241" s="27" t="s">
        <v>834</v>
      </c>
      <c r="BQ241" s="27" t="s">
        <v>1020</v>
      </c>
      <c r="BR241" s="27" t="s">
        <v>837</v>
      </c>
      <c r="BS241" s="27" t="s">
        <v>834</v>
      </c>
      <c r="BT241" s="27" t="s">
        <v>4014</v>
      </c>
      <c r="BU241" s="27" t="s">
        <v>837</v>
      </c>
      <c r="BV241" s="27" t="s">
        <v>834</v>
      </c>
      <c r="BW241" s="27" t="s">
        <v>1424</v>
      </c>
      <c r="BX241" s="27" t="s">
        <v>837</v>
      </c>
      <c r="BY241" s="27" t="s">
        <v>834</v>
      </c>
      <c r="BZ241" s="27" t="s">
        <v>602</v>
      </c>
      <c r="CA241" s="27" t="s">
        <v>837</v>
      </c>
      <c r="CB241" s="27" t="s">
        <v>834</v>
      </c>
      <c r="CC241" s="27" t="s">
        <v>3539</v>
      </c>
      <c r="CD241" s="27" t="s">
        <v>837</v>
      </c>
      <c r="CE241" s="27" t="s">
        <v>834</v>
      </c>
      <c r="CF241" s="27" t="s">
        <v>3118</v>
      </c>
      <c r="CG241" s="27" t="s">
        <v>837</v>
      </c>
      <c r="CH241" s="27" t="s">
        <v>834</v>
      </c>
      <c r="CI241" s="27" t="s">
        <v>3608</v>
      </c>
      <c r="CJ241" s="27" t="s">
        <v>837</v>
      </c>
      <c r="CK241" s="27" t="s">
        <v>834</v>
      </c>
      <c r="CL241" s="27" t="s">
        <v>399</v>
      </c>
      <c r="CM241" s="27" t="s">
        <v>837</v>
      </c>
      <c r="CN241" s="27" t="s">
        <v>834</v>
      </c>
      <c r="CO241" s="27" t="s">
        <v>3983</v>
      </c>
      <c r="CP241" s="27" t="s">
        <v>837</v>
      </c>
      <c r="CQ241" s="27" t="s">
        <v>834</v>
      </c>
      <c r="CR241" s="27" t="s">
        <v>3395</v>
      </c>
      <c r="CS241" s="27" t="s">
        <v>837</v>
      </c>
      <c r="CT241" s="27" t="s">
        <v>834</v>
      </c>
      <c r="CU241" s="27" t="s">
        <v>5035</v>
      </c>
      <c r="CV241" s="27" t="s">
        <v>837</v>
      </c>
      <c r="CW241" s="27" t="s">
        <v>53</v>
      </c>
      <c r="CX241" s="27" t="s">
        <v>1401</v>
      </c>
      <c r="CY241" s="27">
        <v>17306</v>
      </c>
      <c r="CZ241" s="27" t="s">
        <v>54</v>
      </c>
      <c r="DA241" s="27" t="s">
        <v>1401</v>
      </c>
      <c r="DB241" s="27">
        <v>196</v>
      </c>
      <c r="DC241" s="27" t="s">
        <v>55</v>
      </c>
      <c r="DD241" s="27" t="s">
        <v>1401</v>
      </c>
      <c r="DE241" s="27">
        <v>112</v>
      </c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</row>
    <row r="242" spans="1:188">
      <c r="A242" s="1">
        <v>241</v>
      </c>
      <c r="B242" s="69">
        <v>39496</v>
      </c>
      <c r="C242" s="1" t="s">
        <v>2660</v>
      </c>
      <c r="D242" s="1">
        <v>186207</v>
      </c>
      <c r="E242" s="1">
        <v>77158</v>
      </c>
      <c r="F242" s="35">
        <f t="shared" si="54"/>
        <v>0.41436680683325544</v>
      </c>
      <c r="G242" s="35">
        <f t="shared" si="62"/>
        <v>3.9762565126104876E-2</v>
      </c>
      <c r="H242" s="1" t="str">
        <f t="shared" si="63"/>
        <v>PML</v>
      </c>
      <c r="I242" s="35">
        <f t="shared" si="64"/>
        <v>0.33384742994893596</v>
      </c>
      <c r="J242" s="1" t="str">
        <f t="shared" si="65"/>
        <v>MMA</v>
      </c>
      <c r="K242" s="35">
        <f t="shared" si="66"/>
        <v>0.29408486482283108</v>
      </c>
      <c r="L242" s="1" t="str">
        <f t="shared" si="67"/>
        <v>IND</v>
      </c>
      <c r="M242" s="35">
        <f t="shared" si="68"/>
        <v>0.19425075818450452</v>
      </c>
      <c r="N242" s="52" t="s">
        <v>834</v>
      </c>
      <c r="O242" s="52" t="s">
        <v>1002</v>
      </c>
      <c r="P242" s="52" t="s">
        <v>837</v>
      </c>
      <c r="Q242" s="27" t="s">
        <v>2478</v>
      </c>
      <c r="R242" s="27" t="s">
        <v>1185</v>
      </c>
      <c r="S242" s="27">
        <v>22691</v>
      </c>
      <c r="T242" s="27" t="s">
        <v>834</v>
      </c>
      <c r="U242" s="27" t="s">
        <v>1765</v>
      </c>
      <c r="V242" s="27" t="s">
        <v>837</v>
      </c>
      <c r="W242" s="27" t="s">
        <v>2477</v>
      </c>
      <c r="X242" s="27" t="s">
        <v>909</v>
      </c>
      <c r="Y242" s="27">
        <v>25759</v>
      </c>
      <c r="Z242" s="27" t="s">
        <v>7016</v>
      </c>
      <c r="AA242" s="27" t="s">
        <v>1194</v>
      </c>
      <c r="AB242" s="27">
        <v>4506</v>
      </c>
      <c r="AC242" s="27" t="s">
        <v>7015</v>
      </c>
      <c r="AD242" s="27" t="s">
        <v>1003</v>
      </c>
      <c r="AE242" s="27">
        <v>9214</v>
      </c>
      <c r="AF242" s="27" t="s">
        <v>834</v>
      </c>
      <c r="AG242" s="27" t="s">
        <v>7003</v>
      </c>
      <c r="AH242" s="27" t="s">
        <v>837</v>
      </c>
      <c r="AI242" s="27" t="s">
        <v>834</v>
      </c>
      <c r="AJ242" s="27" t="s">
        <v>1406</v>
      </c>
      <c r="AK242" s="27" t="s">
        <v>837</v>
      </c>
      <c r="AL242" s="27" t="s">
        <v>834</v>
      </c>
      <c r="AM242" s="27" t="s">
        <v>3202</v>
      </c>
      <c r="AN242" s="27" t="s">
        <v>837</v>
      </c>
      <c r="AO242" s="27" t="s">
        <v>834</v>
      </c>
      <c r="AP242" s="27" t="s">
        <v>7510</v>
      </c>
      <c r="AQ242" s="27" t="s">
        <v>837</v>
      </c>
      <c r="AR242" s="27" t="s">
        <v>834</v>
      </c>
      <c r="AS242" s="27" t="s">
        <v>3764</v>
      </c>
      <c r="AT242" s="27" t="s">
        <v>837</v>
      </c>
      <c r="AU242" s="27" t="s">
        <v>834</v>
      </c>
      <c r="AV242" s="27" t="s">
        <v>1866</v>
      </c>
      <c r="AW242" s="27" t="s">
        <v>837</v>
      </c>
      <c r="AX242" s="27" t="s">
        <v>834</v>
      </c>
      <c r="AY242" s="27" t="s">
        <v>393</v>
      </c>
      <c r="AZ242" s="27" t="s">
        <v>837</v>
      </c>
      <c r="BA242" s="27" t="s">
        <v>834</v>
      </c>
      <c r="BB242" s="27" t="s">
        <v>6640</v>
      </c>
      <c r="BC242" s="27" t="s">
        <v>837</v>
      </c>
      <c r="BD242" s="27" t="s">
        <v>834</v>
      </c>
      <c r="BE242" s="27" t="s">
        <v>6802</v>
      </c>
      <c r="BF242" s="27" t="s">
        <v>837</v>
      </c>
      <c r="BG242" s="27" t="s">
        <v>834</v>
      </c>
      <c r="BH242" s="27" t="s">
        <v>834</v>
      </c>
      <c r="BI242" s="27" t="s">
        <v>1777</v>
      </c>
      <c r="BJ242" s="27" t="s">
        <v>837</v>
      </c>
      <c r="BK242" s="27" t="s">
        <v>3403</v>
      </c>
      <c r="BL242" s="27" t="s">
        <v>837</v>
      </c>
      <c r="BM242" s="27" t="s">
        <v>834</v>
      </c>
      <c r="BN242" s="27" t="s">
        <v>5990</v>
      </c>
      <c r="BO242" s="27" t="s">
        <v>837</v>
      </c>
      <c r="BP242" s="27" t="s">
        <v>834</v>
      </c>
      <c r="BQ242" s="27" t="s">
        <v>1020</v>
      </c>
      <c r="BR242" s="27" t="s">
        <v>837</v>
      </c>
      <c r="BS242" s="27" t="s">
        <v>834</v>
      </c>
      <c r="BT242" s="27" t="s">
        <v>4014</v>
      </c>
      <c r="BU242" s="27" t="s">
        <v>837</v>
      </c>
      <c r="BV242" s="27" t="s">
        <v>834</v>
      </c>
      <c r="BW242" s="27" t="s">
        <v>1424</v>
      </c>
      <c r="BX242" s="27" t="s">
        <v>837</v>
      </c>
      <c r="BY242" s="27" t="s">
        <v>834</v>
      </c>
      <c r="BZ242" s="27" t="s">
        <v>602</v>
      </c>
      <c r="CA242" s="27" t="s">
        <v>837</v>
      </c>
      <c r="CB242" s="27" t="s">
        <v>834</v>
      </c>
      <c r="CC242" s="27" t="s">
        <v>3539</v>
      </c>
      <c r="CD242" s="27" t="s">
        <v>837</v>
      </c>
      <c r="CE242" s="27" t="s">
        <v>834</v>
      </c>
      <c r="CF242" s="27" t="s">
        <v>3118</v>
      </c>
      <c r="CG242" s="27" t="s">
        <v>837</v>
      </c>
      <c r="CH242" s="27" t="s">
        <v>834</v>
      </c>
      <c r="CI242" s="27" t="s">
        <v>3608</v>
      </c>
      <c r="CJ242" s="27" t="s">
        <v>837</v>
      </c>
      <c r="CK242" s="27" t="s">
        <v>834</v>
      </c>
      <c r="CL242" s="27" t="s">
        <v>399</v>
      </c>
      <c r="CM242" s="27" t="s">
        <v>837</v>
      </c>
      <c r="CN242" s="27" t="s">
        <v>834</v>
      </c>
      <c r="CO242" s="27" t="s">
        <v>3983</v>
      </c>
      <c r="CP242" s="27" t="s">
        <v>837</v>
      </c>
      <c r="CQ242" s="27" t="s">
        <v>834</v>
      </c>
      <c r="CR242" s="27" t="s">
        <v>3395</v>
      </c>
      <c r="CS242" s="27" t="s">
        <v>837</v>
      </c>
      <c r="CT242" s="27" t="s">
        <v>834</v>
      </c>
      <c r="CU242" s="27" t="s">
        <v>5035</v>
      </c>
      <c r="CV242" s="27" t="s">
        <v>837</v>
      </c>
      <c r="CW242" s="27" t="s">
        <v>7014</v>
      </c>
      <c r="CX242" s="27" t="s">
        <v>1401</v>
      </c>
      <c r="CY242" s="27">
        <v>14988</v>
      </c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</row>
    <row r="243" spans="1:188">
      <c r="A243" s="1">
        <v>242</v>
      </c>
      <c r="B243" s="69">
        <v>39496</v>
      </c>
      <c r="C243" s="1" t="s">
        <v>1556</v>
      </c>
      <c r="D243" s="1">
        <v>135350</v>
      </c>
      <c r="E243" s="1">
        <v>53714</v>
      </c>
      <c r="F243" s="35">
        <f t="shared" si="54"/>
        <v>0.39685260435906911</v>
      </c>
      <c r="G243" s="35">
        <f t="shared" si="62"/>
        <v>3.3994861674796144E-2</v>
      </c>
      <c r="H243" s="1" t="str">
        <f t="shared" si="63"/>
        <v>IND</v>
      </c>
      <c r="I243" s="35">
        <f t="shared" si="64"/>
        <v>0.35312953792307405</v>
      </c>
      <c r="J243" s="1" t="str">
        <f t="shared" si="65"/>
        <v>PML</v>
      </c>
      <c r="K243" s="35">
        <f t="shared" si="66"/>
        <v>0.3191346762482779</v>
      </c>
      <c r="L243" s="1" t="str">
        <f t="shared" si="67"/>
        <v>PPPP</v>
      </c>
      <c r="M243" s="35">
        <f t="shared" si="68"/>
        <v>0.28158394459545</v>
      </c>
      <c r="N243" s="52" t="s">
        <v>834</v>
      </c>
      <c r="O243" s="52" t="s">
        <v>1002</v>
      </c>
      <c r="P243" s="52" t="s">
        <v>837</v>
      </c>
      <c r="Q243" s="27" t="s">
        <v>834</v>
      </c>
      <c r="R243" s="27" t="s">
        <v>1185</v>
      </c>
      <c r="S243" s="27" t="s">
        <v>837</v>
      </c>
      <c r="T243" s="27" t="s">
        <v>834</v>
      </c>
      <c r="U243" s="27" t="s">
        <v>1765</v>
      </c>
      <c r="V243" s="27" t="s">
        <v>837</v>
      </c>
      <c r="W243" s="27" t="s">
        <v>2485</v>
      </c>
      <c r="X243" s="27" t="s">
        <v>909</v>
      </c>
      <c r="Y243" s="27">
        <v>17142</v>
      </c>
      <c r="Z243" s="27" t="s">
        <v>2132</v>
      </c>
      <c r="AA243" s="27" t="s">
        <v>1194</v>
      </c>
      <c r="AB243" s="27">
        <v>2354</v>
      </c>
      <c r="AC243" s="27" t="s">
        <v>7017</v>
      </c>
      <c r="AD243" s="27" t="s">
        <v>1003</v>
      </c>
      <c r="AE243" s="27">
        <v>15125</v>
      </c>
      <c r="AF243" s="27" t="s">
        <v>834</v>
      </c>
      <c r="AG243" s="27" t="s">
        <v>7003</v>
      </c>
      <c r="AH243" s="27" t="s">
        <v>837</v>
      </c>
      <c r="AI243" s="27" t="s">
        <v>834</v>
      </c>
      <c r="AJ243" s="27" t="s">
        <v>1406</v>
      </c>
      <c r="AK243" s="27" t="s">
        <v>837</v>
      </c>
      <c r="AL243" s="27" t="s">
        <v>834</v>
      </c>
      <c r="AM243" s="27" t="s">
        <v>3202</v>
      </c>
      <c r="AN243" s="27" t="s">
        <v>837</v>
      </c>
      <c r="AO243" s="27" t="s">
        <v>834</v>
      </c>
      <c r="AP243" s="27" t="s">
        <v>7510</v>
      </c>
      <c r="AQ243" s="27" t="s">
        <v>837</v>
      </c>
      <c r="AR243" s="27" t="s">
        <v>834</v>
      </c>
      <c r="AS243" s="27" t="s">
        <v>3764</v>
      </c>
      <c r="AT243" s="27" t="s">
        <v>837</v>
      </c>
      <c r="AU243" s="27" t="s">
        <v>834</v>
      </c>
      <c r="AV243" s="27" t="s">
        <v>1866</v>
      </c>
      <c r="AW243" s="27" t="s">
        <v>837</v>
      </c>
      <c r="AX243" s="27" t="s">
        <v>834</v>
      </c>
      <c r="AY243" s="27" t="s">
        <v>393</v>
      </c>
      <c r="AZ243" s="27" t="s">
        <v>837</v>
      </c>
      <c r="BA243" s="27" t="s">
        <v>834</v>
      </c>
      <c r="BB243" s="27" t="s">
        <v>6640</v>
      </c>
      <c r="BC243" s="27" t="s">
        <v>837</v>
      </c>
      <c r="BD243" s="27" t="s">
        <v>834</v>
      </c>
      <c r="BE243" s="27" t="s">
        <v>6802</v>
      </c>
      <c r="BF243" s="27" t="s">
        <v>837</v>
      </c>
      <c r="BG243" s="27" t="s">
        <v>834</v>
      </c>
      <c r="BH243" s="27" t="s">
        <v>834</v>
      </c>
      <c r="BI243" s="27" t="s">
        <v>1777</v>
      </c>
      <c r="BJ243" s="27" t="s">
        <v>837</v>
      </c>
      <c r="BK243" s="27" t="s">
        <v>3403</v>
      </c>
      <c r="BL243" s="27" t="s">
        <v>837</v>
      </c>
      <c r="BM243" s="27" t="s">
        <v>834</v>
      </c>
      <c r="BN243" s="27" t="s">
        <v>5990</v>
      </c>
      <c r="BO243" s="27" t="s">
        <v>837</v>
      </c>
      <c r="BP243" s="27" t="s">
        <v>834</v>
      </c>
      <c r="BQ243" s="27" t="s">
        <v>1020</v>
      </c>
      <c r="BR243" s="27" t="s">
        <v>837</v>
      </c>
      <c r="BS243" s="27" t="s">
        <v>834</v>
      </c>
      <c r="BT243" s="27" t="s">
        <v>4014</v>
      </c>
      <c r="BU243" s="27" t="s">
        <v>837</v>
      </c>
      <c r="BV243" s="27" t="s">
        <v>834</v>
      </c>
      <c r="BW243" s="27" t="s">
        <v>1424</v>
      </c>
      <c r="BX243" s="27" t="s">
        <v>837</v>
      </c>
      <c r="BY243" s="27" t="s">
        <v>834</v>
      </c>
      <c r="BZ243" s="27" t="s">
        <v>602</v>
      </c>
      <c r="CA243" s="27" t="s">
        <v>837</v>
      </c>
      <c r="CB243" s="27" t="s">
        <v>834</v>
      </c>
      <c r="CC243" s="27" t="s">
        <v>3539</v>
      </c>
      <c r="CD243" s="27" t="s">
        <v>837</v>
      </c>
      <c r="CE243" s="27" t="s">
        <v>834</v>
      </c>
      <c r="CF243" s="27" t="s">
        <v>3118</v>
      </c>
      <c r="CG243" s="27" t="s">
        <v>837</v>
      </c>
      <c r="CH243" s="27" t="s">
        <v>834</v>
      </c>
      <c r="CI243" s="27" t="s">
        <v>3608</v>
      </c>
      <c r="CJ243" s="27" t="s">
        <v>837</v>
      </c>
      <c r="CK243" s="27" t="s">
        <v>834</v>
      </c>
      <c r="CL243" s="27" t="s">
        <v>399</v>
      </c>
      <c r="CM243" s="27" t="s">
        <v>837</v>
      </c>
      <c r="CN243" s="27" t="s">
        <v>834</v>
      </c>
      <c r="CO243" s="27" t="s">
        <v>3983</v>
      </c>
      <c r="CP243" s="27" t="s">
        <v>837</v>
      </c>
      <c r="CQ243" s="27" t="s">
        <v>834</v>
      </c>
      <c r="CR243" s="27" t="s">
        <v>3395</v>
      </c>
      <c r="CS243" s="27" t="s">
        <v>837</v>
      </c>
      <c r="CT243" s="27" t="s">
        <v>834</v>
      </c>
      <c r="CU243" s="27" t="s">
        <v>5035</v>
      </c>
      <c r="CV243" s="27" t="s">
        <v>837</v>
      </c>
      <c r="CW243" s="27" t="s">
        <v>2484</v>
      </c>
      <c r="CX243" s="27" t="s">
        <v>1401</v>
      </c>
      <c r="CY243" s="27">
        <v>18968</v>
      </c>
      <c r="CZ243" s="27" t="s">
        <v>7018</v>
      </c>
      <c r="DA243" s="27" t="s">
        <v>1401</v>
      </c>
      <c r="DB243" s="27">
        <v>125</v>
      </c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</row>
    <row r="244" spans="1:188">
      <c r="A244" s="27">
        <v>243</v>
      </c>
      <c r="B244" s="69">
        <v>39496</v>
      </c>
      <c r="C244" s="1" t="s">
        <v>2486</v>
      </c>
      <c r="D244" s="1">
        <v>150193</v>
      </c>
      <c r="E244" s="1">
        <v>52426</v>
      </c>
      <c r="F244" s="35">
        <f t="shared" si="54"/>
        <v>0.34905754595753463</v>
      </c>
      <c r="G244" s="35">
        <f t="shared" si="62"/>
        <v>2.7715255789112273E-2</v>
      </c>
      <c r="H244" s="1" t="str">
        <f t="shared" si="63"/>
        <v>PML-N</v>
      </c>
      <c r="I244" s="35">
        <f t="shared" si="64"/>
        <v>0.42932895891351619</v>
      </c>
      <c r="J244" s="1" t="str">
        <f t="shared" si="65"/>
        <v>IND</v>
      </c>
      <c r="K244" s="35">
        <f t="shared" si="66"/>
        <v>0.40161370312440392</v>
      </c>
      <c r="L244" s="1" t="str">
        <f t="shared" si="67"/>
        <v>PPPP</v>
      </c>
      <c r="M244" s="35">
        <f t="shared" si="68"/>
        <v>0.11376034791897151</v>
      </c>
      <c r="N244" s="52" t="s">
        <v>834</v>
      </c>
      <c r="O244" s="52" t="s">
        <v>1002</v>
      </c>
      <c r="P244" s="52" t="s">
        <v>837</v>
      </c>
      <c r="Q244" s="27" t="s">
        <v>834</v>
      </c>
      <c r="R244" s="27" t="s">
        <v>1185</v>
      </c>
      <c r="S244" s="27" t="s">
        <v>837</v>
      </c>
      <c r="T244" s="27" t="s">
        <v>834</v>
      </c>
      <c r="U244" s="27" t="s">
        <v>1765</v>
      </c>
      <c r="V244" s="27" t="s">
        <v>837</v>
      </c>
      <c r="W244" s="27" t="s">
        <v>621</v>
      </c>
      <c r="X244" s="27" t="s">
        <v>909</v>
      </c>
      <c r="Y244" s="27">
        <v>2384</v>
      </c>
      <c r="Z244" s="27" t="s">
        <v>622</v>
      </c>
      <c r="AA244" s="27" t="s">
        <v>1194</v>
      </c>
      <c r="AB244" s="27">
        <v>22508</v>
      </c>
      <c r="AC244" s="27" t="s">
        <v>620</v>
      </c>
      <c r="AD244" s="27" t="s">
        <v>1003</v>
      </c>
      <c r="AE244" s="27">
        <v>5964</v>
      </c>
      <c r="AF244" s="27" t="s">
        <v>834</v>
      </c>
      <c r="AG244" s="27" t="s">
        <v>7003</v>
      </c>
      <c r="AH244" s="27" t="s">
        <v>837</v>
      </c>
      <c r="AI244" s="27" t="s">
        <v>834</v>
      </c>
      <c r="AJ244" s="27" t="s">
        <v>1406</v>
      </c>
      <c r="AK244" s="27" t="s">
        <v>837</v>
      </c>
      <c r="AL244" s="27" t="s">
        <v>834</v>
      </c>
      <c r="AM244" s="27" t="s">
        <v>3202</v>
      </c>
      <c r="AN244" s="27" t="s">
        <v>837</v>
      </c>
      <c r="AO244" s="27" t="s">
        <v>834</v>
      </c>
      <c r="AP244" s="27" t="s">
        <v>7510</v>
      </c>
      <c r="AQ244" s="27" t="s">
        <v>837</v>
      </c>
      <c r="AR244" s="27" t="s">
        <v>834</v>
      </c>
      <c r="AS244" s="27" t="s">
        <v>3764</v>
      </c>
      <c r="AT244" s="27" t="s">
        <v>837</v>
      </c>
      <c r="AU244" s="27" t="s">
        <v>834</v>
      </c>
      <c r="AV244" s="27" t="s">
        <v>1866</v>
      </c>
      <c r="AW244" s="27" t="s">
        <v>837</v>
      </c>
      <c r="AX244" s="27" t="s">
        <v>834</v>
      </c>
      <c r="AY244" s="27" t="s">
        <v>393</v>
      </c>
      <c r="AZ244" s="27" t="s">
        <v>837</v>
      </c>
      <c r="BA244" s="27" t="s">
        <v>834</v>
      </c>
      <c r="BB244" s="27" t="s">
        <v>6640</v>
      </c>
      <c r="BC244" s="27" t="s">
        <v>837</v>
      </c>
      <c r="BD244" s="27" t="s">
        <v>834</v>
      </c>
      <c r="BE244" s="27" t="s">
        <v>6802</v>
      </c>
      <c r="BF244" s="27" t="s">
        <v>837</v>
      </c>
      <c r="BG244" s="27" t="s">
        <v>834</v>
      </c>
      <c r="BH244" s="27" t="s">
        <v>834</v>
      </c>
      <c r="BI244" s="27" t="s">
        <v>1777</v>
      </c>
      <c r="BJ244" s="27" t="s">
        <v>837</v>
      </c>
      <c r="BK244" s="27" t="s">
        <v>3403</v>
      </c>
      <c r="BL244" s="27" t="s">
        <v>837</v>
      </c>
      <c r="BM244" s="27" t="s">
        <v>834</v>
      </c>
      <c r="BN244" s="27" t="s">
        <v>5990</v>
      </c>
      <c r="BO244" s="27" t="s">
        <v>837</v>
      </c>
      <c r="BP244" s="27" t="s">
        <v>834</v>
      </c>
      <c r="BQ244" s="27" t="s">
        <v>1020</v>
      </c>
      <c r="BR244" s="27" t="s">
        <v>837</v>
      </c>
      <c r="BS244" s="27" t="s">
        <v>834</v>
      </c>
      <c r="BT244" s="27" t="s">
        <v>4014</v>
      </c>
      <c r="BU244" s="27" t="s">
        <v>837</v>
      </c>
      <c r="BV244" s="27" t="s">
        <v>834</v>
      </c>
      <c r="BW244" s="27" t="s">
        <v>1424</v>
      </c>
      <c r="BX244" s="27" t="s">
        <v>837</v>
      </c>
      <c r="BY244" s="27" t="s">
        <v>834</v>
      </c>
      <c r="BZ244" s="27" t="s">
        <v>602</v>
      </c>
      <c r="CA244" s="27" t="s">
        <v>837</v>
      </c>
      <c r="CB244" s="27" t="s">
        <v>834</v>
      </c>
      <c r="CC244" s="27" t="s">
        <v>3539</v>
      </c>
      <c r="CD244" s="27" t="s">
        <v>837</v>
      </c>
      <c r="CE244" s="27" t="s">
        <v>834</v>
      </c>
      <c r="CF244" s="27" t="s">
        <v>3118</v>
      </c>
      <c r="CG244" s="27" t="s">
        <v>837</v>
      </c>
      <c r="CH244" s="27" t="s">
        <v>834</v>
      </c>
      <c r="CI244" s="27" t="s">
        <v>3608</v>
      </c>
      <c r="CJ244" s="27" t="s">
        <v>837</v>
      </c>
      <c r="CK244" s="27" t="s">
        <v>834</v>
      </c>
      <c r="CL244" s="27" t="s">
        <v>399</v>
      </c>
      <c r="CM244" s="27" t="s">
        <v>837</v>
      </c>
      <c r="CN244" s="27" t="s">
        <v>834</v>
      </c>
      <c r="CO244" s="27" t="s">
        <v>3983</v>
      </c>
      <c r="CP244" s="27" t="s">
        <v>837</v>
      </c>
      <c r="CQ244" s="27" t="s">
        <v>834</v>
      </c>
      <c r="CR244" s="27" t="s">
        <v>3395</v>
      </c>
      <c r="CS244" s="27" t="s">
        <v>837</v>
      </c>
      <c r="CT244" s="27" t="s">
        <v>834</v>
      </c>
      <c r="CU244" s="27" t="s">
        <v>5035</v>
      </c>
      <c r="CV244" s="27" t="s">
        <v>837</v>
      </c>
      <c r="CW244" s="27" t="s">
        <v>1529</v>
      </c>
      <c r="CX244" s="27" t="s">
        <v>1401</v>
      </c>
      <c r="CY244" s="27">
        <v>21055</v>
      </c>
      <c r="CZ244" s="27" t="s">
        <v>3822</v>
      </c>
      <c r="DA244" s="27" t="s">
        <v>1401</v>
      </c>
      <c r="DB244" s="27">
        <v>252</v>
      </c>
      <c r="DC244" s="27" t="s">
        <v>623</v>
      </c>
      <c r="DD244" s="27" t="s">
        <v>1401</v>
      </c>
      <c r="DE244" s="27">
        <v>189</v>
      </c>
      <c r="DF244" s="27" t="s">
        <v>624</v>
      </c>
      <c r="DG244" s="27" t="s">
        <v>1401</v>
      </c>
      <c r="DH244" s="27">
        <v>74</v>
      </c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</row>
    <row r="245" spans="1:188">
      <c r="A245" s="1">
        <v>244</v>
      </c>
      <c r="B245" s="69">
        <v>39496</v>
      </c>
      <c r="C245" s="1" t="s">
        <v>2487</v>
      </c>
      <c r="D245" s="1">
        <v>179739</v>
      </c>
      <c r="E245" s="1">
        <v>59078</v>
      </c>
      <c r="F245" s="35">
        <f t="shared" si="54"/>
        <v>0.32868770828812888</v>
      </c>
      <c r="G245" s="35">
        <f t="shared" si="62"/>
        <v>0.12996377670198719</v>
      </c>
      <c r="H245" s="1" t="str">
        <f t="shared" si="63"/>
        <v>PML-N</v>
      </c>
      <c r="I245" s="35">
        <f t="shared" si="64"/>
        <v>0.40204475439249804</v>
      </c>
      <c r="J245" s="1" t="str">
        <f t="shared" si="65"/>
        <v>PML</v>
      </c>
      <c r="K245" s="35">
        <f t="shared" si="66"/>
        <v>0.27208097769051087</v>
      </c>
      <c r="L245" s="1" t="str">
        <f t="shared" si="67"/>
        <v>PPPP</v>
      </c>
      <c r="M245" s="35">
        <f t="shared" si="68"/>
        <v>0.26260198381800332</v>
      </c>
      <c r="N245" s="52" t="s">
        <v>834</v>
      </c>
      <c r="O245" s="52" t="s">
        <v>1002</v>
      </c>
      <c r="P245" s="52" t="s">
        <v>837</v>
      </c>
      <c r="Q245" s="27" t="s">
        <v>4342</v>
      </c>
      <c r="R245" s="27" t="s">
        <v>1185</v>
      </c>
      <c r="S245" s="27">
        <v>432</v>
      </c>
      <c r="T245" s="27" t="s">
        <v>834</v>
      </c>
      <c r="U245" s="27" t="s">
        <v>1765</v>
      </c>
      <c r="V245" s="27" t="s">
        <v>837</v>
      </c>
      <c r="W245" s="27" t="s">
        <v>2133</v>
      </c>
      <c r="X245" s="27" t="s">
        <v>909</v>
      </c>
      <c r="Y245" s="27">
        <v>16074</v>
      </c>
      <c r="Z245" s="27" t="s">
        <v>2132</v>
      </c>
      <c r="AA245" s="27" t="s">
        <v>1194</v>
      </c>
      <c r="AB245" s="27">
        <v>23752</v>
      </c>
      <c r="AC245" s="27" t="s">
        <v>7025</v>
      </c>
      <c r="AD245" s="27" t="s">
        <v>1003</v>
      </c>
      <c r="AE245" s="27">
        <v>15514</v>
      </c>
      <c r="AF245" s="27" t="s">
        <v>834</v>
      </c>
      <c r="AG245" s="27" t="s">
        <v>7003</v>
      </c>
      <c r="AH245" s="27" t="s">
        <v>837</v>
      </c>
      <c r="AI245" s="27" t="s">
        <v>834</v>
      </c>
      <c r="AJ245" s="27" t="s">
        <v>1406</v>
      </c>
      <c r="AK245" s="27" t="s">
        <v>837</v>
      </c>
      <c r="AL245" s="27" t="s">
        <v>834</v>
      </c>
      <c r="AM245" s="27" t="s">
        <v>3202</v>
      </c>
      <c r="AN245" s="27" t="s">
        <v>837</v>
      </c>
      <c r="AO245" s="27" t="s">
        <v>834</v>
      </c>
      <c r="AP245" s="27" t="s">
        <v>7510</v>
      </c>
      <c r="AQ245" s="27" t="s">
        <v>837</v>
      </c>
      <c r="AR245" s="27" t="s">
        <v>834</v>
      </c>
      <c r="AS245" s="27" t="s">
        <v>3764</v>
      </c>
      <c r="AT245" s="27" t="s">
        <v>837</v>
      </c>
      <c r="AU245" s="27" t="s">
        <v>834</v>
      </c>
      <c r="AV245" s="27" t="s">
        <v>1866</v>
      </c>
      <c r="AW245" s="27" t="s">
        <v>837</v>
      </c>
      <c r="AX245" s="27" t="s">
        <v>834</v>
      </c>
      <c r="AY245" s="27" t="s">
        <v>393</v>
      </c>
      <c r="AZ245" s="27" t="s">
        <v>837</v>
      </c>
      <c r="BA245" s="27" t="s">
        <v>834</v>
      </c>
      <c r="BB245" s="27" t="s">
        <v>6640</v>
      </c>
      <c r="BC245" s="27" t="s">
        <v>837</v>
      </c>
      <c r="BD245" s="27" t="s">
        <v>834</v>
      </c>
      <c r="BE245" s="27" t="s">
        <v>6802</v>
      </c>
      <c r="BF245" s="27" t="s">
        <v>837</v>
      </c>
      <c r="BG245" s="27" t="s">
        <v>834</v>
      </c>
      <c r="BH245" s="27" t="s">
        <v>834</v>
      </c>
      <c r="BI245" s="27" t="s">
        <v>1777</v>
      </c>
      <c r="BJ245" s="27" t="s">
        <v>837</v>
      </c>
      <c r="BK245" s="27" t="s">
        <v>3403</v>
      </c>
      <c r="BL245" s="27" t="s">
        <v>837</v>
      </c>
      <c r="BM245" s="27" t="s">
        <v>834</v>
      </c>
      <c r="BN245" s="27" t="s">
        <v>5990</v>
      </c>
      <c r="BO245" s="27" t="s">
        <v>837</v>
      </c>
      <c r="BP245" s="27" t="s">
        <v>834</v>
      </c>
      <c r="BQ245" s="27" t="s">
        <v>1020</v>
      </c>
      <c r="BR245" s="27" t="s">
        <v>837</v>
      </c>
      <c r="BS245" s="27" t="s">
        <v>834</v>
      </c>
      <c r="BT245" s="27" t="s">
        <v>4014</v>
      </c>
      <c r="BU245" s="27" t="s">
        <v>837</v>
      </c>
      <c r="BV245" s="27" t="s">
        <v>834</v>
      </c>
      <c r="BW245" s="27" t="s">
        <v>1424</v>
      </c>
      <c r="BX245" s="27" t="s">
        <v>837</v>
      </c>
      <c r="BY245" s="27" t="s">
        <v>834</v>
      </c>
      <c r="BZ245" s="27" t="s">
        <v>602</v>
      </c>
      <c r="CA245" s="27" t="s">
        <v>837</v>
      </c>
      <c r="CB245" s="27" t="s">
        <v>834</v>
      </c>
      <c r="CC245" s="27" t="s">
        <v>3539</v>
      </c>
      <c r="CD245" s="27" t="s">
        <v>837</v>
      </c>
      <c r="CE245" s="27" t="s">
        <v>834</v>
      </c>
      <c r="CF245" s="27" t="s">
        <v>3118</v>
      </c>
      <c r="CG245" s="27" t="s">
        <v>837</v>
      </c>
      <c r="CH245" s="27" t="s">
        <v>834</v>
      </c>
      <c r="CI245" s="27" t="s">
        <v>3608</v>
      </c>
      <c r="CJ245" s="27" t="s">
        <v>837</v>
      </c>
      <c r="CK245" s="27" t="s">
        <v>834</v>
      </c>
      <c r="CL245" s="27" t="s">
        <v>399</v>
      </c>
      <c r="CM245" s="27" t="s">
        <v>837</v>
      </c>
      <c r="CN245" s="27" t="s">
        <v>834</v>
      </c>
      <c r="CO245" s="27" t="s">
        <v>3983</v>
      </c>
      <c r="CP245" s="27" t="s">
        <v>837</v>
      </c>
      <c r="CQ245" s="27" t="s">
        <v>834</v>
      </c>
      <c r="CR245" s="27" t="s">
        <v>3395</v>
      </c>
      <c r="CS245" s="27" t="s">
        <v>837</v>
      </c>
      <c r="CT245" s="27" t="s">
        <v>834</v>
      </c>
      <c r="CU245" s="27" t="s">
        <v>5035</v>
      </c>
      <c r="CV245" s="27" t="s">
        <v>837</v>
      </c>
      <c r="CW245" s="27" t="s">
        <v>3822</v>
      </c>
      <c r="CX245" s="27" t="s">
        <v>1401</v>
      </c>
      <c r="CY245" s="27">
        <v>2963</v>
      </c>
      <c r="CZ245" s="27" t="s">
        <v>7026</v>
      </c>
      <c r="DA245" s="27" t="s">
        <v>1401</v>
      </c>
      <c r="DB245" s="27">
        <v>149</v>
      </c>
      <c r="DC245" s="27" t="s">
        <v>7027</v>
      </c>
      <c r="DD245" s="27" t="s">
        <v>1401</v>
      </c>
      <c r="DE245" s="27">
        <v>136</v>
      </c>
      <c r="DF245" s="27" t="s">
        <v>7028</v>
      </c>
      <c r="DG245" s="27" t="s">
        <v>1401</v>
      </c>
      <c r="DH245" s="27">
        <v>58</v>
      </c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</row>
    <row r="246" spans="1:188">
      <c r="A246" s="1">
        <v>245</v>
      </c>
      <c r="B246" s="69">
        <v>39496</v>
      </c>
      <c r="C246" s="1" t="s">
        <v>2488</v>
      </c>
      <c r="D246" s="1">
        <v>130758</v>
      </c>
      <c r="E246" s="1">
        <v>47692</v>
      </c>
      <c r="F246" s="35">
        <f t="shared" si="54"/>
        <v>0.36473485369920006</v>
      </c>
      <c r="G246" s="35">
        <f t="shared" si="62"/>
        <v>3.9608320053677766E-2</v>
      </c>
      <c r="H246" s="1" t="str">
        <f t="shared" si="63"/>
        <v>PML</v>
      </c>
      <c r="I246" s="35">
        <f t="shared" si="64"/>
        <v>0.38434118929799549</v>
      </c>
      <c r="J246" s="1" t="str">
        <f t="shared" si="65"/>
        <v>PPPP</v>
      </c>
      <c r="K246" s="35">
        <f t="shared" si="66"/>
        <v>0.34473286924431773</v>
      </c>
      <c r="L246" s="1" t="str">
        <f t="shared" si="67"/>
        <v>IND</v>
      </c>
      <c r="M246" s="35">
        <f t="shared" si="68"/>
        <v>0.31210685230227292</v>
      </c>
      <c r="N246" s="52" t="s">
        <v>834</v>
      </c>
      <c r="O246" s="52" t="s">
        <v>1002</v>
      </c>
      <c r="P246" s="52" t="s">
        <v>837</v>
      </c>
      <c r="Q246" s="27" t="s">
        <v>834</v>
      </c>
      <c r="R246" s="27" t="s">
        <v>1185</v>
      </c>
      <c r="S246" s="27" t="s">
        <v>837</v>
      </c>
      <c r="T246" s="27" t="s">
        <v>834</v>
      </c>
      <c r="U246" s="27" t="s">
        <v>1765</v>
      </c>
      <c r="V246" s="27" t="s">
        <v>837</v>
      </c>
      <c r="W246" s="27" t="s">
        <v>56</v>
      </c>
      <c r="X246" s="27" t="s">
        <v>909</v>
      </c>
      <c r="Y246" s="27">
        <v>18330</v>
      </c>
      <c r="Z246" s="27" t="s">
        <v>57</v>
      </c>
      <c r="AA246" s="27" t="s">
        <v>1194</v>
      </c>
      <c r="AB246" s="27">
        <v>4221</v>
      </c>
      <c r="AC246" s="27" t="s">
        <v>486</v>
      </c>
      <c r="AD246" s="27" t="s">
        <v>1003</v>
      </c>
      <c r="AE246" s="27">
        <v>16441</v>
      </c>
      <c r="AF246" s="27" t="s">
        <v>834</v>
      </c>
      <c r="AG246" s="27" t="s">
        <v>7003</v>
      </c>
      <c r="AH246" s="27" t="s">
        <v>837</v>
      </c>
      <c r="AI246" s="27" t="s">
        <v>834</v>
      </c>
      <c r="AJ246" s="27" t="s">
        <v>1406</v>
      </c>
      <c r="AK246" s="27" t="s">
        <v>837</v>
      </c>
      <c r="AL246" s="27" t="s">
        <v>834</v>
      </c>
      <c r="AM246" s="27" t="s">
        <v>3202</v>
      </c>
      <c r="AN246" s="27" t="s">
        <v>837</v>
      </c>
      <c r="AO246" s="27" t="s">
        <v>834</v>
      </c>
      <c r="AP246" s="27" t="s">
        <v>7510</v>
      </c>
      <c r="AQ246" s="27" t="s">
        <v>837</v>
      </c>
      <c r="AR246" s="27" t="s">
        <v>834</v>
      </c>
      <c r="AS246" s="27" t="s">
        <v>3764</v>
      </c>
      <c r="AT246" s="27" t="s">
        <v>837</v>
      </c>
      <c r="AU246" s="27" t="s">
        <v>834</v>
      </c>
      <c r="AV246" s="27" t="s">
        <v>1866</v>
      </c>
      <c r="AW246" s="27" t="s">
        <v>837</v>
      </c>
      <c r="AX246" s="27" t="s">
        <v>834</v>
      </c>
      <c r="AY246" s="27" t="s">
        <v>393</v>
      </c>
      <c r="AZ246" s="27" t="s">
        <v>837</v>
      </c>
      <c r="BA246" s="27" t="s">
        <v>834</v>
      </c>
      <c r="BB246" s="27" t="s">
        <v>6640</v>
      </c>
      <c r="BC246" s="27" t="s">
        <v>837</v>
      </c>
      <c r="BD246" s="27" t="s">
        <v>834</v>
      </c>
      <c r="BE246" s="27" t="s">
        <v>6802</v>
      </c>
      <c r="BF246" s="27" t="s">
        <v>837</v>
      </c>
      <c r="BG246" s="27" t="s">
        <v>834</v>
      </c>
      <c r="BH246" s="27" t="s">
        <v>834</v>
      </c>
      <c r="BI246" s="27" t="s">
        <v>1777</v>
      </c>
      <c r="BJ246" s="27" t="s">
        <v>837</v>
      </c>
      <c r="BK246" s="27" t="s">
        <v>3403</v>
      </c>
      <c r="BL246" s="27" t="s">
        <v>837</v>
      </c>
      <c r="BM246" s="27" t="s">
        <v>834</v>
      </c>
      <c r="BN246" s="27" t="s">
        <v>5990</v>
      </c>
      <c r="BO246" s="27" t="s">
        <v>837</v>
      </c>
      <c r="BP246" s="27" t="s">
        <v>834</v>
      </c>
      <c r="BQ246" s="27" t="s">
        <v>1020</v>
      </c>
      <c r="BR246" s="27" t="s">
        <v>837</v>
      </c>
      <c r="BS246" s="27" t="s">
        <v>834</v>
      </c>
      <c r="BT246" s="27" t="s">
        <v>4014</v>
      </c>
      <c r="BU246" s="27" t="s">
        <v>837</v>
      </c>
      <c r="BV246" s="27" t="s">
        <v>834</v>
      </c>
      <c r="BW246" s="27" t="s">
        <v>1424</v>
      </c>
      <c r="BX246" s="27" t="s">
        <v>837</v>
      </c>
      <c r="BY246" s="27" t="s">
        <v>834</v>
      </c>
      <c r="BZ246" s="27" t="s">
        <v>602</v>
      </c>
      <c r="CA246" s="27" t="s">
        <v>837</v>
      </c>
      <c r="CB246" s="27" t="s">
        <v>834</v>
      </c>
      <c r="CC246" s="27" t="s">
        <v>3539</v>
      </c>
      <c r="CD246" s="27" t="s">
        <v>837</v>
      </c>
      <c r="CE246" s="27" t="s">
        <v>834</v>
      </c>
      <c r="CF246" s="27" t="s">
        <v>3118</v>
      </c>
      <c r="CG246" s="27" t="s">
        <v>837</v>
      </c>
      <c r="CH246" s="27" t="s">
        <v>834</v>
      </c>
      <c r="CI246" s="27" t="s">
        <v>3608</v>
      </c>
      <c r="CJ246" s="27" t="s">
        <v>837</v>
      </c>
      <c r="CK246" s="27" t="s">
        <v>834</v>
      </c>
      <c r="CL246" s="27" t="s">
        <v>399</v>
      </c>
      <c r="CM246" s="27" t="s">
        <v>837</v>
      </c>
      <c r="CN246" s="27" t="s">
        <v>834</v>
      </c>
      <c r="CO246" s="27" t="s">
        <v>3983</v>
      </c>
      <c r="CP246" s="27" t="s">
        <v>837</v>
      </c>
      <c r="CQ246" s="27" t="s">
        <v>834</v>
      </c>
      <c r="CR246" s="27" t="s">
        <v>3395</v>
      </c>
      <c r="CS246" s="27" t="s">
        <v>837</v>
      </c>
      <c r="CT246" s="27" t="s">
        <v>834</v>
      </c>
      <c r="CU246" s="27" t="s">
        <v>5035</v>
      </c>
      <c r="CV246" s="27" t="s">
        <v>837</v>
      </c>
      <c r="CW246" s="27" t="s">
        <v>2134</v>
      </c>
      <c r="CX246" s="27" t="s">
        <v>1401</v>
      </c>
      <c r="CY246" s="27">
        <v>14885</v>
      </c>
      <c r="CZ246" s="27" t="s">
        <v>58</v>
      </c>
      <c r="DA246" s="27" t="s">
        <v>1401</v>
      </c>
      <c r="DB246" s="27">
        <v>877</v>
      </c>
      <c r="DC246" s="27" t="s">
        <v>59</v>
      </c>
      <c r="DD246" s="27" t="s">
        <v>1401</v>
      </c>
      <c r="DE246" s="27">
        <v>676</v>
      </c>
      <c r="DF246" s="27" t="s">
        <v>7030</v>
      </c>
      <c r="DG246" s="27" t="s">
        <v>1401</v>
      </c>
      <c r="DH246" s="27">
        <v>553</v>
      </c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</row>
    <row r="247" spans="1:188">
      <c r="A247" s="1">
        <v>246</v>
      </c>
      <c r="B247" s="69">
        <v>39496</v>
      </c>
      <c r="C247" s="1" t="s">
        <v>2324</v>
      </c>
      <c r="D247" s="1">
        <v>134024</v>
      </c>
      <c r="E247" s="1">
        <v>57399</v>
      </c>
      <c r="F247" s="35">
        <f t="shared" si="54"/>
        <v>0.42827404047036349</v>
      </c>
      <c r="G247" s="35">
        <f t="shared" si="62"/>
        <v>9.7492987682712237E-2</v>
      </c>
      <c r="H247" s="1" t="str">
        <f t="shared" si="63"/>
        <v>PML</v>
      </c>
      <c r="I247" s="35">
        <f t="shared" si="64"/>
        <v>0.43427585846443317</v>
      </c>
      <c r="J247" s="1" t="str">
        <f t="shared" si="65"/>
        <v>PML-N</v>
      </c>
      <c r="K247" s="35">
        <f t="shared" si="66"/>
        <v>0.33678287078172092</v>
      </c>
      <c r="L247" s="1" t="str">
        <f t="shared" si="67"/>
        <v>PPPP</v>
      </c>
      <c r="M247" s="35">
        <f t="shared" si="68"/>
        <v>0.22300040070384503</v>
      </c>
      <c r="N247" s="52" t="s">
        <v>834</v>
      </c>
      <c r="O247" s="52" t="s">
        <v>1002</v>
      </c>
      <c r="P247" s="52" t="s">
        <v>837</v>
      </c>
      <c r="Q247" s="27" t="s">
        <v>834</v>
      </c>
      <c r="R247" s="27" t="s">
        <v>1185</v>
      </c>
      <c r="S247" s="27" t="s">
        <v>837</v>
      </c>
      <c r="T247" s="27" t="s">
        <v>834</v>
      </c>
      <c r="U247" s="27" t="s">
        <v>1765</v>
      </c>
      <c r="V247" s="27" t="s">
        <v>837</v>
      </c>
      <c r="W247" s="27" t="s">
        <v>2135</v>
      </c>
      <c r="X247" s="27" t="s">
        <v>909</v>
      </c>
      <c r="Y247" s="27">
        <v>24927</v>
      </c>
      <c r="Z247" s="27" t="s">
        <v>2323</v>
      </c>
      <c r="AA247" s="27" t="s">
        <v>1194</v>
      </c>
      <c r="AB247" s="27">
        <v>19331</v>
      </c>
      <c r="AC247" s="27" t="s">
        <v>7029</v>
      </c>
      <c r="AD247" s="27" t="s">
        <v>1003</v>
      </c>
      <c r="AE247" s="27">
        <v>12800</v>
      </c>
      <c r="AF247" s="27" t="s">
        <v>834</v>
      </c>
      <c r="AG247" s="27" t="s">
        <v>7003</v>
      </c>
      <c r="AH247" s="27" t="s">
        <v>837</v>
      </c>
      <c r="AI247" s="27" t="s">
        <v>834</v>
      </c>
      <c r="AJ247" s="27" t="s">
        <v>1406</v>
      </c>
      <c r="AK247" s="27" t="s">
        <v>837</v>
      </c>
      <c r="AL247" s="27" t="s">
        <v>834</v>
      </c>
      <c r="AM247" s="27" t="s">
        <v>3202</v>
      </c>
      <c r="AN247" s="27" t="s">
        <v>837</v>
      </c>
      <c r="AO247" s="27" t="s">
        <v>834</v>
      </c>
      <c r="AP247" s="27" t="s">
        <v>7510</v>
      </c>
      <c r="AQ247" s="27" t="s">
        <v>837</v>
      </c>
      <c r="AR247" s="27" t="s">
        <v>834</v>
      </c>
      <c r="AS247" s="27" t="s">
        <v>3764</v>
      </c>
      <c r="AT247" s="27" t="s">
        <v>837</v>
      </c>
      <c r="AU247" s="27" t="s">
        <v>834</v>
      </c>
      <c r="AV247" s="27" t="s">
        <v>1866</v>
      </c>
      <c r="AW247" s="27" t="s">
        <v>837</v>
      </c>
      <c r="AX247" s="27" t="s">
        <v>834</v>
      </c>
      <c r="AY247" s="27" t="s">
        <v>393</v>
      </c>
      <c r="AZ247" s="27" t="s">
        <v>837</v>
      </c>
      <c r="BA247" s="27" t="s">
        <v>834</v>
      </c>
      <c r="BB247" s="27" t="s">
        <v>6640</v>
      </c>
      <c r="BC247" s="27" t="s">
        <v>837</v>
      </c>
      <c r="BD247" s="27" t="s">
        <v>834</v>
      </c>
      <c r="BE247" s="27" t="s">
        <v>6802</v>
      </c>
      <c r="BF247" s="27" t="s">
        <v>837</v>
      </c>
      <c r="BG247" s="27" t="s">
        <v>834</v>
      </c>
      <c r="BH247" s="27" t="s">
        <v>834</v>
      </c>
      <c r="BI247" s="27" t="s">
        <v>1777</v>
      </c>
      <c r="BJ247" s="27" t="s">
        <v>837</v>
      </c>
      <c r="BK247" s="27" t="s">
        <v>3403</v>
      </c>
      <c r="BL247" s="27" t="s">
        <v>837</v>
      </c>
      <c r="BM247" s="27" t="s">
        <v>834</v>
      </c>
      <c r="BN247" s="27" t="s">
        <v>5990</v>
      </c>
      <c r="BO247" s="27" t="s">
        <v>837</v>
      </c>
      <c r="BP247" s="27" t="s">
        <v>834</v>
      </c>
      <c r="BQ247" s="27" t="s">
        <v>1020</v>
      </c>
      <c r="BR247" s="27" t="s">
        <v>837</v>
      </c>
      <c r="BS247" s="27" t="s">
        <v>834</v>
      </c>
      <c r="BT247" s="27" t="s">
        <v>4014</v>
      </c>
      <c r="BU247" s="27" t="s">
        <v>837</v>
      </c>
      <c r="BV247" s="27" t="s">
        <v>834</v>
      </c>
      <c r="BW247" s="27" t="s">
        <v>1424</v>
      </c>
      <c r="BX247" s="27" t="s">
        <v>837</v>
      </c>
      <c r="BY247" s="27" t="s">
        <v>834</v>
      </c>
      <c r="BZ247" s="27" t="s">
        <v>602</v>
      </c>
      <c r="CA247" s="27" t="s">
        <v>837</v>
      </c>
      <c r="CB247" s="27" t="s">
        <v>834</v>
      </c>
      <c r="CC247" s="27" t="s">
        <v>3539</v>
      </c>
      <c r="CD247" s="27" t="s">
        <v>837</v>
      </c>
      <c r="CE247" s="27" t="s">
        <v>834</v>
      </c>
      <c r="CF247" s="27" t="s">
        <v>3118</v>
      </c>
      <c r="CG247" s="27" t="s">
        <v>837</v>
      </c>
      <c r="CH247" s="27" t="s">
        <v>834</v>
      </c>
      <c r="CI247" s="27" t="s">
        <v>3608</v>
      </c>
      <c r="CJ247" s="27" t="s">
        <v>837</v>
      </c>
      <c r="CK247" s="27" t="s">
        <v>834</v>
      </c>
      <c r="CL247" s="27" t="s">
        <v>399</v>
      </c>
      <c r="CM247" s="27" t="s">
        <v>837</v>
      </c>
      <c r="CN247" s="27" t="s">
        <v>834</v>
      </c>
      <c r="CO247" s="27" t="s">
        <v>3983</v>
      </c>
      <c r="CP247" s="27" t="s">
        <v>837</v>
      </c>
      <c r="CQ247" s="27" t="s">
        <v>834</v>
      </c>
      <c r="CR247" s="27" t="s">
        <v>3395</v>
      </c>
      <c r="CS247" s="27" t="s">
        <v>837</v>
      </c>
      <c r="CT247" s="27" t="s">
        <v>834</v>
      </c>
      <c r="CU247" s="27" t="s">
        <v>5035</v>
      </c>
      <c r="CV247" s="27" t="s">
        <v>837</v>
      </c>
      <c r="CW247" s="27" t="s">
        <v>7030</v>
      </c>
      <c r="CX247" s="27" t="s">
        <v>1401</v>
      </c>
      <c r="CY247" s="27">
        <v>205</v>
      </c>
      <c r="CZ247" s="27" t="s">
        <v>7031</v>
      </c>
      <c r="DA247" s="27" t="s">
        <v>1401</v>
      </c>
      <c r="DB247" s="27">
        <v>136</v>
      </c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</row>
    <row r="248" spans="1:188">
      <c r="A248" s="1">
        <v>247</v>
      </c>
      <c r="B248" s="69">
        <v>39496</v>
      </c>
      <c r="C248" s="1" t="s">
        <v>1317</v>
      </c>
      <c r="D248" s="1">
        <v>151413</v>
      </c>
      <c r="E248" s="1">
        <v>63824</v>
      </c>
      <c r="F248" s="35">
        <f t="shared" si="54"/>
        <v>0.4215225905305357</v>
      </c>
      <c r="G248" s="35">
        <f t="shared" si="62"/>
        <v>1.5307721233391828E-2</v>
      </c>
      <c r="H248" s="1" t="str">
        <f t="shared" si="63"/>
        <v>PML-N</v>
      </c>
      <c r="I248" s="35">
        <f t="shared" si="64"/>
        <v>0.38217598395587865</v>
      </c>
      <c r="J248" s="1" t="str">
        <f t="shared" si="65"/>
        <v>PML</v>
      </c>
      <c r="K248" s="35">
        <f t="shared" si="66"/>
        <v>0.36686826272248685</v>
      </c>
      <c r="L248" s="1" t="str">
        <f t="shared" si="67"/>
        <v>PPPP</v>
      </c>
      <c r="M248" s="35">
        <f t="shared" si="68"/>
        <v>0.21509150162948107</v>
      </c>
      <c r="N248" s="52" t="s">
        <v>834</v>
      </c>
      <c r="O248" s="52" t="s">
        <v>1002</v>
      </c>
      <c r="P248" s="52" t="s">
        <v>837</v>
      </c>
      <c r="Q248" s="27" t="s">
        <v>7080</v>
      </c>
      <c r="R248" s="27" t="s">
        <v>1185</v>
      </c>
      <c r="S248" s="27">
        <v>44</v>
      </c>
      <c r="T248" s="27" t="s">
        <v>834</v>
      </c>
      <c r="U248" s="27" t="s">
        <v>1765</v>
      </c>
      <c r="V248" s="27" t="s">
        <v>837</v>
      </c>
      <c r="W248" s="27" t="s">
        <v>2326</v>
      </c>
      <c r="X248" s="27" t="s">
        <v>909</v>
      </c>
      <c r="Y248" s="27">
        <v>23415</v>
      </c>
      <c r="Z248" s="27" t="s">
        <v>2325</v>
      </c>
      <c r="AA248" s="27" t="s">
        <v>1194</v>
      </c>
      <c r="AB248" s="27">
        <v>24392</v>
      </c>
      <c r="AC248" s="27" t="s">
        <v>7077</v>
      </c>
      <c r="AD248" s="27" t="s">
        <v>1003</v>
      </c>
      <c r="AE248" s="27">
        <v>13728</v>
      </c>
      <c r="AF248" s="27" t="s">
        <v>834</v>
      </c>
      <c r="AG248" s="27" t="s">
        <v>7003</v>
      </c>
      <c r="AH248" s="27" t="s">
        <v>837</v>
      </c>
      <c r="AI248" s="27" t="s">
        <v>834</v>
      </c>
      <c r="AJ248" s="27" t="s">
        <v>1406</v>
      </c>
      <c r="AK248" s="27" t="s">
        <v>837</v>
      </c>
      <c r="AL248" s="27" t="s">
        <v>834</v>
      </c>
      <c r="AM248" s="27" t="s">
        <v>3202</v>
      </c>
      <c r="AN248" s="27" t="s">
        <v>837</v>
      </c>
      <c r="AO248" s="27" t="s">
        <v>834</v>
      </c>
      <c r="AP248" s="27" t="s">
        <v>7510</v>
      </c>
      <c r="AQ248" s="27" t="s">
        <v>837</v>
      </c>
      <c r="AR248" s="27" t="s">
        <v>834</v>
      </c>
      <c r="AS248" s="27" t="s">
        <v>3764</v>
      </c>
      <c r="AT248" s="27" t="s">
        <v>837</v>
      </c>
      <c r="AU248" s="27" t="s">
        <v>834</v>
      </c>
      <c r="AV248" s="27" t="s">
        <v>1866</v>
      </c>
      <c r="AW248" s="27" t="s">
        <v>837</v>
      </c>
      <c r="AX248" s="27" t="s">
        <v>834</v>
      </c>
      <c r="AY248" s="27" t="s">
        <v>393</v>
      </c>
      <c r="AZ248" s="27" t="s">
        <v>837</v>
      </c>
      <c r="BA248" s="27" t="s">
        <v>834</v>
      </c>
      <c r="BB248" s="27" t="s">
        <v>6640</v>
      </c>
      <c r="BC248" s="27" t="s">
        <v>837</v>
      </c>
      <c r="BD248" s="27" t="s">
        <v>834</v>
      </c>
      <c r="BE248" s="27" t="s">
        <v>6802</v>
      </c>
      <c r="BF248" s="27" t="s">
        <v>837</v>
      </c>
      <c r="BG248" s="27" t="s">
        <v>834</v>
      </c>
      <c r="BH248" s="27" t="s">
        <v>834</v>
      </c>
      <c r="BI248" s="27" t="s">
        <v>1777</v>
      </c>
      <c r="BJ248" s="27" t="s">
        <v>837</v>
      </c>
      <c r="BK248" s="27" t="s">
        <v>3403</v>
      </c>
      <c r="BL248" s="27" t="s">
        <v>837</v>
      </c>
      <c r="BM248" s="27" t="s">
        <v>834</v>
      </c>
      <c r="BN248" s="27" t="s">
        <v>5990</v>
      </c>
      <c r="BO248" s="27" t="s">
        <v>837</v>
      </c>
      <c r="BP248" s="27" t="s">
        <v>834</v>
      </c>
      <c r="BQ248" s="27" t="s">
        <v>1020</v>
      </c>
      <c r="BR248" s="27" t="s">
        <v>837</v>
      </c>
      <c r="BS248" s="27" t="s">
        <v>834</v>
      </c>
      <c r="BT248" s="27" t="s">
        <v>4014</v>
      </c>
      <c r="BU248" s="27" t="s">
        <v>837</v>
      </c>
      <c r="BV248" s="27" t="s">
        <v>834</v>
      </c>
      <c r="BW248" s="27" t="s">
        <v>1424</v>
      </c>
      <c r="BX248" s="27" t="s">
        <v>837</v>
      </c>
      <c r="BY248" s="27" t="s">
        <v>834</v>
      </c>
      <c r="BZ248" s="27" t="s">
        <v>602</v>
      </c>
      <c r="CA248" s="27" t="s">
        <v>837</v>
      </c>
      <c r="CB248" s="27" t="s">
        <v>834</v>
      </c>
      <c r="CC248" s="27" t="s">
        <v>3539</v>
      </c>
      <c r="CD248" s="27" t="s">
        <v>837</v>
      </c>
      <c r="CE248" s="27" t="s">
        <v>834</v>
      </c>
      <c r="CF248" s="27" t="s">
        <v>3118</v>
      </c>
      <c r="CG248" s="27" t="s">
        <v>837</v>
      </c>
      <c r="CH248" s="27" t="s">
        <v>834</v>
      </c>
      <c r="CI248" s="27" t="s">
        <v>3608</v>
      </c>
      <c r="CJ248" s="27" t="s">
        <v>837</v>
      </c>
      <c r="CK248" s="27" t="s">
        <v>834</v>
      </c>
      <c r="CL248" s="27" t="s">
        <v>399</v>
      </c>
      <c r="CM248" s="27" t="s">
        <v>837</v>
      </c>
      <c r="CN248" s="27" t="s">
        <v>834</v>
      </c>
      <c r="CO248" s="27" t="s">
        <v>3983</v>
      </c>
      <c r="CP248" s="27" t="s">
        <v>837</v>
      </c>
      <c r="CQ248" s="27" t="s">
        <v>834</v>
      </c>
      <c r="CR248" s="27" t="s">
        <v>3395</v>
      </c>
      <c r="CS248" s="27" t="s">
        <v>837</v>
      </c>
      <c r="CT248" s="27" t="s">
        <v>834</v>
      </c>
      <c r="CU248" s="27" t="s">
        <v>5035</v>
      </c>
      <c r="CV248" s="27" t="s">
        <v>837</v>
      </c>
      <c r="CW248" s="27" t="s">
        <v>7078</v>
      </c>
      <c r="CX248" s="27" t="s">
        <v>1401</v>
      </c>
      <c r="CY248" s="27">
        <v>2040</v>
      </c>
      <c r="CZ248" s="27" t="s">
        <v>3437</v>
      </c>
      <c r="DA248" s="27" t="s">
        <v>1401</v>
      </c>
      <c r="DB248" s="27">
        <v>121</v>
      </c>
      <c r="DC248" s="27" t="s">
        <v>7079</v>
      </c>
      <c r="DD248" s="27" t="s">
        <v>1401</v>
      </c>
      <c r="DE248" s="27">
        <v>68</v>
      </c>
      <c r="DF248" s="27" t="s">
        <v>7081</v>
      </c>
      <c r="DG248" s="27" t="s">
        <v>1401</v>
      </c>
      <c r="DH248" s="27">
        <v>16</v>
      </c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</row>
    <row r="249" spans="1:188">
      <c r="A249" s="1">
        <v>248</v>
      </c>
      <c r="B249" s="69">
        <v>39496</v>
      </c>
      <c r="C249" s="1" t="s">
        <v>1320</v>
      </c>
      <c r="D249" s="1">
        <v>141006</v>
      </c>
      <c r="E249" s="1">
        <v>65718</v>
      </c>
      <c r="F249" s="35">
        <f t="shared" si="54"/>
        <v>0.46606527381813539</v>
      </c>
      <c r="G249" s="35">
        <f t="shared" si="62"/>
        <v>9.7340150339328649E-2</v>
      </c>
      <c r="H249" s="1" t="str">
        <f t="shared" si="63"/>
        <v>IND</v>
      </c>
      <c r="I249" s="35">
        <f t="shared" si="64"/>
        <v>0.42822362214309628</v>
      </c>
      <c r="J249" s="1" t="str">
        <f t="shared" si="65"/>
        <v>IND</v>
      </c>
      <c r="K249" s="35">
        <f t="shared" si="66"/>
        <v>0.33088347180376759</v>
      </c>
      <c r="L249" s="1" t="str">
        <f t="shared" si="67"/>
        <v>PPPP</v>
      </c>
      <c r="M249" s="35">
        <f t="shared" si="68"/>
        <v>0.23512584071335099</v>
      </c>
      <c r="N249" s="52" t="s">
        <v>834</v>
      </c>
      <c r="O249" s="52" t="s">
        <v>1002</v>
      </c>
      <c r="P249" s="52" t="s">
        <v>837</v>
      </c>
      <c r="Q249" s="27" t="s">
        <v>834</v>
      </c>
      <c r="R249" s="27" t="s">
        <v>1185</v>
      </c>
      <c r="S249" s="27" t="s">
        <v>837</v>
      </c>
      <c r="T249" s="27" t="s">
        <v>834</v>
      </c>
      <c r="U249" s="27" t="s">
        <v>1765</v>
      </c>
      <c r="V249" s="27" t="s">
        <v>837</v>
      </c>
      <c r="W249" s="27" t="s">
        <v>834</v>
      </c>
      <c r="X249" s="27" t="s">
        <v>909</v>
      </c>
      <c r="Y249" s="27" t="s">
        <v>837</v>
      </c>
      <c r="Z249" s="27" t="s">
        <v>834</v>
      </c>
      <c r="AA249" s="27" t="s">
        <v>1194</v>
      </c>
      <c r="AB249" s="27" t="s">
        <v>837</v>
      </c>
      <c r="AC249" s="27" t="s">
        <v>7082</v>
      </c>
      <c r="AD249" s="27" t="s">
        <v>1003</v>
      </c>
      <c r="AE249" s="27">
        <v>15452</v>
      </c>
      <c r="AF249" s="27" t="s">
        <v>834</v>
      </c>
      <c r="AG249" s="27" t="s">
        <v>7003</v>
      </c>
      <c r="AH249" s="27" t="s">
        <v>837</v>
      </c>
      <c r="AI249" s="27" t="s">
        <v>834</v>
      </c>
      <c r="AJ249" s="27" t="s">
        <v>1406</v>
      </c>
      <c r="AK249" s="27" t="s">
        <v>837</v>
      </c>
      <c r="AL249" s="27" t="s">
        <v>834</v>
      </c>
      <c r="AM249" s="27" t="s">
        <v>3202</v>
      </c>
      <c r="AN249" s="27" t="s">
        <v>837</v>
      </c>
      <c r="AO249" s="27" t="s">
        <v>834</v>
      </c>
      <c r="AP249" s="27" t="s">
        <v>7510</v>
      </c>
      <c r="AQ249" s="27" t="s">
        <v>837</v>
      </c>
      <c r="AR249" s="27" t="s">
        <v>834</v>
      </c>
      <c r="AS249" s="27" t="s">
        <v>3764</v>
      </c>
      <c r="AT249" s="27" t="s">
        <v>837</v>
      </c>
      <c r="AU249" s="27" t="s">
        <v>834</v>
      </c>
      <c r="AV249" s="27" t="s">
        <v>1866</v>
      </c>
      <c r="AW249" s="27" t="s">
        <v>837</v>
      </c>
      <c r="AX249" s="27" t="s">
        <v>834</v>
      </c>
      <c r="AY249" s="27" t="s">
        <v>393</v>
      </c>
      <c r="AZ249" s="27" t="s">
        <v>837</v>
      </c>
      <c r="BA249" s="27" t="s">
        <v>834</v>
      </c>
      <c r="BB249" s="27" t="s">
        <v>6640</v>
      </c>
      <c r="BC249" s="27" t="s">
        <v>837</v>
      </c>
      <c r="BD249" s="27" t="s">
        <v>834</v>
      </c>
      <c r="BE249" s="27" t="s">
        <v>6802</v>
      </c>
      <c r="BF249" s="27" t="s">
        <v>837</v>
      </c>
      <c r="BG249" s="27" t="s">
        <v>834</v>
      </c>
      <c r="BH249" s="27" t="s">
        <v>834</v>
      </c>
      <c r="BI249" s="27" t="s">
        <v>1777</v>
      </c>
      <c r="BJ249" s="27" t="s">
        <v>837</v>
      </c>
      <c r="BK249" s="27" t="s">
        <v>3403</v>
      </c>
      <c r="BL249" s="27" t="s">
        <v>837</v>
      </c>
      <c r="BM249" s="27" t="s">
        <v>834</v>
      </c>
      <c r="BN249" s="27" t="s">
        <v>5990</v>
      </c>
      <c r="BO249" s="27" t="s">
        <v>837</v>
      </c>
      <c r="BP249" s="27" t="s">
        <v>834</v>
      </c>
      <c r="BQ249" s="27" t="s">
        <v>1020</v>
      </c>
      <c r="BR249" s="27" t="s">
        <v>837</v>
      </c>
      <c r="BS249" s="27" t="s">
        <v>834</v>
      </c>
      <c r="BT249" s="27" t="s">
        <v>4014</v>
      </c>
      <c r="BU249" s="27" t="s">
        <v>837</v>
      </c>
      <c r="BV249" s="27" t="s">
        <v>834</v>
      </c>
      <c r="BW249" s="27" t="s">
        <v>1424</v>
      </c>
      <c r="BX249" s="27" t="s">
        <v>837</v>
      </c>
      <c r="BY249" s="27" t="s">
        <v>834</v>
      </c>
      <c r="BZ249" s="27" t="s">
        <v>602</v>
      </c>
      <c r="CA249" s="27" t="s">
        <v>837</v>
      </c>
      <c r="CB249" s="27" t="s">
        <v>834</v>
      </c>
      <c r="CC249" s="27" t="s">
        <v>3539</v>
      </c>
      <c r="CD249" s="27" t="s">
        <v>837</v>
      </c>
      <c r="CE249" s="27" t="s">
        <v>834</v>
      </c>
      <c r="CF249" s="27" t="s">
        <v>3118</v>
      </c>
      <c r="CG249" s="27" t="s">
        <v>837</v>
      </c>
      <c r="CH249" s="27" t="s">
        <v>834</v>
      </c>
      <c r="CI249" s="27" t="s">
        <v>3608</v>
      </c>
      <c r="CJ249" s="27" t="s">
        <v>837</v>
      </c>
      <c r="CK249" s="27" t="s">
        <v>834</v>
      </c>
      <c r="CL249" s="27" t="s">
        <v>399</v>
      </c>
      <c r="CM249" s="27" t="s">
        <v>837</v>
      </c>
      <c r="CN249" s="27" t="s">
        <v>834</v>
      </c>
      <c r="CO249" s="27" t="s">
        <v>3983</v>
      </c>
      <c r="CP249" s="27" t="s">
        <v>837</v>
      </c>
      <c r="CQ249" s="27" t="s">
        <v>834</v>
      </c>
      <c r="CR249" s="27" t="s">
        <v>3395</v>
      </c>
      <c r="CS249" s="27" t="s">
        <v>837</v>
      </c>
      <c r="CT249" s="27" t="s">
        <v>834</v>
      </c>
      <c r="CU249" s="27" t="s">
        <v>5035</v>
      </c>
      <c r="CV249" s="27" t="s">
        <v>837</v>
      </c>
      <c r="CW249" s="27" t="s">
        <v>2327</v>
      </c>
      <c r="CX249" s="27" t="s">
        <v>1401</v>
      </c>
      <c r="CY249" s="27">
        <v>28142</v>
      </c>
      <c r="CZ249" s="27" t="s">
        <v>2141</v>
      </c>
      <c r="DA249" s="27" t="s">
        <v>1401</v>
      </c>
      <c r="DB249" s="27">
        <v>21745</v>
      </c>
      <c r="DC249" s="27" t="s">
        <v>3437</v>
      </c>
      <c r="DD249" s="27" t="s">
        <v>1401</v>
      </c>
      <c r="DE249" s="27">
        <v>288</v>
      </c>
      <c r="DF249" s="27" t="s">
        <v>7244</v>
      </c>
      <c r="DG249" s="27" t="s">
        <v>1401</v>
      </c>
      <c r="DH249" s="27">
        <v>91</v>
      </c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</row>
    <row r="250" spans="1:188">
      <c r="A250" s="1">
        <v>249</v>
      </c>
      <c r="B250" s="69">
        <v>39496</v>
      </c>
      <c r="C250" s="1" t="s">
        <v>2331</v>
      </c>
      <c r="D250" s="1">
        <v>134938</v>
      </c>
      <c r="E250" s="1">
        <v>66487</v>
      </c>
      <c r="F250" s="35">
        <f t="shared" si="54"/>
        <v>0.49272258370510902</v>
      </c>
      <c r="G250" s="35">
        <f t="shared" si="62"/>
        <v>0.11423285755110021</v>
      </c>
      <c r="H250" s="1" t="str">
        <f t="shared" si="63"/>
        <v>PPPP</v>
      </c>
      <c r="I250" s="35">
        <f t="shared" si="64"/>
        <v>0.48081579857716544</v>
      </c>
      <c r="J250" s="1" t="str">
        <f t="shared" si="65"/>
        <v>PML</v>
      </c>
      <c r="K250" s="35">
        <f t="shared" si="66"/>
        <v>0.36658294102606526</v>
      </c>
      <c r="L250" s="1" t="str">
        <f t="shared" si="67"/>
        <v>IND</v>
      </c>
      <c r="M250" s="35">
        <f t="shared" si="68"/>
        <v>0.14577285785191091</v>
      </c>
      <c r="N250" s="52" t="s">
        <v>834</v>
      </c>
      <c r="O250" s="52" t="s">
        <v>1002</v>
      </c>
      <c r="P250" s="52" t="s">
        <v>837</v>
      </c>
      <c r="Q250" s="27" t="s">
        <v>834</v>
      </c>
      <c r="R250" s="27" t="s">
        <v>1185</v>
      </c>
      <c r="S250" s="27" t="s">
        <v>837</v>
      </c>
      <c r="T250" s="27" t="s">
        <v>834</v>
      </c>
      <c r="U250" s="27" t="s">
        <v>1765</v>
      </c>
      <c r="V250" s="27" t="s">
        <v>837</v>
      </c>
      <c r="W250" s="27" t="s">
        <v>1319</v>
      </c>
      <c r="X250" s="27" t="s">
        <v>909</v>
      </c>
      <c r="Y250" s="27">
        <v>24373</v>
      </c>
      <c r="Z250" s="27" t="s">
        <v>834</v>
      </c>
      <c r="AA250" s="27" t="s">
        <v>1194</v>
      </c>
      <c r="AB250" s="27" t="s">
        <v>837</v>
      </c>
      <c r="AC250" s="27" t="s">
        <v>2142</v>
      </c>
      <c r="AD250" s="27" t="s">
        <v>1003</v>
      </c>
      <c r="AE250" s="27">
        <v>31968</v>
      </c>
      <c r="AF250" s="27" t="s">
        <v>834</v>
      </c>
      <c r="AG250" s="27" t="s">
        <v>7003</v>
      </c>
      <c r="AH250" s="27" t="s">
        <v>837</v>
      </c>
      <c r="AI250" s="27" t="s">
        <v>834</v>
      </c>
      <c r="AJ250" s="27" t="s">
        <v>1406</v>
      </c>
      <c r="AK250" s="27" t="s">
        <v>837</v>
      </c>
      <c r="AL250" s="27" t="s">
        <v>834</v>
      </c>
      <c r="AM250" s="27" t="s">
        <v>3202</v>
      </c>
      <c r="AN250" s="27" t="s">
        <v>837</v>
      </c>
      <c r="AO250" s="27" t="s">
        <v>834</v>
      </c>
      <c r="AP250" s="27" t="s">
        <v>7510</v>
      </c>
      <c r="AQ250" s="27" t="s">
        <v>837</v>
      </c>
      <c r="AR250" s="27" t="s">
        <v>834</v>
      </c>
      <c r="AS250" s="27" t="s">
        <v>3764</v>
      </c>
      <c r="AT250" s="27" t="s">
        <v>837</v>
      </c>
      <c r="AU250" s="27" t="s">
        <v>834</v>
      </c>
      <c r="AV250" s="27" t="s">
        <v>1866</v>
      </c>
      <c r="AW250" s="27" t="s">
        <v>837</v>
      </c>
      <c r="AX250" s="27" t="s">
        <v>834</v>
      </c>
      <c r="AY250" s="27" t="s">
        <v>393</v>
      </c>
      <c r="AZ250" s="27" t="s">
        <v>837</v>
      </c>
      <c r="BA250" s="27" t="s">
        <v>834</v>
      </c>
      <c r="BB250" s="27" t="s">
        <v>6640</v>
      </c>
      <c r="BC250" s="27" t="s">
        <v>837</v>
      </c>
      <c r="BD250" s="27" t="s">
        <v>834</v>
      </c>
      <c r="BE250" s="27" t="s">
        <v>6802</v>
      </c>
      <c r="BF250" s="27" t="s">
        <v>837</v>
      </c>
      <c r="BG250" s="27" t="s">
        <v>834</v>
      </c>
      <c r="BH250" s="27" t="s">
        <v>834</v>
      </c>
      <c r="BI250" s="27" t="s">
        <v>1777</v>
      </c>
      <c r="BJ250" s="27" t="s">
        <v>837</v>
      </c>
      <c r="BK250" s="27" t="s">
        <v>3403</v>
      </c>
      <c r="BL250" s="27" t="s">
        <v>837</v>
      </c>
      <c r="BM250" s="27" t="s">
        <v>834</v>
      </c>
      <c r="BN250" s="27" t="s">
        <v>5990</v>
      </c>
      <c r="BO250" s="27" t="s">
        <v>837</v>
      </c>
      <c r="BP250" s="27" t="s">
        <v>834</v>
      </c>
      <c r="BQ250" s="27" t="s">
        <v>1020</v>
      </c>
      <c r="BR250" s="27" t="s">
        <v>837</v>
      </c>
      <c r="BS250" s="27" t="s">
        <v>834</v>
      </c>
      <c r="BT250" s="27" t="s">
        <v>4014</v>
      </c>
      <c r="BU250" s="27" t="s">
        <v>837</v>
      </c>
      <c r="BV250" s="27" t="s">
        <v>834</v>
      </c>
      <c r="BW250" s="27" t="s">
        <v>1424</v>
      </c>
      <c r="BX250" s="27" t="s">
        <v>837</v>
      </c>
      <c r="BY250" s="27" t="s">
        <v>834</v>
      </c>
      <c r="BZ250" s="27" t="s">
        <v>602</v>
      </c>
      <c r="CA250" s="27" t="s">
        <v>837</v>
      </c>
      <c r="CB250" s="27" t="s">
        <v>834</v>
      </c>
      <c r="CC250" s="27" t="s">
        <v>3539</v>
      </c>
      <c r="CD250" s="27" t="s">
        <v>837</v>
      </c>
      <c r="CE250" s="27" t="s">
        <v>834</v>
      </c>
      <c r="CF250" s="27" t="s">
        <v>3118</v>
      </c>
      <c r="CG250" s="27" t="s">
        <v>837</v>
      </c>
      <c r="CH250" s="27" t="s">
        <v>834</v>
      </c>
      <c r="CI250" s="27" t="s">
        <v>3608</v>
      </c>
      <c r="CJ250" s="27" t="s">
        <v>837</v>
      </c>
      <c r="CK250" s="27" t="s">
        <v>834</v>
      </c>
      <c r="CL250" s="27" t="s">
        <v>399</v>
      </c>
      <c r="CM250" s="27" t="s">
        <v>837</v>
      </c>
      <c r="CN250" s="27" t="s">
        <v>834</v>
      </c>
      <c r="CO250" s="27" t="s">
        <v>3983</v>
      </c>
      <c r="CP250" s="27" t="s">
        <v>837</v>
      </c>
      <c r="CQ250" s="27" t="s">
        <v>834</v>
      </c>
      <c r="CR250" s="27" t="s">
        <v>3395</v>
      </c>
      <c r="CS250" s="27" t="s">
        <v>837</v>
      </c>
      <c r="CT250" s="27" t="s">
        <v>834</v>
      </c>
      <c r="CU250" s="27" t="s">
        <v>5035</v>
      </c>
      <c r="CV250" s="27" t="s">
        <v>837</v>
      </c>
      <c r="CW250" s="27" t="s">
        <v>7384</v>
      </c>
      <c r="CX250" s="27" t="s">
        <v>1401</v>
      </c>
      <c r="CY250" s="27">
        <v>9692</v>
      </c>
      <c r="CZ250" s="27" t="s">
        <v>3437</v>
      </c>
      <c r="DA250" s="27" t="s">
        <v>1401</v>
      </c>
      <c r="DB250" s="27">
        <v>403</v>
      </c>
      <c r="DC250" s="27" t="s">
        <v>2327</v>
      </c>
      <c r="DD250" s="27" t="s">
        <v>1401</v>
      </c>
      <c r="DE250" s="27">
        <v>51</v>
      </c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</row>
    <row r="251" spans="1:188">
      <c r="A251" s="1">
        <v>250</v>
      </c>
      <c r="B251" s="69">
        <v>39496</v>
      </c>
      <c r="C251" s="1" t="s">
        <v>2332</v>
      </c>
      <c r="D251" s="1">
        <v>150427</v>
      </c>
      <c r="E251" s="1">
        <v>55461</v>
      </c>
      <c r="F251" s="35">
        <f t="shared" si="54"/>
        <v>0.36869046115391518</v>
      </c>
      <c r="G251" s="35">
        <f t="shared" si="62"/>
        <v>0.38407169001640795</v>
      </c>
      <c r="H251" s="1" t="str">
        <f t="shared" si="63"/>
        <v>IND</v>
      </c>
      <c r="I251" s="35">
        <f t="shared" si="64"/>
        <v>0.76424875137483994</v>
      </c>
      <c r="J251" s="1" t="str">
        <f t="shared" si="65"/>
        <v>PML</v>
      </c>
      <c r="K251" s="35">
        <f t="shared" si="66"/>
        <v>0.38017706135843204</v>
      </c>
      <c r="L251" s="1" t="s">
        <v>21</v>
      </c>
      <c r="M251" s="35" t="s">
        <v>5</v>
      </c>
      <c r="N251" s="52" t="s">
        <v>834</v>
      </c>
      <c r="O251" s="52" t="s">
        <v>1002</v>
      </c>
      <c r="P251" s="52" t="s">
        <v>837</v>
      </c>
      <c r="Q251" s="27" t="s">
        <v>834</v>
      </c>
      <c r="R251" s="27" t="s">
        <v>1185</v>
      </c>
      <c r="S251" s="27" t="s">
        <v>837</v>
      </c>
      <c r="T251" s="27" t="s">
        <v>834</v>
      </c>
      <c r="U251" s="27" t="s">
        <v>1765</v>
      </c>
      <c r="V251" s="27" t="s">
        <v>837</v>
      </c>
      <c r="W251" s="27" t="s">
        <v>60</v>
      </c>
      <c r="X251" s="27" t="s">
        <v>909</v>
      </c>
      <c r="Y251" s="27">
        <v>21085</v>
      </c>
      <c r="Z251" s="27" t="s">
        <v>834</v>
      </c>
      <c r="AA251" s="27" t="s">
        <v>1194</v>
      </c>
      <c r="AB251" s="27" t="s">
        <v>837</v>
      </c>
      <c r="AC251" s="27" t="s">
        <v>834</v>
      </c>
      <c r="AD251" s="27" t="s">
        <v>1003</v>
      </c>
      <c r="AE251" s="27" t="s">
        <v>837</v>
      </c>
      <c r="AF251" s="27" t="s">
        <v>834</v>
      </c>
      <c r="AG251" s="27" t="s">
        <v>7003</v>
      </c>
      <c r="AH251" s="27" t="s">
        <v>837</v>
      </c>
      <c r="AI251" s="27" t="s">
        <v>834</v>
      </c>
      <c r="AJ251" s="27" t="s">
        <v>1406</v>
      </c>
      <c r="AK251" s="27" t="s">
        <v>837</v>
      </c>
      <c r="AL251" s="27" t="s">
        <v>834</v>
      </c>
      <c r="AM251" s="27" t="s">
        <v>3202</v>
      </c>
      <c r="AN251" s="27" t="s">
        <v>837</v>
      </c>
      <c r="AO251" s="27" t="s">
        <v>834</v>
      </c>
      <c r="AP251" s="27" t="s">
        <v>7510</v>
      </c>
      <c r="AQ251" s="27" t="s">
        <v>837</v>
      </c>
      <c r="AR251" s="27" t="s">
        <v>834</v>
      </c>
      <c r="AS251" s="27" t="s">
        <v>3764</v>
      </c>
      <c r="AT251" s="27" t="s">
        <v>837</v>
      </c>
      <c r="AU251" s="27" t="s">
        <v>834</v>
      </c>
      <c r="AV251" s="27" t="s">
        <v>1866</v>
      </c>
      <c r="AW251" s="27" t="s">
        <v>837</v>
      </c>
      <c r="AX251" s="27" t="s">
        <v>834</v>
      </c>
      <c r="AY251" s="27" t="s">
        <v>393</v>
      </c>
      <c r="AZ251" s="27" t="s">
        <v>837</v>
      </c>
      <c r="BA251" s="27" t="s">
        <v>834</v>
      </c>
      <c r="BB251" s="27" t="s">
        <v>6640</v>
      </c>
      <c r="BC251" s="27" t="s">
        <v>837</v>
      </c>
      <c r="BD251" s="27" t="s">
        <v>834</v>
      </c>
      <c r="BE251" s="27" t="s">
        <v>6802</v>
      </c>
      <c r="BF251" s="27" t="s">
        <v>837</v>
      </c>
      <c r="BG251" s="27" t="s">
        <v>834</v>
      </c>
      <c r="BH251" s="27" t="s">
        <v>834</v>
      </c>
      <c r="BI251" s="27" t="s">
        <v>1777</v>
      </c>
      <c r="BJ251" s="27" t="s">
        <v>837</v>
      </c>
      <c r="BK251" s="27" t="s">
        <v>3403</v>
      </c>
      <c r="BL251" s="27" t="s">
        <v>837</v>
      </c>
      <c r="BM251" s="27" t="s">
        <v>834</v>
      </c>
      <c r="BN251" s="27" t="s">
        <v>5990</v>
      </c>
      <c r="BO251" s="27" t="s">
        <v>837</v>
      </c>
      <c r="BP251" s="27" t="s">
        <v>834</v>
      </c>
      <c r="BQ251" s="27" t="s">
        <v>1020</v>
      </c>
      <c r="BR251" s="27" t="s">
        <v>837</v>
      </c>
      <c r="BS251" s="27" t="s">
        <v>834</v>
      </c>
      <c r="BT251" s="27" t="s">
        <v>4014</v>
      </c>
      <c r="BU251" s="27" t="s">
        <v>837</v>
      </c>
      <c r="BV251" s="27" t="s">
        <v>834</v>
      </c>
      <c r="BW251" s="27" t="s">
        <v>1424</v>
      </c>
      <c r="BX251" s="27" t="s">
        <v>837</v>
      </c>
      <c r="BY251" s="27" t="s">
        <v>834</v>
      </c>
      <c r="BZ251" s="27" t="s">
        <v>602</v>
      </c>
      <c r="CA251" s="27" t="s">
        <v>837</v>
      </c>
      <c r="CB251" s="27" t="s">
        <v>834</v>
      </c>
      <c r="CC251" s="27" t="s">
        <v>3539</v>
      </c>
      <c r="CD251" s="27" t="s">
        <v>837</v>
      </c>
      <c r="CE251" s="27" t="s">
        <v>834</v>
      </c>
      <c r="CF251" s="27" t="s">
        <v>3118</v>
      </c>
      <c r="CG251" s="27" t="s">
        <v>837</v>
      </c>
      <c r="CH251" s="27" t="s">
        <v>834</v>
      </c>
      <c r="CI251" s="27" t="s">
        <v>3608</v>
      </c>
      <c r="CJ251" s="27" t="s">
        <v>837</v>
      </c>
      <c r="CK251" s="27" t="s">
        <v>834</v>
      </c>
      <c r="CL251" s="27" t="s">
        <v>399</v>
      </c>
      <c r="CM251" s="27" t="s">
        <v>837</v>
      </c>
      <c r="CN251" s="27" t="s">
        <v>834</v>
      </c>
      <c r="CO251" s="27" t="s">
        <v>3983</v>
      </c>
      <c r="CP251" s="27" t="s">
        <v>837</v>
      </c>
      <c r="CQ251" s="27" t="s">
        <v>834</v>
      </c>
      <c r="CR251" s="27" t="s">
        <v>3395</v>
      </c>
      <c r="CS251" s="27" t="s">
        <v>837</v>
      </c>
      <c r="CT251" s="27" t="s">
        <v>834</v>
      </c>
      <c r="CU251" s="27" t="s">
        <v>5035</v>
      </c>
      <c r="CV251" s="27" t="s">
        <v>837</v>
      </c>
      <c r="CW251" s="27" t="s">
        <v>61</v>
      </c>
      <c r="CX251" s="27" t="s">
        <v>1401</v>
      </c>
      <c r="CY251" s="27">
        <v>42386</v>
      </c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  <c r="GF251" s="27"/>
    </row>
    <row r="252" spans="1:188">
      <c r="A252" s="1">
        <v>251</v>
      </c>
      <c r="B252" s="69">
        <v>39496</v>
      </c>
      <c r="C252" s="1" t="s">
        <v>1535</v>
      </c>
      <c r="D252" s="1">
        <v>123507</v>
      </c>
      <c r="E252" s="1">
        <v>61327</v>
      </c>
      <c r="F252" s="35">
        <f t="shared" si="54"/>
        <v>0.49654675443497132</v>
      </c>
      <c r="G252" s="35">
        <f t="shared" si="62"/>
        <v>9.2031242356547693E-2</v>
      </c>
      <c r="H252" s="1" t="str">
        <f t="shared" si="63"/>
        <v>PML</v>
      </c>
      <c r="I252" s="35">
        <f t="shared" si="64"/>
        <v>0.3247020072724901</v>
      </c>
      <c r="J252" s="1" t="str">
        <f t="shared" si="65"/>
        <v>PPPP</v>
      </c>
      <c r="K252" s="35">
        <f t="shared" si="66"/>
        <v>0.23267076491594241</v>
      </c>
      <c r="L252" s="1" t="str">
        <f t="shared" ref="L252:L298" si="69">INDEX(N252:GE252,MATCH(LARGE(N252:GE252,3),N252:GE252,0)-1)</f>
        <v>MMA</v>
      </c>
      <c r="M252" s="35">
        <f t="shared" ref="M252:M298" si="70">LARGE(N252:GE252,3)/(E252)</f>
        <v>0.23258923475793697</v>
      </c>
      <c r="N252" s="52" t="s">
        <v>834</v>
      </c>
      <c r="O252" s="52" t="s">
        <v>1002</v>
      </c>
      <c r="P252" s="52" t="s">
        <v>837</v>
      </c>
      <c r="Q252" s="27" t="s">
        <v>7385</v>
      </c>
      <c r="R252" s="27" t="s">
        <v>1185</v>
      </c>
      <c r="S252" s="27">
        <v>14264</v>
      </c>
      <c r="T252" s="27" t="s">
        <v>7387</v>
      </c>
      <c r="U252" s="27" t="s">
        <v>1765</v>
      </c>
      <c r="V252" s="27">
        <v>871</v>
      </c>
      <c r="W252" s="27" t="s">
        <v>2333</v>
      </c>
      <c r="X252" s="27" t="s">
        <v>909</v>
      </c>
      <c r="Y252" s="27">
        <v>19913</v>
      </c>
      <c r="Z252" s="27" t="s">
        <v>7386</v>
      </c>
      <c r="AA252" s="27" t="s">
        <v>1194</v>
      </c>
      <c r="AB252" s="27">
        <v>11699</v>
      </c>
      <c r="AC252" s="27" t="s">
        <v>2334</v>
      </c>
      <c r="AD252" s="27" t="s">
        <v>1003</v>
      </c>
      <c r="AE252" s="27">
        <v>14269</v>
      </c>
      <c r="AF252" s="27" t="s">
        <v>834</v>
      </c>
      <c r="AG252" s="27" t="s">
        <v>7003</v>
      </c>
      <c r="AH252" s="27" t="s">
        <v>837</v>
      </c>
      <c r="AI252" s="27" t="s">
        <v>834</v>
      </c>
      <c r="AJ252" s="27" t="s">
        <v>1406</v>
      </c>
      <c r="AK252" s="27" t="s">
        <v>837</v>
      </c>
      <c r="AL252" s="27" t="s">
        <v>834</v>
      </c>
      <c r="AM252" s="27" t="s">
        <v>3202</v>
      </c>
      <c r="AN252" s="27" t="s">
        <v>837</v>
      </c>
      <c r="AO252" s="27" t="s">
        <v>834</v>
      </c>
      <c r="AP252" s="27" t="s">
        <v>7510</v>
      </c>
      <c r="AQ252" s="27" t="s">
        <v>837</v>
      </c>
      <c r="AR252" s="27" t="s">
        <v>834</v>
      </c>
      <c r="AS252" s="27" t="s">
        <v>3764</v>
      </c>
      <c r="AT252" s="27" t="s">
        <v>837</v>
      </c>
      <c r="AU252" s="27" t="s">
        <v>834</v>
      </c>
      <c r="AV252" s="27" t="s">
        <v>1866</v>
      </c>
      <c r="AW252" s="27" t="s">
        <v>837</v>
      </c>
      <c r="AX252" s="27" t="s">
        <v>834</v>
      </c>
      <c r="AY252" s="27" t="s">
        <v>393</v>
      </c>
      <c r="AZ252" s="27" t="s">
        <v>837</v>
      </c>
      <c r="BA252" s="27" t="s">
        <v>834</v>
      </c>
      <c r="BB252" s="27" t="s">
        <v>6640</v>
      </c>
      <c r="BC252" s="27" t="s">
        <v>837</v>
      </c>
      <c r="BD252" s="27" t="s">
        <v>834</v>
      </c>
      <c r="BE252" s="27" t="s">
        <v>6802</v>
      </c>
      <c r="BF252" s="27" t="s">
        <v>837</v>
      </c>
      <c r="BG252" s="27" t="s">
        <v>834</v>
      </c>
      <c r="BH252" s="27" t="s">
        <v>834</v>
      </c>
      <c r="BI252" s="27" t="s">
        <v>1777</v>
      </c>
      <c r="BJ252" s="27" t="s">
        <v>837</v>
      </c>
      <c r="BK252" s="27" t="s">
        <v>3403</v>
      </c>
      <c r="BL252" s="27" t="s">
        <v>837</v>
      </c>
      <c r="BM252" s="27" t="s">
        <v>834</v>
      </c>
      <c r="BN252" s="27" t="s">
        <v>5990</v>
      </c>
      <c r="BO252" s="27" t="s">
        <v>837</v>
      </c>
      <c r="BP252" s="27" t="s">
        <v>834</v>
      </c>
      <c r="BQ252" s="27" t="s">
        <v>1020</v>
      </c>
      <c r="BR252" s="27" t="s">
        <v>837</v>
      </c>
      <c r="BS252" s="27" t="s">
        <v>834</v>
      </c>
      <c r="BT252" s="27" t="s">
        <v>4014</v>
      </c>
      <c r="BU252" s="27" t="s">
        <v>837</v>
      </c>
      <c r="BV252" s="27" t="s">
        <v>834</v>
      </c>
      <c r="BW252" s="27" t="s">
        <v>1424</v>
      </c>
      <c r="BX252" s="27" t="s">
        <v>837</v>
      </c>
      <c r="BY252" s="27" t="s">
        <v>834</v>
      </c>
      <c r="BZ252" s="27" t="s">
        <v>602</v>
      </c>
      <c r="CA252" s="27" t="s">
        <v>837</v>
      </c>
      <c r="CB252" s="27" t="s">
        <v>834</v>
      </c>
      <c r="CC252" s="27" t="s">
        <v>3539</v>
      </c>
      <c r="CD252" s="27" t="s">
        <v>837</v>
      </c>
      <c r="CE252" s="27" t="s">
        <v>834</v>
      </c>
      <c r="CF252" s="27" t="s">
        <v>3118</v>
      </c>
      <c r="CG252" s="27" t="s">
        <v>837</v>
      </c>
      <c r="CH252" s="27" t="s">
        <v>834</v>
      </c>
      <c r="CI252" s="27" t="s">
        <v>3608</v>
      </c>
      <c r="CJ252" s="27" t="s">
        <v>837</v>
      </c>
      <c r="CK252" s="27" t="s">
        <v>834</v>
      </c>
      <c r="CL252" s="27" t="s">
        <v>399</v>
      </c>
      <c r="CM252" s="27" t="s">
        <v>837</v>
      </c>
      <c r="CN252" s="27" t="s">
        <v>834</v>
      </c>
      <c r="CO252" s="27" t="s">
        <v>3983</v>
      </c>
      <c r="CP252" s="27" t="s">
        <v>837</v>
      </c>
      <c r="CQ252" s="27" t="s">
        <v>834</v>
      </c>
      <c r="CR252" s="27" t="s">
        <v>3395</v>
      </c>
      <c r="CS252" s="27" t="s">
        <v>837</v>
      </c>
      <c r="CT252" s="27" t="s">
        <v>834</v>
      </c>
      <c r="CU252" s="27" t="s">
        <v>5035</v>
      </c>
      <c r="CV252" s="27" t="s">
        <v>837</v>
      </c>
      <c r="CW252" s="27" t="s">
        <v>1572</v>
      </c>
      <c r="CX252" s="27" t="s">
        <v>1401</v>
      </c>
      <c r="CY252" s="27">
        <v>168</v>
      </c>
      <c r="CZ252" s="27" t="s">
        <v>7388</v>
      </c>
      <c r="DA252" s="27" t="s">
        <v>1401</v>
      </c>
      <c r="DB252" s="27">
        <v>143</v>
      </c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  <c r="GF252" s="27"/>
    </row>
    <row r="253" spans="1:188">
      <c r="A253" s="1">
        <v>252</v>
      </c>
      <c r="B253" s="69">
        <v>39496</v>
      </c>
      <c r="C253" s="1" t="s">
        <v>1576</v>
      </c>
      <c r="D253" s="1">
        <v>124036</v>
      </c>
      <c r="E253" s="1">
        <v>65792</v>
      </c>
      <c r="F253" s="35">
        <f t="shared" si="54"/>
        <v>0.53042665032732428</v>
      </c>
      <c r="G253" s="35">
        <f t="shared" si="62"/>
        <v>5.5751459143968875E-2</v>
      </c>
      <c r="H253" s="1" t="str">
        <f t="shared" si="63"/>
        <v>PPPP</v>
      </c>
      <c r="I253" s="35">
        <f t="shared" si="64"/>
        <v>0.37525839007782102</v>
      </c>
      <c r="J253" s="1" t="str">
        <f t="shared" si="65"/>
        <v>PML</v>
      </c>
      <c r="K253" s="35">
        <f t="shared" si="66"/>
        <v>0.31950693093385213</v>
      </c>
      <c r="L253" s="1" t="str">
        <f t="shared" si="69"/>
        <v>IND</v>
      </c>
      <c r="M253" s="35">
        <f t="shared" si="70"/>
        <v>0.2185068093385214</v>
      </c>
      <c r="N253" s="52" t="s">
        <v>834</v>
      </c>
      <c r="O253" s="52" t="s">
        <v>1002</v>
      </c>
      <c r="P253" s="52" t="s">
        <v>837</v>
      </c>
      <c r="Q253" s="27" t="s">
        <v>834</v>
      </c>
      <c r="R253" s="27" t="s">
        <v>1185</v>
      </c>
      <c r="S253" s="27" t="s">
        <v>837</v>
      </c>
      <c r="T253" s="27" t="s">
        <v>7248</v>
      </c>
      <c r="U253" s="27" t="s">
        <v>1765</v>
      </c>
      <c r="V253" s="27">
        <v>212</v>
      </c>
      <c r="W253" s="27" t="s">
        <v>2336</v>
      </c>
      <c r="X253" s="27" t="s">
        <v>909</v>
      </c>
      <c r="Y253" s="27">
        <v>21021</v>
      </c>
      <c r="Z253" s="27" t="s">
        <v>7247</v>
      </c>
      <c r="AA253" s="27" t="s">
        <v>1194</v>
      </c>
      <c r="AB253" s="27">
        <v>5494</v>
      </c>
      <c r="AC253" s="27" t="s">
        <v>2335</v>
      </c>
      <c r="AD253" s="27" t="s">
        <v>1003</v>
      </c>
      <c r="AE253" s="27">
        <v>24689</v>
      </c>
      <c r="AF253" s="27" t="s">
        <v>834</v>
      </c>
      <c r="AG253" s="27" t="s">
        <v>7003</v>
      </c>
      <c r="AH253" s="27" t="s">
        <v>837</v>
      </c>
      <c r="AI253" s="27" t="s">
        <v>834</v>
      </c>
      <c r="AJ253" s="27" t="s">
        <v>1406</v>
      </c>
      <c r="AK253" s="27" t="s">
        <v>837</v>
      </c>
      <c r="AL253" s="27" t="s">
        <v>834</v>
      </c>
      <c r="AM253" s="27" t="s">
        <v>3202</v>
      </c>
      <c r="AN253" s="27" t="s">
        <v>837</v>
      </c>
      <c r="AO253" s="27" t="s">
        <v>834</v>
      </c>
      <c r="AP253" s="27" t="s">
        <v>7510</v>
      </c>
      <c r="AQ253" s="27" t="s">
        <v>837</v>
      </c>
      <c r="AR253" s="27" t="s">
        <v>834</v>
      </c>
      <c r="AS253" s="27" t="s">
        <v>3764</v>
      </c>
      <c r="AT253" s="27" t="s">
        <v>837</v>
      </c>
      <c r="AU253" s="27" t="s">
        <v>834</v>
      </c>
      <c r="AV253" s="27" t="s">
        <v>1866</v>
      </c>
      <c r="AW253" s="27" t="s">
        <v>837</v>
      </c>
      <c r="AX253" s="27" t="s">
        <v>834</v>
      </c>
      <c r="AY253" s="27" t="s">
        <v>393</v>
      </c>
      <c r="AZ253" s="27" t="s">
        <v>837</v>
      </c>
      <c r="BA253" s="27" t="s">
        <v>834</v>
      </c>
      <c r="BB253" s="27" t="s">
        <v>6640</v>
      </c>
      <c r="BC253" s="27" t="s">
        <v>837</v>
      </c>
      <c r="BD253" s="27" t="s">
        <v>834</v>
      </c>
      <c r="BE253" s="27" t="s">
        <v>6802</v>
      </c>
      <c r="BF253" s="27" t="s">
        <v>837</v>
      </c>
      <c r="BG253" s="27" t="s">
        <v>834</v>
      </c>
      <c r="BH253" s="27" t="s">
        <v>834</v>
      </c>
      <c r="BI253" s="27" t="s">
        <v>1777</v>
      </c>
      <c r="BJ253" s="27" t="s">
        <v>837</v>
      </c>
      <c r="BK253" s="27" t="s">
        <v>3403</v>
      </c>
      <c r="BL253" s="27" t="s">
        <v>837</v>
      </c>
      <c r="BM253" s="27" t="s">
        <v>834</v>
      </c>
      <c r="BN253" s="27" t="s">
        <v>5990</v>
      </c>
      <c r="BO253" s="27" t="s">
        <v>837</v>
      </c>
      <c r="BP253" s="27" t="s">
        <v>834</v>
      </c>
      <c r="BQ253" s="27" t="s">
        <v>1020</v>
      </c>
      <c r="BR253" s="27" t="s">
        <v>837</v>
      </c>
      <c r="BS253" s="27" t="s">
        <v>834</v>
      </c>
      <c r="BT253" s="27" t="s">
        <v>4014</v>
      </c>
      <c r="BU253" s="27" t="s">
        <v>837</v>
      </c>
      <c r="BV253" s="27" t="s">
        <v>834</v>
      </c>
      <c r="BW253" s="27" t="s">
        <v>1424</v>
      </c>
      <c r="BX253" s="27" t="s">
        <v>837</v>
      </c>
      <c r="BY253" s="27" t="s">
        <v>834</v>
      </c>
      <c r="BZ253" s="27" t="s">
        <v>602</v>
      </c>
      <c r="CA253" s="27" t="s">
        <v>837</v>
      </c>
      <c r="CB253" s="27" t="s">
        <v>834</v>
      </c>
      <c r="CC253" s="27" t="s">
        <v>3539</v>
      </c>
      <c r="CD253" s="27" t="s">
        <v>837</v>
      </c>
      <c r="CE253" s="27" t="s">
        <v>834</v>
      </c>
      <c r="CF253" s="27" t="s">
        <v>3118</v>
      </c>
      <c r="CG253" s="27" t="s">
        <v>837</v>
      </c>
      <c r="CH253" s="27" t="s">
        <v>834</v>
      </c>
      <c r="CI253" s="27" t="s">
        <v>3608</v>
      </c>
      <c r="CJ253" s="27" t="s">
        <v>837</v>
      </c>
      <c r="CK253" s="27" t="s">
        <v>834</v>
      </c>
      <c r="CL253" s="27" t="s">
        <v>399</v>
      </c>
      <c r="CM253" s="27" t="s">
        <v>837</v>
      </c>
      <c r="CN253" s="27" t="s">
        <v>834</v>
      </c>
      <c r="CO253" s="27" t="s">
        <v>3983</v>
      </c>
      <c r="CP253" s="27" t="s">
        <v>837</v>
      </c>
      <c r="CQ253" s="27" t="s">
        <v>834</v>
      </c>
      <c r="CR253" s="27" t="s">
        <v>3395</v>
      </c>
      <c r="CS253" s="27" t="s">
        <v>837</v>
      </c>
      <c r="CT253" s="27" t="s">
        <v>834</v>
      </c>
      <c r="CU253" s="27" t="s">
        <v>5035</v>
      </c>
      <c r="CV253" s="27" t="s">
        <v>837</v>
      </c>
      <c r="CW253" s="27" t="s">
        <v>7246</v>
      </c>
      <c r="CX253" s="27" t="s">
        <v>1401</v>
      </c>
      <c r="CY253" s="27">
        <v>14376</v>
      </c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  <c r="GF253" s="27"/>
    </row>
    <row r="254" spans="1:188">
      <c r="A254" s="27">
        <v>253</v>
      </c>
      <c r="B254" s="69">
        <v>39496</v>
      </c>
      <c r="C254" s="1" t="s">
        <v>1577</v>
      </c>
      <c r="D254" s="1">
        <v>122208</v>
      </c>
      <c r="E254" s="1">
        <v>64438</v>
      </c>
      <c r="F254" s="35">
        <f t="shared" si="54"/>
        <v>0.5272813563760147</v>
      </c>
      <c r="G254" s="35">
        <f t="shared" si="62"/>
        <v>2.8352835283528353E-2</v>
      </c>
      <c r="H254" s="1" t="str">
        <f t="shared" si="63"/>
        <v>PPPP</v>
      </c>
      <c r="I254" s="35">
        <f t="shared" si="64"/>
        <v>0.35109717868338558</v>
      </c>
      <c r="J254" s="1" t="str">
        <f t="shared" si="65"/>
        <v>PML</v>
      </c>
      <c r="K254" s="35">
        <f t="shared" si="66"/>
        <v>0.32274434339985725</v>
      </c>
      <c r="L254" s="1" t="str">
        <f t="shared" si="69"/>
        <v>PML-N</v>
      </c>
      <c r="M254" s="35">
        <f t="shared" si="70"/>
        <v>0.18535646668115088</v>
      </c>
      <c r="N254" s="52" t="s">
        <v>834</v>
      </c>
      <c r="O254" s="52" t="s">
        <v>1002</v>
      </c>
      <c r="P254" s="52" t="s">
        <v>837</v>
      </c>
      <c r="Q254" s="27" t="s">
        <v>7250</v>
      </c>
      <c r="R254" s="27" t="s">
        <v>1185</v>
      </c>
      <c r="S254" s="27">
        <v>5682</v>
      </c>
      <c r="T254" s="27" t="s">
        <v>7428</v>
      </c>
      <c r="U254" s="27" t="s">
        <v>1765</v>
      </c>
      <c r="V254" s="27">
        <v>162</v>
      </c>
      <c r="W254" s="27" t="s">
        <v>2338</v>
      </c>
      <c r="X254" s="27" t="s">
        <v>909</v>
      </c>
      <c r="Y254" s="27">
        <v>20797</v>
      </c>
      <c r="Z254" s="27" t="s">
        <v>7249</v>
      </c>
      <c r="AA254" s="27" t="s">
        <v>1194</v>
      </c>
      <c r="AB254" s="27">
        <v>11944</v>
      </c>
      <c r="AC254" s="27" t="s">
        <v>2337</v>
      </c>
      <c r="AD254" s="27" t="s">
        <v>1003</v>
      </c>
      <c r="AE254" s="27">
        <v>22624</v>
      </c>
      <c r="AF254" s="27" t="s">
        <v>834</v>
      </c>
      <c r="AG254" s="27" t="s">
        <v>7003</v>
      </c>
      <c r="AH254" s="27" t="s">
        <v>837</v>
      </c>
      <c r="AI254" s="27" t="s">
        <v>834</v>
      </c>
      <c r="AJ254" s="27" t="s">
        <v>1406</v>
      </c>
      <c r="AK254" s="27" t="s">
        <v>837</v>
      </c>
      <c r="AL254" s="27" t="s">
        <v>834</v>
      </c>
      <c r="AM254" s="27" t="s">
        <v>3202</v>
      </c>
      <c r="AN254" s="27" t="s">
        <v>837</v>
      </c>
      <c r="AO254" s="27" t="s">
        <v>834</v>
      </c>
      <c r="AP254" s="27" t="s">
        <v>7510</v>
      </c>
      <c r="AQ254" s="27" t="s">
        <v>837</v>
      </c>
      <c r="AR254" s="27" t="s">
        <v>834</v>
      </c>
      <c r="AS254" s="27" t="s">
        <v>3764</v>
      </c>
      <c r="AT254" s="27" t="s">
        <v>837</v>
      </c>
      <c r="AU254" s="27" t="s">
        <v>834</v>
      </c>
      <c r="AV254" s="27" t="s">
        <v>1866</v>
      </c>
      <c r="AW254" s="27" t="s">
        <v>837</v>
      </c>
      <c r="AX254" s="27" t="s">
        <v>834</v>
      </c>
      <c r="AY254" s="27" t="s">
        <v>393</v>
      </c>
      <c r="AZ254" s="27" t="s">
        <v>837</v>
      </c>
      <c r="BA254" s="27" t="s">
        <v>834</v>
      </c>
      <c r="BB254" s="27" t="s">
        <v>6640</v>
      </c>
      <c r="BC254" s="27" t="s">
        <v>837</v>
      </c>
      <c r="BD254" s="27" t="s">
        <v>834</v>
      </c>
      <c r="BE254" s="27" t="s">
        <v>6802</v>
      </c>
      <c r="BF254" s="27" t="s">
        <v>837</v>
      </c>
      <c r="BG254" s="27" t="s">
        <v>834</v>
      </c>
      <c r="BH254" s="27" t="s">
        <v>834</v>
      </c>
      <c r="BI254" s="27" t="s">
        <v>1777</v>
      </c>
      <c r="BJ254" s="27" t="s">
        <v>837</v>
      </c>
      <c r="BK254" s="27" t="s">
        <v>3403</v>
      </c>
      <c r="BL254" s="27" t="s">
        <v>837</v>
      </c>
      <c r="BM254" s="27" t="s">
        <v>834</v>
      </c>
      <c r="BN254" s="27" t="s">
        <v>5990</v>
      </c>
      <c r="BO254" s="27" t="s">
        <v>837</v>
      </c>
      <c r="BP254" s="27" t="s">
        <v>834</v>
      </c>
      <c r="BQ254" s="27" t="s">
        <v>1020</v>
      </c>
      <c r="BR254" s="27" t="s">
        <v>837</v>
      </c>
      <c r="BS254" s="27" t="s">
        <v>834</v>
      </c>
      <c r="BT254" s="27" t="s">
        <v>4014</v>
      </c>
      <c r="BU254" s="27" t="s">
        <v>837</v>
      </c>
      <c r="BV254" s="27" t="s">
        <v>834</v>
      </c>
      <c r="BW254" s="27" t="s">
        <v>1424</v>
      </c>
      <c r="BX254" s="27" t="s">
        <v>837</v>
      </c>
      <c r="BY254" s="27" t="s">
        <v>834</v>
      </c>
      <c r="BZ254" s="27" t="s">
        <v>602</v>
      </c>
      <c r="CA254" s="27" t="s">
        <v>837</v>
      </c>
      <c r="CB254" s="27" t="s">
        <v>834</v>
      </c>
      <c r="CC254" s="27" t="s">
        <v>3539</v>
      </c>
      <c r="CD254" s="27" t="s">
        <v>837</v>
      </c>
      <c r="CE254" s="27" t="s">
        <v>834</v>
      </c>
      <c r="CF254" s="27" t="s">
        <v>3118</v>
      </c>
      <c r="CG254" s="27" t="s">
        <v>837</v>
      </c>
      <c r="CH254" s="27" t="s">
        <v>834</v>
      </c>
      <c r="CI254" s="27" t="s">
        <v>3608</v>
      </c>
      <c r="CJ254" s="27" t="s">
        <v>837</v>
      </c>
      <c r="CK254" s="27" t="s">
        <v>834</v>
      </c>
      <c r="CL254" s="27" t="s">
        <v>399</v>
      </c>
      <c r="CM254" s="27" t="s">
        <v>837</v>
      </c>
      <c r="CN254" s="27" t="s">
        <v>834</v>
      </c>
      <c r="CO254" s="27" t="s">
        <v>3983</v>
      </c>
      <c r="CP254" s="27" t="s">
        <v>837</v>
      </c>
      <c r="CQ254" s="27" t="s">
        <v>834</v>
      </c>
      <c r="CR254" s="27" t="s">
        <v>3395</v>
      </c>
      <c r="CS254" s="27" t="s">
        <v>837</v>
      </c>
      <c r="CT254" s="27" t="s">
        <v>834</v>
      </c>
      <c r="CU254" s="27" t="s">
        <v>5035</v>
      </c>
      <c r="CV254" s="27" t="s">
        <v>837</v>
      </c>
      <c r="CW254" s="27" t="s">
        <v>7251</v>
      </c>
      <c r="CX254" s="27" t="s">
        <v>1401</v>
      </c>
      <c r="CY254" s="27">
        <v>2654</v>
      </c>
      <c r="CZ254" s="27" t="s">
        <v>7252</v>
      </c>
      <c r="DA254" s="27" t="s">
        <v>1401</v>
      </c>
      <c r="DB254" s="27">
        <v>241</v>
      </c>
      <c r="DC254" s="27" t="s">
        <v>7253</v>
      </c>
      <c r="DD254" s="27" t="s">
        <v>1401</v>
      </c>
      <c r="DE254" s="27">
        <v>240</v>
      </c>
      <c r="DF254" s="27" t="s">
        <v>7429</v>
      </c>
      <c r="DG254" s="27" t="s">
        <v>1401</v>
      </c>
      <c r="DH254" s="27">
        <v>55</v>
      </c>
      <c r="DI254" s="27" t="s">
        <v>7430</v>
      </c>
      <c r="DJ254" s="27" t="s">
        <v>1401</v>
      </c>
      <c r="DK254" s="27">
        <v>39</v>
      </c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  <c r="GF254" s="27"/>
    </row>
    <row r="255" spans="1:188">
      <c r="A255" s="1">
        <v>254</v>
      </c>
      <c r="B255" s="69">
        <v>39496</v>
      </c>
      <c r="C255" s="1" t="s">
        <v>1545</v>
      </c>
      <c r="D255" s="1">
        <v>152320</v>
      </c>
      <c r="E255" s="1">
        <v>68054</v>
      </c>
      <c r="F255" s="35">
        <f t="shared" si="54"/>
        <v>0.44678308823529411</v>
      </c>
      <c r="G255" s="35">
        <f t="shared" si="62"/>
        <v>0.15766890998324859</v>
      </c>
      <c r="H255" s="1" t="str">
        <f t="shared" si="63"/>
        <v>PPPP</v>
      </c>
      <c r="I255" s="35">
        <f t="shared" si="64"/>
        <v>0.32675522379287036</v>
      </c>
      <c r="J255" s="1" t="str">
        <f t="shared" si="65"/>
        <v>PML</v>
      </c>
      <c r="K255" s="35">
        <f t="shared" si="66"/>
        <v>0.16908631380962177</v>
      </c>
      <c r="L255" s="1" t="str">
        <f t="shared" si="69"/>
        <v>IND</v>
      </c>
      <c r="M255" s="35">
        <f t="shared" si="70"/>
        <v>0.13897787051459135</v>
      </c>
      <c r="N255" s="52" t="s">
        <v>834</v>
      </c>
      <c r="O255" s="52" t="s">
        <v>1002</v>
      </c>
      <c r="P255" s="52" t="s">
        <v>837</v>
      </c>
      <c r="Q255" s="27" t="s">
        <v>7437</v>
      </c>
      <c r="R255" s="27" t="s">
        <v>1185</v>
      </c>
      <c r="S255" s="27">
        <v>1256</v>
      </c>
      <c r="T255" s="27" t="s">
        <v>7425</v>
      </c>
      <c r="U255" s="27" t="s">
        <v>1765</v>
      </c>
      <c r="V255" s="27">
        <v>178</v>
      </c>
      <c r="W255" s="27" t="s">
        <v>2154</v>
      </c>
      <c r="X255" s="27" t="s">
        <v>909</v>
      </c>
      <c r="Y255" s="27">
        <v>11507</v>
      </c>
      <c r="Z255" s="27" t="s">
        <v>7433</v>
      </c>
      <c r="AA255" s="27" t="s">
        <v>1194</v>
      </c>
      <c r="AB255" s="27">
        <v>5790</v>
      </c>
      <c r="AC255" s="27" t="s">
        <v>2339</v>
      </c>
      <c r="AD255" s="27" t="s">
        <v>1003</v>
      </c>
      <c r="AE255" s="27">
        <v>22237</v>
      </c>
      <c r="AF255" s="27" t="s">
        <v>834</v>
      </c>
      <c r="AG255" s="27" t="s">
        <v>7003</v>
      </c>
      <c r="AH255" s="27" t="s">
        <v>837</v>
      </c>
      <c r="AI255" s="27" t="s">
        <v>834</v>
      </c>
      <c r="AJ255" s="27" t="s">
        <v>1406</v>
      </c>
      <c r="AK255" s="27" t="s">
        <v>837</v>
      </c>
      <c r="AL255" s="27" t="s">
        <v>834</v>
      </c>
      <c r="AM255" s="27" t="s">
        <v>3202</v>
      </c>
      <c r="AN255" s="27" t="s">
        <v>837</v>
      </c>
      <c r="AO255" s="27" t="s">
        <v>834</v>
      </c>
      <c r="AP255" s="27" t="s">
        <v>7510</v>
      </c>
      <c r="AQ255" s="27" t="s">
        <v>837</v>
      </c>
      <c r="AR255" s="27" t="s">
        <v>834</v>
      </c>
      <c r="AS255" s="27" t="s">
        <v>3764</v>
      </c>
      <c r="AT255" s="27" t="s">
        <v>837</v>
      </c>
      <c r="AU255" s="27" t="s">
        <v>834</v>
      </c>
      <c r="AV255" s="27" t="s">
        <v>1866</v>
      </c>
      <c r="AW255" s="27" t="s">
        <v>837</v>
      </c>
      <c r="AX255" s="27" t="s">
        <v>834</v>
      </c>
      <c r="AY255" s="27" t="s">
        <v>393</v>
      </c>
      <c r="AZ255" s="27" t="s">
        <v>837</v>
      </c>
      <c r="BA255" s="27" t="s">
        <v>834</v>
      </c>
      <c r="BB255" s="27" t="s">
        <v>6640</v>
      </c>
      <c r="BC255" s="27" t="s">
        <v>837</v>
      </c>
      <c r="BD255" s="27" t="s">
        <v>834</v>
      </c>
      <c r="BE255" s="27" t="s">
        <v>6802</v>
      </c>
      <c r="BF255" s="27" t="s">
        <v>837</v>
      </c>
      <c r="BG255" s="27" t="s">
        <v>834</v>
      </c>
      <c r="BH255" s="27" t="s">
        <v>834</v>
      </c>
      <c r="BI255" s="27" t="s">
        <v>1777</v>
      </c>
      <c r="BJ255" s="27" t="s">
        <v>837</v>
      </c>
      <c r="BK255" s="27" t="s">
        <v>3403</v>
      </c>
      <c r="BL255" s="27" t="s">
        <v>837</v>
      </c>
      <c r="BM255" s="27" t="s">
        <v>834</v>
      </c>
      <c r="BN255" s="27" t="s">
        <v>5990</v>
      </c>
      <c r="BO255" s="27" t="s">
        <v>837</v>
      </c>
      <c r="BP255" s="27" t="s">
        <v>834</v>
      </c>
      <c r="BQ255" s="27" t="s">
        <v>1020</v>
      </c>
      <c r="BR255" s="27" t="s">
        <v>837</v>
      </c>
      <c r="BS255" s="27" t="s">
        <v>834</v>
      </c>
      <c r="BT255" s="27" t="s">
        <v>4014</v>
      </c>
      <c r="BU255" s="27" t="s">
        <v>837</v>
      </c>
      <c r="BV255" s="27" t="s">
        <v>834</v>
      </c>
      <c r="BW255" s="27" t="s">
        <v>1424</v>
      </c>
      <c r="BX255" s="27" t="s">
        <v>837</v>
      </c>
      <c r="BY255" s="27" t="s">
        <v>834</v>
      </c>
      <c r="BZ255" s="27" t="s">
        <v>602</v>
      </c>
      <c r="CA255" s="27" t="s">
        <v>837</v>
      </c>
      <c r="CB255" s="27" t="s">
        <v>834</v>
      </c>
      <c r="CC255" s="27" t="s">
        <v>3539</v>
      </c>
      <c r="CD255" s="27" t="s">
        <v>837</v>
      </c>
      <c r="CE255" s="27" t="s">
        <v>834</v>
      </c>
      <c r="CF255" s="27" t="s">
        <v>3118</v>
      </c>
      <c r="CG255" s="27" t="s">
        <v>837</v>
      </c>
      <c r="CH255" s="27" t="s">
        <v>834</v>
      </c>
      <c r="CI255" s="27" t="s">
        <v>3608</v>
      </c>
      <c r="CJ255" s="27" t="s">
        <v>837</v>
      </c>
      <c r="CK255" s="27" t="s">
        <v>834</v>
      </c>
      <c r="CL255" s="27" t="s">
        <v>399</v>
      </c>
      <c r="CM255" s="27" t="s">
        <v>837</v>
      </c>
      <c r="CN255" s="27" t="s">
        <v>834</v>
      </c>
      <c r="CO255" s="27" t="s">
        <v>3983</v>
      </c>
      <c r="CP255" s="27" t="s">
        <v>837</v>
      </c>
      <c r="CQ255" s="27" t="s">
        <v>834</v>
      </c>
      <c r="CR255" s="27" t="s">
        <v>3395</v>
      </c>
      <c r="CS255" s="27" t="s">
        <v>837</v>
      </c>
      <c r="CT255" s="27" t="s">
        <v>834</v>
      </c>
      <c r="CU255" s="27" t="s">
        <v>5035</v>
      </c>
      <c r="CV255" s="27" t="s">
        <v>837</v>
      </c>
      <c r="CW255" s="27" t="s">
        <v>7431</v>
      </c>
      <c r="CX255" s="27" t="s">
        <v>1401</v>
      </c>
      <c r="CY255" s="27">
        <v>9458</v>
      </c>
      <c r="CZ255" s="27" t="s">
        <v>7432</v>
      </c>
      <c r="DA255" s="27" t="s">
        <v>1401</v>
      </c>
      <c r="DB255" s="27">
        <v>9087</v>
      </c>
      <c r="DC255" s="27" t="s">
        <v>7434</v>
      </c>
      <c r="DD255" s="27" t="s">
        <v>1401</v>
      </c>
      <c r="DE255" s="27">
        <v>4923</v>
      </c>
      <c r="DF255" s="27" t="s">
        <v>7435</v>
      </c>
      <c r="DG255" s="27" t="s">
        <v>1401</v>
      </c>
      <c r="DH255" s="27">
        <v>1584</v>
      </c>
      <c r="DI255" s="27" t="s">
        <v>7436</v>
      </c>
      <c r="DJ255" s="27" t="s">
        <v>1401</v>
      </c>
      <c r="DK255" s="27">
        <v>1474</v>
      </c>
      <c r="DL255" s="27" t="s">
        <v>7426</v>
      </c>
      <c r="DM255" s="27" t="s">
        <v>1401</v>
      </c>
      <c r="DN255" s="27">
        <v>300</v>
      </c>
      <c r="DO255" s="27" t="s">
        <v>7427</v>
      </c>
      <c r="DP255" s="27" t="s">
        <v>1401</v>
      </c>
      <c r="DQ255" s="27">
        <v>108</v>
      </c>
      <c r="DR255" s="27" t="s">
        <v>7424</v>
      </c>
      <c r="DS255" s="27" t="s">
        <v>1401</v>
      </c>
      <c r="DT255" s="27">
        <v>100</v>
      </c>
      <c r="DU255" s="27" t="s">
        <v>7279</v>
      </c>
      <c r="DV255" s="27" t="s">
        <v>1401</v>
      </c>
      <c r="DW255" s="27">
        <v>40</v>
      </c>
      <c r="DX255" s="27" t="s">
        <v>7280</v>
      </c>
      <c r="DY255" s="27" t="s">
        <v>1401</v>
      </c>
      <c r="DZ255" s="27">
        <v>12</v>
      </c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  <c r="GF255" s="27"/>
    </row>
    <row r="256" spans="1:188">
      <c r="A256" s="1">
        <v>255</v>
      </c>
      <c r="B256" s="69">
        <v>39496</v>
      </c>
      <c r="C256" s="1" t="s">
        <v>1547</v>
      </c>
      <c r="D256" s="1">
        <v>120687</v>
      </c>
      <c r="E256" s="1">
        <v>67061</v>
      </c>
      <c r="F256" s="35">
        <f t="shared" si="54"/>
        <v>0.55566051024551111</v>
      </c>
      <c r="G256" s="35">
        <f t="shared" si="62"/>
        <v>5.2191288528354784E-3</v>
      </c>
      <c r="H256" s="1" t="str">
        <f t="shared" si="63"/>
        <v>PML</v>
      </c>
      <c r="I256" s="35">
        <f t="shared" si="64"/>
        <v>0.32559908143332189</v>
      </c>
      <c r="J256" s="1" t="str">
        <f t="shared" si="65"/>
        <v>IND</v>
      </c>
      <c r="K256" s="35">
        <f t="shared" si="66"/>
        <v>0.3203799525804864</v>
      </c>
      <c r="L256" s="1" t="str">
        <f t="shared" si="69"/>
        <v>PPPP</v>
      </c>
      <c r="M256" s="35">
        <f t="shared" si="70"/>
        <v>0.3142064687374182</v>
      </c>
      <c r="N256" s="52" t="s">
        <v>834</v>
      </c>
      <c r="O256" s="52" t="s">
        <v>1002</v>
      </c>
      <c r="P256" s="52" t="s">
        <v>837</v>
      </c>
      <c r="Q256" s="27" t="s">
        <v>834</v>
      </c>
      <c r="R256" s="27" t="s">
        <v>1185</v>
      </c>
      <c r="S256" s="27" t="s">
        <v>837</v>
      </c>
      <c r="T256" s="27" t="s">
        <v>834</v>
      </c>
      <c r="U256" s="27" t="s">
        <v>1765</v>
      </c>
      <c r="V256" s="27" t="s">
        <v>837</v>
      </c>
      <c r="W256" s="27" t="s">
        <v>2363</v>
      </c>
      <c r="X256" s="27" t="s">
        <v>909</v>
      </c>
      <c r="Y256" s="27">
        <v>21835</v>
      </c>
      <c r="Z256" s="27" t="s">
        <v>7429</v>
      </c>
      <c r="AA256" s="27" t="s">
        <v>1194</v>
      </c>
      <c r="AB256" s="27">
        <v>2583</v>
      </c>
      <c r="AC256" s="27" t="s">
        <v>7268</v>
      </c>
      <c r="AD256" s="27" t="s">
        <v>1003</v>
      </c>
      <c r="AE256" s="27">
        <v>21071</v>
      </c>
      <c r="AF256" s="27" t="s">
        <v>834</v>
      </c>
      <c r="AG256" s="27" t="s">
        <v>7003</v>
      </c>
      <c r="AH256" s="27" t="s">
        <v>837</v>
      </c>
      <c r="AI256" s="27" t="s">
        <v>834</v>
      </c>
      <c r="AJ256" s="27" t="s">
        <v>1406</v>
      </c>
      <c r="AK256" s="27" t="s">
        <v>837</v>
      </c>
      <c r="AL256" s="27" t="s">
        <v>834</v>
      </c>
      <c r="AM256" s="27" t="s">
        <v>3202</v>
      </c>
      <c r="AN256" s="27" t="s">
        <v>837</v>
      </c>
      <c r="AO256" s="27" t="s">
        <v>834</v>
      </c>
      <c r="AP256" s="27" t="s">
        <v>7510</v>
      </c>
      <c r="AQ256" s="27" t="s">
        <v>837</v>
      </c>
      <c r="AR256" s="27" t="s">
        <v>834</v>
      </c>
      <c r="AS256" s="27" t="s">
        <v>3764</v>
      </c>
      <c r="AT256" s="27" t="s">
        <v>837</v>
      </c>
      <c r="AU256" s="27" t="s">
        <v>834</v>
      </c>
      <c r="AV256" s="27" t="s">
        <v>1866</v>
      </c>
      <c r="AW256" s="27" t="s">
        <v>837</v>
      </c>
      <c r="AX256" s="27" t="s">
        <v>834</v>
      </c>
      <c r="AY256" s="27" t="s">
        <v>393</v>
      </c>
      <c r="AZ256" s="27" t="s">
        <v>837</v>
      </c>
      <c r="BA256" s="27" t="s">
        <v>834</v>
      </c>
      <c r="BB256" s="27" t="s">
        <v>6640</v>
      </c>
      <c r="BC256" s="27" t="s">
        <v>837</v>
      </c>
      <c r="BD256" s="27" t="s">
        <v>834</v>
      </c>
      <c r="BE256" s="27" t="s">
        <v>6802</v>
      </c>
      <c r="BF256" s="27" t="s">
        <v>837</v>
      </c>
      <c r="BG256" s="27" t="s">
        <v>834</v>
      </c>
      <c r="BH256" s="27" t="s">
        <v>834</v>
      </c>
      <c r="BI256" s="27" t="s">
        <v>1777</v>
      </c>
      <c r="BJ256" s="27" t="s">
        <v>837</v>
      </c>
      <c r="BK256" s="27" t="s">
        <v>3403</v>
      </c>
      <c r="BL256" s="27" t="s">
        <v>837</v>
      </c>
      <c r="BM256" s="27" t="s">
        <v>834</v>
      </c>
      <c r="BN256" s="27" t="s">
        <v>5990</v>
      </c>
      <c r="BO256" s="27" t="s">
        <v>837</v>
      </c>
      <c r="BP256" s="27" t="s">
        <v>834</v>
      </c>
      <c r="BQ256" s="27" t="s">
        <v>1020</v>
      </c>
      <c r="BR256" s="27" t="s">
        <v>837</v>
      </c>
      <c r="BS256" s="27" t="s">
        <v>834</v>
      </c>
      <c r="BT256" s="27" t="s">
        <v>4014</v>
      </c>
      <c r="BU256" s="27" t="s">
        <v>837</v>
      </c>
      <c r="BV256" s="27" t="s">
        <v>834</v>
      </c>
      <c r="BW256" s="27" t="s">
        <v>1424</v>
      </c>
      <c r="BX256" s="27" t="s">
        <v>837</v>
      </c>
      <c r="BY256" s="27" t="s">
        <v>834</v>
      </c>
      <c r="BZ256" s="27" t="s">
        <v>602</v>
      </c>
      <c r="CA256" s="27" t="s">
        <v>837</v>
      </c>
      <c r="CB256" s="27" t="s">
        <v>834</v>
      </c>
      <c r="CC256" s="27" t="s">
        <v>3539</v>
      </c>
      <c r="CD256" s="27" t="s">
        <v>837</v>
      </c>
      <c r="CE256" s="27" t="s">
        <v>834</v>
      </c>
      <c r="CF256" s="27" t="s">
        <v>3118</v>
      </c>
      <c r="CG256" s="27" t="s">
        <v>837</v>
      </c>
      <c r="CH256" s="27" t="s">
        <v>834</v>
      </c>
      <c r="CI256" s="27" t="s">
        <v>3608</v>
      </c>
      <c r="CJ256" s="27" t="s">
        <v>837</v>
      </c>
      <c r="CK256" s="27" t="s">
        <v>834</v>
      </c>
      <c r="CL256" s="27" t="s">
        <v>399</v>
      </c>
      <c r="CM256" s="27" t="s">
        <v>837</v>
      </c>
      <c r="CN256" s="27" t="s">
        <v>834</v>
      </c>
      <c r="CO256" s="27" t="s">
        <v>3983</v>
      </c>
      <c r="CP256" s="27" t="s">
        <v>837</v>
      </c>
      <c r="CQ256" s="27" t="s">
        <v>834</v>
      </c>
      <c r="CR256" s="27" t="s">
        <v>3395</v>
      </c>
      <c r="CS256" s="27" t="s">
        <v>837</v>
      </c>
      <c r="CT256" s="27" t="s">
        <v>834</v>
      </c>
      <c r="CU256" s="27" t="s">
        <v>5035</v>
      </c>
      <c r="CV256" s="27" t="s">
        <v>837</v>
      </c>
      <c r="CW256" s="27" t="s">
        <v>2340</v>
      </c>
      <c r="CX256" s="27" t="s">
        <v>1401</v>
      </c>
      <c r="CY256" s="27">
        <v>21485</v>
      </c>
      <c r="CZ256" s="27" t="s">
        <v>7269</v>
      </c>
      <c r="DA256" s="27" t="s">
        <v>1401</v>
      </c>
      <c r="DB256" s="27">
        <v>52</v>
      </c>
      <c r="DC256" s="27" t="s">
        <v>7101</v>
      </c>
      <c r="DD256" s="27" t="s">
        <v>1401</v>
      </c>
      <c r="DE256" s="27">
        <v>35</v>
      </c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  <c r="GF256" s="27"/>
    </row>
    <row r="257" spans="1:188">
      <c r="A257" s="1">
        <v>256</v>
      </c>
      <c r="B257" s="69">
        <v>39496</v>
      </c>
      <c r="C257" s="1" t="s">
        <v>2343</v>
      </c>
      <c r="D257" s="1">
        <v>112109</v>
      </c>
      <c r="E257" s="1">
        <v>58427</v>
      </c>
      <c r="F257" s="35">
        <f t="shared" si="54"/>
        <v>0.52116244012523527</v>
      </c>
      <c r="G257" s="35">
        <f t="shared" si="62"/>
        <v>9.6000136922997928E-2</v>
      </c>
      <c r="H257" s="1" t="str">
        <f t="shared" si="63"/>
        <v>PML</v>
      </c>
      <c r="I257" s="35">
        <f t="shared" si="64"/>
        <v>0.39094938983689048</v>
      </c>
      <c r="J257" s="1" t="str">
        <f t="shared" si="65"/>
        <v>PDP</v>
      </c>
      <c r="K257" s="35">
        <f t="shared" si="66"/>
        <v>0.29494925291389257</v>
      </c>
      <c r="L257" s="1" t="str">
        <f t="shared" si="69"/>
        <v>PPPP</v>
      </c>
      <c r="M257" s="35">
        <f t="shared" si="70"/>
        <v>0.18696835367210365</v>
      </c>
      <c r="N257" s="52" t="s">
        <v>834</v>
      </c>
      <c r="O257" s="52" t="s">
        <v>1002</v>
      </c>
      <c r="P257" s="52" t="s">
        <v>837</v>
      </c>
      <c r="Q257" s="27" t="s">
        <v>7106</v>
      </c>
      <c r="R257" s="27" t="s">
        <v>1185</v>
      </c>
      <c r="S257" s="27">
        <v>97</v>
      </c>
      <c r="T257" s="27" t="s">
        <v>834</v>
      </c>
      <c r="U257" s="27" t="s">
        <v>1765</v>
      </c>
      <c r="V257" s="27" t="s">
        <v>837</v>
      </c>
      <c r="W257" s="27" t="s">
        <v>2341</v>
      </c>
      <c r="X257" s="27" t="s">
        <v>909</v>
      </c>
      <c r="Y257" s="27">
        <v>22842</v>
      </c>
      <c r="Z257" s="27" t="s">
        <v>7103</v>
      </c>
      <c r="AA257" s="27" t="s">
        <v>1194</v>
      </c>
      <c r="AB257" s="27">
        <v>4095</v>
      </c>
      <c r="AC257" s="27" t="s">
        <v>7102</v>
      </c>
      <c r="AD257" s="27" t="s">
        <v>1003</v>
      </c>
      <c r="AE257" s="27">
        <v>10924</v>
      </c>
      <c r="AF257" s="27" t="s">
        <v>834</v>
      </c>
      <c r="AG257" s="27" t="s">
        <v>7003</v>
      </c>
      <c r="AH257" s="27" t="s">
        <v>837</v>
      </c>
      <c r="AI257" s="27" t="s">
        <v>834</v>
      </c>
      <c r="AJ257" s="27" t="s">
        <v>1406</v>
      </c>
      <c r="AK257" s="27" t="s">
        <v>837</v>
      </c>
      <c r="AL257" s="27" t="s">
        <v>834</v>
      </c>
      <c r="AM257" s="27" t="s">
        <v>3202</v>
      </c>
      <c r="AN257" s="27" t="s">
        <v>837</v>
      </c>
      <c r="AO257" s="27" t="s">
        <v>834</v>
      </c>
      <c r="AP257" s="27" t="s">
        <v>7510</v>
      </c>
      <c r="AQ257" s="27" t="s">
        <v>837</v>
      </c>
      <c r="AR257" s="27" t="s">
        <v>834</v>
      </c>
      <c r="AS257" s="27" t="s">
        <v>3764</v>
      </c>
      <c r="AT257" s="27" t="s">
        <v>837</v>
      </c>
      <c r="AU257" s="27" t="s">
        <v>834</v>
      </c>
      <c r="AV257" s="27" t="s">
        <v>1866</v>
      </c>
      <c r="AW257" s="27" t="s">
        <v>837</v>
      </c>
      <c r="AX257" s="27" t="s">
        <v>834</v>
      </c>
      <c r="AY257" s="27" t="s">
        <v>393</v>
      </c>
      <c r="AZ257" s="27" t="s">
        <v>837</v>
      </c>
      <c r="BA257" s="27" t="s">
        <v>834</v>
      </c>
      <c r="BB257" s="27" t="s">
        <v>6640</v>
      </c>
      <c r="BC257" s="27" t="s">
        <v>837</v>
      </c>
      <c r="BD257" s="27" t="s">
        <v>834</v>
      </c>
      <c r="BE257" s="27" t="s">
        <v>6802</v>
      </c>
      <c r="BF257" s="27" t="s">
        <v>837</v>
      </c>
      <c r="BG257" s="27" t="s">
        <v>834</v>
      </c>
      <c r="BH257" s="27" t="s">
        <v>834</v>
      </c>
      <c r="BI257" s="27" t="s">
        <v>1777</v>
      </c>
      <c r="BJ257" s="27" t="s">
        <v>837</v>
      </c>
      <c r="BK257" s="27" t="s">
        <v>3403</v>
      </c>
      <c r="BL257" s="27" t="s">
        <v>837</v>
      </c>
      <c r="BM257" s="27" t="s">
        <v>834</v>
      </c>
      <c r="BN257" s="27" t="s">
        <v>5990</v>
      </c>
      <c r="BO257" s="27" t="s">
        <v>837</v>
      </c>
      <c r="BP257" s="27" t="s">
        <v>2342</v>
      </c>
      <c r="BQ257" s="27" t="s">
        <v>1020</v>
      </c>
      <c r="BR257" s="27">
        <v>17233</v>
      </c>
      <c r="BS257" s="27" t="s">
        <v>834</v>
      </c>
      <c r="BT257" s="27" t="s">
        <v>4014</v>
      </c>
      <c r="BU257" s="27" t="s">
        <v>837</v>
      </c>
      <c r="BV257" s="27" t="s">
        <v>834</v>
      </c>
      <c r="BW257" s="27" t="s">
        <v>1424</v>
      </c>
      <c r="BX257" s="27" t="s">
        <v>837</v>
      </c>
      <c r="BY257" s="27" t="s">
        <v>834</v>
      </c>
      <c r="BZ257" s="27" t="s">
        <v>602</v>
      </c>
      <c r="CA257" s="27" t="s">
        <v>837</v>
      </c>
      <c r="CB257" s="27" t="s">
        <v>834</v>
      </c>
      <c r="CC257" s="27" t="s">
        <v>3539</v>
      </c>
      <c r="CD257" s="27" t="s">
        <v>837</v>
      </c>
      <c r="CE257" s="27" t="s">
        <v>834</v>
      </c>
      <c r="CF257" s="27" t="s">
        <v>3118</v>
      </c>
      <c r="CG257" s="27" t="s">
        <v>837</v>
      </c>
      <c r="CH257" s="27" t="s">
        <v>834</v>
      </c>
      <c r="CI257" s="27" t="s">
        <v>3608</v>
      </c>
      <c r="CJ257" s="27" t="s">
        <v>837</v>
      </c>
      <c r="CK257" s="27" t="s">
        <v>834</v>
      </c>
      <c r="CL257" s="27" t="s">
        <v>399</v>
      </c>
      <c r="CM257" s="27" t="s">
        <v>837</v>
      </c>
      <c r="CN257" s="27" t="s">
        <v>834</v>
      </c>
      <c r="CO257" s="27" t="s">
        <v>3983</v>
      </c>
      <c r="CP257" s="27" t="s">
        <v>837</v>
      </c>
      <c r="CQ257" s="27" t="s">
        <v>834</v>
      </c>
      <c r="CR257" s="27" t="s">
        <v>3395</v>
      </c>
      <c r="CS257" s="27" t="s">
        <v>837</v>
      </c>
      <c r="CT257" s="27" t="s">
        <v>834</v>
      </c>
      <c r="CU257" s="27" t="s">
        <v>5035</v>
      </c>
      <c r="CV257" s="27" t="s">
        <v>837</v>
      </c>
      <c r="CW257" s="27" t="s">
        <v>7104</v>
      </c>
      <c r="CX257" s="27" t="s">
        <v>1401</v>
      </c>
      <c r="CY257" s="27">
        <v>3107</v>
      </c>
      <c r="CZ257" s="27" t="s">
        <v>7105</v>
      </c>
      <c r="DA257" s="27" t="s">
        <v>1401</v>
      </c>
      <c r="DB257" s="27">
        <v>129</v>
      </c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  <c r="GF257" s="27"/>
    </row>
    <row r="258" spans="1:188">
      <c r="A258" s="1">
        <v>257</v>
      </c>
      <c r="B258" s="69">
        <v>39496</v>
      </c>
      <c r="C258" s="1" t="s">
        <v>2369</v>
      </c>
      <c r="D258" s="1">
        <v>117137</v>
      </c>
      <c r="E258" s="1">
        <v>58685</v>
      </c>
      <c r="F258" s="35">
        <f t="shared" si="54"/>
        <v>0.50099456192321812</v>
      </c>
      <c r="G258" s="35">
        <f t="shared" si="62"/>
        <v>7.9100281162136826E-2</v>
      </c>
      <c r="H258" s="1" t="str">
        <f t="shared" si="63"/>
        <v>MMA</v>
      </c>
      <c r="I258" s="35">
        <f t="shared" si="64"/>
        <v>0.40105648802930904</v>
      </c>
      <c r="J258" s="1" t="str">
        <f t="shared" si="65"/>
        <v>PML</v>
      </c>
      <c r="K258" s="35">
        <f t="shared" si="66"/>
        <v>0.32195620686717219</v>
      </c>
      <c r="L258" s="1" t="str">
        <f t="shared" si="69"/>
        <v>PPPP</v>
      </c>
      <c r="M258" s="35">
        <f t="shared" si="70"/>
        <v>0.13620175513333901</v>
      </c>
      <c r="N258" s="52" t="s">
        <v>834</v>
      </c>
      <c r="O258" s="52" t="s">
        <v>1002</v>
      </c>
      <c r="P258" s="52" t="s">
        <v>837</v>
      </c>
      <c r="Q258" s="27" t="s">
        <v>2344</v>
      </c>
      <c r="R258" s="27" t="s">
        <v>1185</v>
      </c>
      <c r="S258" s="27">
        <v>23536</v>
      </c>
      <c r="T258" s="27" t="s">
        <v>834</v>
      </c>
      <c r="U258" s="27" t="s">
        <v>1765</v>
      </c>
      <c r="V258" s="27" t="s">
        <v>837</v>
      </c>
      <c r="W258" s="27" t="s">
        <v>2368</v>
      </c>
      <c r="X258" s="27" t="s">
        <v>909</v>
      </c>
      <c r="Y258" s="27">
        <v>18894</v>
      </c>
      <c r="Z258" s="27" t="s">
        <v>7072</v>
      </c>
      <c r="AA258" s="27" t="s">
        <v>1194</v>
      </c>
      <c r="AB258" s="27">
        <v>212</v>
      </c>
      <c r="AC258" s="27" t="s">
        <v>7107</v>
      </c>
      <c r="AD258" s="27" t="s">
        <v>1003</v>
      </c>
      <c r="AE258" s="27">
        <v>7993</v>
      </c>
      <c r="AF258" s="27" t="s">
        <v>834</v>
      </c>
      <c r="AG258" s="27" t="s">
        <v>7003</v>
      </c>
      <c r="AH258" s="27" t="s">
        <v>837</v>
      </c>
      <c r="AI258" s="27" t="s">
        <v>834</v>
      </c>
      <c r="AJ258" s="27" t="s">
        <v>1406</v>
      </c>
      <c r="AK258" s="27" t="s">
        <v>837</v>
      </c>
      <c r="AL258" s="27" t="s">
        <v>834</v>
      </c>
      <c r="AM258" s="27" t="s">
        <v>3202</v>
      </c>
      <c r="AN258" s="27" t="s">
        <v>837</v>
      </c>
      <c r="AO258" s="27" t="s">
        <v>834</v>
      </c>
      <c r="AP258" s="27" t="s">
        <v>7510</v>
      </c>
      <c r="AQ258" s="27" t="s">
        <v>837</v>
      </c>
      <c r="AR258" s="27" t="s">
        <v>834</v>
      </c>
      <c r="AS258" s="27" t="s">
        <v>3764</v>
      </c>
      <c r="AT258" s="27" t="s">
        <v>837</v>
      </c>
      <c r="AU258" s="27" t="s">
        <v>834</v>
      </c>
      <c r="AV258" s="27" t="s">
        <v>1866</v>
      </c>
      <c r="AW258" s="27" t="s">
        <v>837</v>
      </c>
      <c r="AX258" s="27" t="s">
        <v>834</v>
      </c>
      <c r="AY258" s="27" t="s">
        <v>393</v>
      </c>
      <c r="AZ258" s="27" t="s">
        <v>837</v>
      </c>
      <c r="BA258" s="27" t="s">
        <v>834</v>
      </c>
      <c r="BB258" s="27" t="s">
        <v>6640</v>
      </c>
      <c r="BC258" s="27" t="s">
        <v>837</v>
      </c>
      <c r="BD258" s="27" t="s">
        <v>834</v>
      </c>
      <c r="BE258" s="27" t="s">
        <v>6802</v>
      </c>
      <c r="BF258" s="27" t="s">
        <v>837</v>
      </c>
      <c r="BG258" s="27" t="s">
        <v>834</v>
      </c>
      <c r="BH258" s="27" t="s">
        <v>834</v>
      </c>
      <c r="BI258" s="27" t="s">
        <v>1777</v>
      </c>
      <c r="BJ258" s="27" t="s">
        <v>837</v>
      </c>
      <c r="BK258" s="27" t="s">
        <v>3403</v>
      </c>
      <c r="BL258" s="27" t="s">
        <v>837</v>
      </c>
      <c r="BM258" s="27" t="s">
        <v>834</v>
      </c>
      <c r="BN258" s="27" t="s">
        <v>5990</v>
      </c>
      <c r="BO258" s="27" t="s">
        <v>837</v>
      </c>
      <c r="BP258" s="27" t="s">
        <v>7071</v>
      </c>
      <c r="BQ258" s="27" t="s">
        <v>1020</v>
      </c>
      <c r="BR258" s="27">
        <v>7942</v>
      </c>
      <c r="BS258" s="27" t="s">
        <v>834</v>
      </c>
      <c r="BT258" s="27" t="s">
        <v>4014</v>
      </c>
      <c r="BU258" s="27" t="s">
        <v>837</v>
      </c>
      <c r="BV258" s="27" t="s">
        <v>834</v>
      </c>
      <c r="BW258" s="27" t="s">
        <v>1424</v>
      </c>
      <c r="BX258" s="27" t="s">
        <v>837</v>
      </c>
      <c r="BY258" s="27" t="s">
        <v>834</v>
      </c>
      <c r="BZ258" s="27" t="s">
        <v>602</v>
      </c>
      <c r="CA258" s="27" t="s">
        <v>837</v>
      </c>
      <c r="CB258" s="27" t="s">
        <v>834</v>
      </c>
      <c r="CC258" s="27" t="s">
        <v>3539</v>
      </c>
      <c r="CD258" s="27" t="s">
        <v>837</v>
      </c>
      <c r="CE258" s="27" t="s">
        <v>834</v>
      </c>
      <c r="CF258" s="27" t="s">
        <v>3118</v>
      </c>
      <c r="CG258" s="27" t="s">
        <v>837</v>
      </c>
      <c r="CH258" s="27" t="s">
        <v>834</v>
      </c>
      <c r="CI258" s="27" t="s">
        <v>3608</v>
      </c>
      <c r="CJ258" s="27" t="s">
        <v>837</v>
      </c>
      <c r="CK258" s="27" t="s">
        <v>834</v>
      </c>
      <c r="CL258" s="27" t="s">
        <v>399</v>
      </c>
      <c r="CM258" s="27" t="s">
        <v>837</v>
      </c>
      <c r="CN258" s="27" t="s">
        <v>834</v>
      </c>
      <c r="CO258" s="27" t="s">
        <v>3983</v>
      </c>
      <c r="CP258" s="27" t="s">
        <v>837</v>
      </c>
      <c r="CQ258" s="27" t="s">
        <v>834</v>
      </c>
      <c r="CR258" s="27" t="s">
        <v>3395</v>
      </c>
      <c r="CS258" s="27" t="s">
        <v>837</v>
      </c>
      <c r="CT258" s="27" t="s">
        <v>834</v>
      </c>
      <c r="CU258" s="27" t="s">
        <v>5035</v>
      </c>
      <c r="CV258" s="27" t="s">
        <v>837</v>
      </c>
      <c r="CW258" s="27" t="s">
        <v>7073</v>
      </c>
      <c r="CX258" s="27" t="s">
        <v>1401</v>
      </c>
      <c r="CY258" s="27">
        <v>72</v>
      </c>
      <c r="CZ258" s="27" t="s">
        <v>7074</v>
      </c>
      <c r="DA258" s="27" t="s">
        <v>1401</v>
      </c>
      <c r="DB258" s="27">
        <v>36</v>
      </c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  <c r="GF258" s="27"/>
    </row>
    <row r="259" spans="1:188">
      <c r="A259" s="1">
        <v>258</v>
      </c>
      <c r="B259" s="69">
        <v>39496</v>
      </c>
      <c r="C259" s="1" t="s">
        <v>2551</v>
      </c>
      <c r="D259" s="1">
        <v>109024</v>
      </c>
      <c r="E259" s="1">
        <v>48875</v>
      </c>
      <c r="F259" s="35">
        <f t="shared" ref="F259:F298" si="71">E259/D259</f>
        <v>0.44829578808335779</v>
      </c>
      <c r="G259" s="35">
        <f t="shared" si="62"/>
        <v>1.370843989769821E-2</v>
      </c>
      <c r="H259" s="1" t="str">
        <f t="shared" si="63"/>
        <v>PPPP</v>
      </c>
      <c r="I259" s="35">
        <f t="shared" si="64"/>
        <v>0.54743734015345269</v>
      </c>
      <c r="J259" s="1" t="str">
        <f t="shared" si="65"/>
        <v>PML</v>
      </c>
      <c r="K259" s="35">
        <f t="shared" si="66"/>
        <v>0.53372890025575448</v>
      </c>
      <c r="L259" s="1" t="str">
        <f t="shared" si="69"/>
        <v>PML-N</v>
      </c>
      <c r="M259" s="35">
        <f t="shared" si="70"/>
        <v>6.9094629156010223E-2</v>
      </c>
      <c r="N259" s="52" t="s">
        <v>834</v>
      </c>
      <c r="O259" s="52" t="s">
        <v>1002</v>
      </c>
      <c r="P259" s="52" t="s">
        <v>837</v>
      </c>
      <c r="Q259" s="27" t="s">
        <v>834</v>
      </c>
      <c r="R259" s="27" t="s">
        <v>1185</v>
      </c>
      <c r="S259" s="27" t="s">
        <v>837</v>
      </c>
      <c r="T259" s="27" t="s">
        <v>834</v>
      </c>
      <c r="U259" s="27" t="s">
        <v>1765</v>
      </c>
      <c r="V259" s="27" t="s">
        <v>837</v>
      </c>
      <c r="W259" s="27" t="s">
        <v>62</v>
      </c>
      <c r="X259" s="27" t="s">
        <v>909</v>
      </c>
      <c r="Y259" s="27">
        <v>26086</v>
      </c>
      <c r="Z259" s="27" t="s">
        <v>63</v>
      </c>
      <c r="AA259" s="27" t="s">
        <v>1194</v>
      </c>
      <c r="AB259" s="27">
        <v>3377</v>
      </c>
      <c r="AC259" s="27" t="s">
        <v>1548</v>
      </c>
      <c r="AD259" s="27" t="s">
        <v>1003</v>
      </c>
      <c r="AE259" s="27">
        <v>26756</v>
      </c>
      <c r="AF259" s="27" t="s">
        <v>834</v>
      </c>
      <c r="AG259" s="27" t="s">
        <v>7003</v>
      </c>
      <c r="AH259" s="27" t="s">
        <v>837</v>
      </c>
      <c r="AI259" s="27" t="s">
        <v>834</v>
      </c>
      <c r="AJ259" s="27" t="s">
        <v>1406</v>
      </c>
      <c r="AK259" s="27" t="s">
        <v>837</v>
      </c>
      <c r="AL259" s="27" t="s">
        <v>834</v>
      </c>
      <c r="AM259" s="27" t="s">
        <v>3202</v>
      </c>
      <c r="AN259" s="27" t="s">
        <v>837</v>
      </c>
      <c r="AO259" s="27" t="s">
        <v>834</v>
      </c>
      <c r="AP259" s="27" t="s">
        <v>7510</v>
      </c>
      <c r="AQ259" s="27" t="s">
        <v>837</v>
      </c>
      <c r="AR259" s="27" t="s">
        <v>834</v>
      </c>
      <c r="AS259" s="27" t="s">
        <v>3764</v>
      </c>
      <c r="AT259" s="27" t="s">
        <v>837</v>
      </c>
      <c r="AU259" s="27" t="s">
        <v>834</v>
      </c>
      <c r="AV259" s="27" t="s">
        <v>1866</v>
      </c>
      <c r="AW259" s="27" t="s">
        <v>837</v>
      </c>
      <c r="AX259" s="27" t="s">
        <v>834</v>
      </c>
      <c r="AY259" s="27" t="s">
        <v>393</v>
      </c>
      <c r="AZ259" s="27" t="s">
        <v>837</v>
      </c>
      <c r="BA259" s="27" t="s">
        <v>834</v>
      </c>
      <c r="BB259" s="27" t="s">
        <v>6640</v>
      </c>
      <c r="BC259" s="27" t="s">
        <v>837</v>
      </c>
      <c r="BD259" s="27" t="s">
        <v>834</v>
      </c>
      <c r="BE259" s="27" t="s">
        <v>6802</v>
      </c>
      <c r="BF259" s="27" t="s">
        <v>837</v>
      </c>
      <c r="BG259" s="27" t="s">
        <v>834</v>
      </c>
      <c r="BH259" s="27" t="s">
        <v>834</v>
      </c>
      <c r="BI259" s="27" t="s">
        <v>1777</v>
      </c>
      <c r="BJ259" s="27" t="s">
        <v>837</v>
      </c>
      <c r="BK259" s="27" t="s">
        <v>3403</v>
      </c>
      <c r="BL259" s="27" t="s">
        <v>837</v>
      </c>
      <c r="BM259" s="27" t="s">
        <v>834</v>
      </c>
      <c r="BN259" s="27" t="s">
        <v>5990</v>
      </c>
      <c r="BO259" s="27" t="s">
        <v>837</v>
      </c>
      <c r="BP259" s="27" t="s">
        <v>65</v>
      </c>
      <c r="BQ259" s="27" t="s">
        <v>1020</v>
      </c>
      <c r="BR259" s="27">
        <v>69</v>
      </c>
      <c r="BS259" s="27" t="s">
        <v>834</v>
      </c>
      <c r="BT259" s="27" t="s">
        <v>4014</v>
      </c>
      <c r="BU259" s="27" t="s">
        <v>837</v>
      </c>
      <c r="BV259" s="27" t="s">
        <v>834</v>
      </c>
      <c r="BW259" s="27" t="s">
        <v>1424</v>
      </c>
      <c r="BX259" s="27" t="s">
        <v>837</v>
      </c>
      <c r="BY259" s="27" t="s">
        <v>834</v>
      </c>
      <c r="BZ259" s="27" t="s">
        <v>602</v>
      </c>
      <c r="CA259" s="27" t="s">
        <v>837</v>
      </c>
      <c r="CB259" s="27" t="s">
        <v>834</v>
      </c>
      <c r="CC259" s="27" t="s">
        <v>3539</v>
      </c>
      <c r="CD259" s="27" t="s">
        <v>837</v>
      </c>
      <c r="CE259" s="27" t="s">
        <v>834</v>
      </c>
      <c r="CF259" s="27" t="s">
        <v>3118</v>
      </c>
      <c r="CG259" s="27" t="s">
        <v>837</v>
      </c>
      <c r="CH259" s="27" t="s">
        <v>834</v>
      </c>
      <c r="CI259" s="27" t="s">
        <v>3608</v>
      </c>
      <c r="CJ259" s="27" t="s">
        <v>837</v>
      </c>
      <c r="CK259" s="27" t="s">
        <v>834</v>
      </c>
      <c r="CL259" s="27" t="s">
        <v>399</v>
      </c>
      <c r="CM259" s="27" t="s">
        <v>837</v>
      </c>
      <c r="CN259" s="27" t="s">
        <v>834</v>
      </c>
      <c r="CO259" s="27" t="s">
        <v>3983</v>
      </c>
      <c r="CP259" s="27" t="s">
        <v>837</v>
      </c>
      <c r="CQ259" s="27" t="s">
        <v>834</v>
      </c>
      <c r="CR259" s="27" t="s">
        <v>3395</v>
      </c>
      <c r="CS259" s="27" t="s">
        <v>837</v>
      </c>
      <c r="CT259" s="27" t="s">
        <v>834</v>
      </c>
      <c r="CU259" s="27" t="s">
        <v>5035</v>
      </c>
      <c r="CV259" s="27" t="s">
        <v>837</v>
      </c>
      <c r="CW259" s="27" t="s">
        <v>64</v>
      </c>
      <c r="CX259" s="27" t="s">
        <v>1401</v>
      </c>
      <c r="CY259" s="27">
        <v>1163</v>
      </c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  <c r="GF259" s="27"/>
    </row>
    <row r="260" spans="1:188">
      <c r="A260" s="1">
        <v>259</v>
      </c>
      <c r="B260" s="69">
        <v>39496</v>
      </c>
      <c r="C260" s="1" t="s">
        <v>2552</v>
      </c>
      <c r="D260" s="1">
        <v>122142</v>
      </c>
      <c r="E260" s="1">
        <v>68868</v>
      </c>
      <c r="F260" s="35">
        <f t="shared" si="71"/>
        <v>0.56383553568796974</v>
      </c>
      <c r="G260" s="35">
        <f t="shared" si="62"/>
        <v>0.15004065748969042</v>
      </c>
      <c r="H260" s="1" t="str">
        <f t="shared" si="63"/>
        <v>PPPP</v>
      </c>
      <c r="I260" s="35">
        <f t="shared" si="64"/>
        <v>0.57331416623105069</v>
      </c>
      <c r="J260" s="1" t="str">
        <f t="shared" si="65"/>
        <v>PML</v>
      </c>
      <c r="K260" s="35">
        <f t="shared" si="66"/>
        <v>0.42327350874136027</v>
      </c>
      <c r="L260" s="1" t="str">
        <f t="shared" si="69"/>
        <v>PML-N</v>
      </c>
      <c r="M260" s="35">
        <f t="shared" si="70"/>
        <v>3.1059418017076144E-2</v>
      </c>
      <c r="N260" s="52" t="s">
        <v>834</v>
      </c>
      <c r="O260" s="52" t="s">
        <v>1002</v>
      </c>
      <c r="P260" s="52" t="s">
        <v>837</v>
      </c>
      <c r="Q260" s="27" t="s">
        <v>834</v>
      </c>
      <c r="R260" s="27" t="s">
        <v>1185</v>
      </c>
      <c r="S260" s="27" t="s">
        <v>837</v>
      </c>
      <c r="T260" s="27" t="s">
        <v>834</v>
      </c>
      <c r="U260" s="27" t="s">
        <v>1765</v>
      </c>
      <c r="V260" s="27" t="s">
        <v>837</v>
      </c>
      <c r="W260" s="27" t="s">
        <v>66</v>
      </c>
      <c r="X260" s="27" t="s">
        <v>909</v>
      </c>
      <c r="Y260" s="27">
        <v>29150</v>
      </c>
      <c r="Z260" s="27" t="s">
        <v>67</v>
      </c>
      <c r="AA260" s="27" t="s">
        <v>1194</v>
      </c>
      <c r="AB260" s="27">
        <v>2139</v>
      </c>
      <c r="AC260" s="27" t="s">
        <v>68</v>
      </c>
      <c r="AD260" s="27" t="s">
        <v>1003</v>
      </c>
      <c r="AE260" s="27">
        <v>39483</v>
      </c>
      <c r="AF260" s="27" t="s">
        <v>834</v>
      </c>
      <c r="AG260" s="27" t="s">
        <v>7003</v>
      </c>
      <c r="AH260" s="27" t="s">
        <v>837</v>
      </c>
      <c r="AI260" s="27" t="s">
        <v>834</v>
      </c>
      <c r="AJ260" s="27" t="s">
        <v>1406</v>
      </c>
      <c r="AK260" s="27" t="s">
        <v>837</v>
      </c>
      <c r="AL260" s="27" t="s">
        <v>834</v>
      </c>
      <c r="AM260" s="27" t="s">
        <v>3202</v>
      </c>
      <c r="AN260" s="27" t="s">
        <v>837</v>
      </c>
      <c r="AO260" s="27" t="s">
        <v>834</v>
      </c>
      <c r="AP260" s="27" t="s">
        <v>7510</v>
      </c>
      <c r="AQ260" s="27" t="s">
        <v>837</v>
      </c>
      <c r="AR260" s="27" t="s">
        <v>834</v>
      </c>
      <c r="AS260" s="27" t="s">
        <v>3764</v>
      </c>
      <c r="AT260" s="27" t="s">
        <v>837</v>
      </c>
      <c r="AU260" s="27" t="s">
        <v>834</v>
      </c>
      <c r="AV260" s="27" t="s">
        <v>1866</v>
      </c>
      <c r="AW260" s="27" t="s">
        <v>837</v>
      </c>
      <c r="AX260" s="27" t="s">
        <v>834</v>
      </c>
      <c r="AY260" s="27" t="s">
        <v>393</v>
      </c>
      <c r="AZ260" s="27" t="s">
        <v>837</v>
      </c>
      <c r="BA260" s="27" t="s">
        <v>834</v>
      </c>
      <c r="BB260" s="27" t="s">
        <v>6640</v>
      </c>
      <c r="BC260" s="27" t="s">
        <v>837</v>
      </c>
      <c r="BD260" s="27" t="s">
        <v>834</v>
      </c>
      <c r="BE260" s="27" t="s">
        <v>6802</v>
      </c>
      <c r="BF260" s="27" t="s">
        <v>837</v>
      </c>
      <c r="BG260" s="27" t="s">
        <v>834</v>
      </c>
      <c r="BH260" s="27" t="s">
        <v>834</v>
      </c>
      <c r="BI260" s="27" t="s">
        <v>1777</v>
      </c>
      <c r="BJ260" s="27" t="s">
        <v>837</v>
      </c>
      <c r="BK260" s="27" t="s">
        <v>3403</v>
      </c>
      <c r="BL260" s="27" t="s">
        <v>837</v>
      </c>
      <c r="BM260" s="27" t="s">
        <v>834</v>
      </c>
      <c r="BN260" s="27" t="s">
        <v>5990</v>
      </c>
      <c r="BO260" s="27" t="s">
        <v>837</v>
      </c>
      <c r="BP260" s="27" t="s">
        <v>834</v>
      </c>
      <c r="BQ260" s="27" t="s">
        <v>1020</v>
      </c>
      <c r="BR260" s="27" t="s">
        <v>837</v>
      </c>
      <c r="BS260" s="27" t="s">
        <v>834</v>
      </c>
      <c r="BT260" s="27" t="s">
        <v>4014</v>
      </c>
      <c r="BU260" s="27" t="s">
        <v>837</v>
      </c>
      <c r="BV260" s="27" t="s">
        <v>834</v>
      </c>
      <c r="BW260" s="27" t="s">
        <v>1424</v>
      </c>
      <c r="BX260" s="27" t="s">
        <v>837</v>
      </c>
      <c r="BY260" s="27" t="s">
        <v>834</v>
      </c>
      <c r="BZ260" s="27" t="s">
        <v>602</v>
      </c>
      <c r="CA260" s="27" t="s">
        <v>837</v>
      </c>
      <c r="CB260" s="27" t="s">
        <v>834</v>
      </c>
      <c r="CC260" s="27" t="s">
        <v>3539</v>
      </c>
      <c r="CD260" s="27" t="s">
        <v>837</v>
      </c>
      <c r="CE260" s="27" t="s">
        <v>834</v>
      </c>
      <c r="CF260" s="27" t="s">
        <v>3118</v>
      </c>
      <c r="CG260" s="27" t="s">
        <v>837</v>
      </c>
      <c r="CH260" s="27" t="s">
        <v>834</v>
      </c>
      <c r="CI260" s="27" t="s">
        <v>3608</v>
      </c>
      <c r="CJ260" s="27" t="s">
        <v>837</v>
      </c>
      <c r="CK260" s="27" t="s">
        <v>834</v>
      </c>
      <c r="CL260" s="27" t="s">
        <v>399</v>
      </c>
      <c r="CM260" s="27" t="s">
        <v>837</v>
      </c>
      <c r="CN260" s="27" t="s">
        <v>834</v>
      </c>
      <c r="CO260" s="27" t="s">
        <v>3983</v>
      </c>
      <c r="CP260" s="27" t="s">
        <v>837</v>
      </c>
      <c r="CQ260" s="27" t="s">
        <v>834</v>
      </c>
      <c r="CR260" s="27" t="s">
        <v>3395</v>
      </c>
      <c r="CS260" s="27" t="s">
        <v>837</v>
      </c>
      <c r="CT260" s="27" t="s">
        <v>834</v>
      </c>
      <c r="CU260" s="27" t="s">
        <v>5035</v>
      </c>
      <c r="CV260" s="27" t="s">
        <v>837</v>
      </c>
      <c r="CW260" s="27" t="s">
        <v>3837</v>
      </c>
      <c r="CX260" s="27" t="s">
        <v>1401</v>
      </c>
      <c r="CY260" s="27">
        <v>726</v>
      </c>
      <c r="CZ260" s="27" t="s">
        <v>69</v>
      </c>
      <c r="DA260" s="27" t="s">
        <v>1401</v>
      </c>
      <c r="DB260" s="27">
        <v>369</v>
      </c>
      <c r="DC260" s="27" t="s">
        <v>70</v>
      </c>
      <c r="DD260" s="27" t="s">
        <v>1401</v>
      </c>
      <c r="DE260" s="27">
        <v>223</v>
      </c>
      <c r="DF260" s="27" t="s">
        <v>71</v>
      </c>
      <c r="DG260" s="27" t="s">
        <v>1401</v>
      </c>
      <c r="DH260" s="27">
        <v>33</v>
      </c>
      <c r="DI260" s="27" t="s">
        <v>72</v>
      </c>
      <c r="DJ260" s="27" t="s">
        <v>1401</v>
      </c>
      <c r="DK260" s="27">
        <v>26</v>
      </c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  <c r="GF260" s="27"/>
    </row>
    <row r="261" spans="1:188">
      <c r="A261" s="1">
        <v>260</v>
      </c>
      <c r="B261" s="69">
        <v>39496</v>
      </c>
      <c r="C261" s="1" t="s">
        <v>2555</v>
      </c>
      <c r="D261" s="1">
        <v>118071</v>
      </c>
      <c r="E261" s="1">
        <v>61994</v>
      </c>
      <c r="F261" s="35">
        <f t="shared" si="71"/>
        <v>0.52505695725453327</v>
      </c>
      <c r="G261" s="35">
        <f t="shared" si="62"/>
        <v>3.3180630383585506E-2</v>
      </c>
      <c r="H261" s="1" t="str">
        <f t="shared" si="63"/>
        <v>PPPP</v>
      </c>
      <c r="I261" s="35">
        <f t="shared" si="64"/>
        <v>0.49303158370164857</v>
      </c>
      <c r="J261" s="1" t="str">
        <f t="shared" si="65"/>
        <v>PML</v>
      </c>
      <c r="K261" s="35">
        <f t="shared" si="66"/>
        <v>0.45985095331806303</v>
      </c>
      <c r="L261" s="1" t="str">
        <f t="shared" si="69"/>
        <v>PML-N</v>
      </c>
      <c r="M261" s="35">
        <f t="shared" si="70"/>
        <v>3.7164886924541084E-2</v>
      </c>
      <c r="N261" s="52" t="s">
        <v>834</v>
      </c>
      <c r="O261" s="52" t="s">
        <v>1002</v>
      </c>
      <c r="P261" s="52" t="s">
        <v>837</v>
      </c>
      <c r="Q261" s="27" t="s">
        <v>4048</v>
      </c>
      <c r="R261" s="27" t="s">
        <v>1185</v>
      </c>
      <c r="S261" s="27">
        <v>37</v>
      </c>
      <c r="T261" s="27" t="s">
        <v>834</v>
      </c>
      <c r="U261" s="27" t="s">
        <v>1765</v>
      </c>
      <c r="V261" s="27" t="s">
        <v>837</v>
      </c>
      <c r="W261" s="27" t="s">
        <v>2554</v>
      </c>
      <c r="X261" s="27" t="s">
        <v>909</v>
      </c>
      <c r="Y261" s="27">
        <v>28508</v>
      </c>
      <c r="Z261" s="27" t="s">
        <v>7075</v>
      </c>
      <c r="AA261" s="27" t="s">
        <v>1194</v>
      </c>
      <c r="AB261" s="27">
        <v>2304</v>
      </c>
      <c r="AC261" s="27" t="s">
        <v>2553</v>
      </c>
      <c r="AD261" s="27" t="s">
        <v>1003</v>
      </c>
      <c r="AE261" s="27">
        <v>30565</v>
      </c>
      <c r="AF261" s="27" t="s">
        <v>834</v>
      </c>
      <c r="AG261" s="27" t="s">
        <v>7003</v>
      </c>
      <c r="AH261" s="27" t="s">
        <v>837</v>
      </c>
      <c r="AI261" s="27" t="s">
        <v>834</v>
      </c>
      <c r="AJ261" s="27" t="s">
        <v>1406</v>
      </c>
      <c r="AK261" s="27" t="s">
        <v>837</v>
      </c>
      <c r="AL261" s="27" t="s">
        <v>834</v>
      </c>
      <c r="AM261" s="27" t="s">
        <v>3202</v>
      </c>
      <c r="AN261" s="27" t="s">
        <v>837</v>
      </c>
      <c r="AO261" s="27" t="s">
        <v>834</v>
      </c>
      <c r="AP261" s="27" t="s">
        <v>7510</v>
      </c>
      <c r="AQ261" s="27" t="s">
        <v>837</v>
      </c>
      <c r="AR261" s="27" t="s">
        <v>7114</v>
      </c>
      <c r="AS261" s="27" t="s">
        <v>3764</v>
      </c>
      <c r="AT261" s="27">
        <v>155</v>
      </c>
      <c r="AU261" s="27" t="s">
        <v>834</v>
      </c>
      <c r="AV261" s="27" t="s">
        <v>1866</v>
      </c>
      <c r="AW261" s="27" t="s">
        <v>837</v>
      </c>
      <c r="AX261" s="27" t="s">
        <v>834</v>
      </c>
      <c r="AY261" s="27" t="s">
        <v>393</v>
      </c>
      <c r="AZ261" s="27" t="s">
        <v>837</v>
      </c>
      <c r="BA261" s="27" t="s">
        <v>834</v>
      </c>
      <c r="BB261" s="27" t="s">
        <v>6640</v>
      </c>
      <c r="BC261" s="27" t="s">
        <v>837</v>
      </c>
      <c r="BD261" s="27" t="s">
        <v>834</v>
      </c>
      <c r="BE261" s="27" t="s">
        <v>6802</v>
      </c>
      <c r="BF261" s="27" t="s">
        <v>837</v>
      </c>
      <c r="BG261" s="27" t="s">
        <v>834</v>
      </c>
      <c r="BH261" s="27" t="s">
        <v>834</v>
      </c>
      <c r="BI261" s="27" t="s">
        <v>1777</v>
      </c>
      <c r="BJ261" s="27" t="s">
        <v>837</v>
      </c>
      <c r="BK261" s="27" t="s">
        <v>3403</v>
      </c>
      <c r="BL261" s="27" t="s">
        <v>837</v>
      </c>
      <c r="BM261" s="27" t="s">
        <v>834</v>
      </c>
      <c r="BN261" s="27" t="s">
        <v>5990</v>
      </c>
      <c r="BO261" s="27" t="s">
        <v>837</v>
      </c>
      <c r="BP261" s="27" t="s">
        <v>834</v>
      </c>
      <c r="BQ261" s="27" t="s">
        <v>1020</v>
      </c>
      <c r="BR261" s="27" t="s">
        <v>837</v>
      </c>
      <c r="BS261" s="27" t="s">
        <v>834</v>
      </c>
      <c r="BT261" s="27" t="s">
        <v>4014</v>
      </c>
      <c r="BU261" s="27" t="s">
        <v>837</v>
      </c>
      <c r="BV261" s="27" t="s">
        <v>834</v>
      </c>
      <c r="BW261" s="27" t="s">
        <v>1424</v>
      </c>
      <c r="BX261" s="27" t="s">
        <v>837</v>
      </c>
      <c r="BY261" s="27" t="s">
        <v>834</v>
      </c>
      <c r="BZ261" s="27" t="s">
        <v>602</v>
      </c>
      <c r="CA261" s="27" t="s">
        <v>837</v>
      </c>
      <c r="CB261" s="27" t="s">
        <v>834</v>
      </c>
      <c r="CC261" s="27" t="s">
        <v>3539</v>
      </c>
      <c r="CD261" s="27" t="s">
        <v>837</v>
      </c>
      <c r="CE261" s="27" t="s">
        <v>834</v>
      </c>
      <c r="CF261" s="27" t="s">
        <v>3118</v>
      </c>
      <c r="CG261" s="27" t="s">
        <v>837</v>
      </c>
      <c r="CH261" s="27" t="s">
        <v>834</v>
      </c>
      <c r="CI261" s="27" t="s">
        <v>3608</v>
      </c>
      <c r="CJ261" s="27" t="s">
        <v>837</v>
      </c>
      <c r="CK261" s="27" t="s">
        <v>834</v>
      </c>
      <c r="CL261" s="27" t="s">
        <v>399</v>
      </c>
      <c r="CM261" s="27" t="s">
        <v>837</v>
      </c>
      <c r="CN261" s="27" t="s">
        <v>834</v>
      </c>
      <c r="CO261" s="27" t="s">
        <v>3983</v>
      </c>
      <c r="CP261" s="27" t="s">
        <v>837</v>
      </c>
      <c r="CQ261" s="27" t="s">
        <v>834</v>
      </c>
      <c r="CR261" s="27" t="s">
        <v>3395</v>
      </c>
      <c r="CS261" s="27" t="s">
        <v>837</v>
      </c>
      <c r="CT261" s="27" t="s">
        <v>834</v>
      </c>
      <c r="CU261" s="27" t="s">
        <v>5035</v>
      </c>
      <c r="CV261" s="27" t="s">
        <v>837</v>
      </c>
      <c r="CW261" s="27" t="s">
        <v>7113</v>
      </c>
      <c r="CX261" s="27" t="s">
        <v>1401</v>
      </c>
      <c r="CY261" s="27">
        <v>379</v>
      </c>
      <c r="CZ261" s="27" t="s">
        <v>4048</v>
      </c>
      <c r="DA261" s="27" t="s">
        <v>1401</v>
      </c>
      <c r="DB261" s="27">
        <v>46</v>
      </c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  <c r="GF261" s="27"/>
    </row>
    <row r="262" spans="1:188">
      <c r="A262" s="1">
        <v>261</v>
      </c>
      <c r="B262" s="69">
        <v>39496</v>
      </c>
      <c r="C262" s="1" t="s">
        <v>2558</v>
      </c>
      <c r="D262" s="1">
        <v>118489</v>
      </c>
      <c r="E262" s="1">
        <v>61535</v>
      </c>
      <c r="F262" s="35">
        <f t="shared" si="71"/>
        <v>0.51933090835436202</v>
      </c>
      <c r="G262" s="35">
        <f t="shared" si="62"/>
        <v>0.11122125619566101</v>
      </c>
      <c r="H262" s="1" t="str">
        <f t="shared" si="63"/>
        <v>PML</v>
      </c>
      <c r="I262" s="35">
        <f t="shared" si="64"/>
        <v>0.51773787275534244</v>
      </c>
      <c r="J262" s="1" t="str">
        <f t="shared" si="65"/>
        <v>IND</v>
      </c>
      <c r="K262" s="35">
        <f t="shared" si="66"/>
        <v>0.40651661655968147</v>
      </c>
      <c r="L262" s="1" t="str">
        <f t="shared" si="69"/>
        <v>PPPP</v>
      </c>
      <c r="M262" s="35">
        <f t="shared" si="70"/>
        <v>4.9386527992199558E-2</v>
      </c>
      <c r="N262" s="52" t="s">
        <v>834</v>
      </c>
      <c r="O262" s="52" t="s">
        <v>1002</v>
      </c>
      <c r="P262" s="52" t="s">
        <v>837</v>
      </c>
      <c r="Q262" s="27" t="s">
        <v>834</v>
      </c>
      <c r="R262" s="27" t="s">
        <v>1185</v>
      </c>
      <c r="S262" s="27" t="s">
        <v>837</v>
      </c>
      <c r="T262" s="27" t="s">
        <v>834</v>
      </c>
      <c r="U262" s="27" t="s">
        <v>1765</v>
      </c>
      <c r="V262" s="27" t="s">
        <v>837</v>
      </c>
      <c r="W262" s="27" t="s">
        <v>2556</v>
      </c>
      <c r="X262" s="27" t="s">
        <v>909</v>
      </c>
      <c r="Y262" s="27">
        <v>31859</v>
      </c>
      <c r="Z262" s="27" t="s">
        <v>7366</v>
      </c>
      <c r="AA262" s="27" t="s">
        <v>1194</v>
      </c>
      <c r="AB262" s="27">
        <v>1197</v>
      </c>
      <c r="AC262" s="27" t="s">
        <v>4048</v>
      </c>
      <c r="AD262" s="27" t="s">
        <v>1003</v>
      </c>
      <c r="AE262" s="27">
        <v>3039</v>
      </c>
      <c r="AF262" s="27" t="s">
        <v>834</v>
      </c>
      <c r="AG262" s="27" t="s">
        <v>7003</v>
      </c>
      <c r="AH262" s="27" t="s">
        <v>837</v>
      </c>
      <c r="AI262" s="27" t="s">
        <v>834</v>
      </c>
      <c r="AJ262" s="27" t="s">
        <v>1406</v>
      </c>
      <c r="AK262" s="27" t="s">
        <v>837</v>
      </c>
      <c r="AL262" s="27" t="s">
        <v>834</v>
      </c>
      <c r="AM262" s="27" t="s">
        <v>3202</v>
      </c>
      <c r="AN262" s="27" t="s">
        <v>837</v>
      </c>
      <c r="AO262" s="27" t="s">
        <v>834</v>
      </c>
      <c r="AP262" s="27" t="s">
        <v>7510</v>
      </c>
      <c r="AQ262" s="27" t="s">
        <v>837</v>
      </c>
      <c r="AR262" s="27" t="s">
        <v>3893</v>
      </c>
      <c r="AS262" s="27" t="s">
        <v>3764</v>
      </c>
      <c r="AT262" s="27">
        <v>80</v>
      </c>
      <c r="AU262" s="27" t="s">
        <v>834</v>
      </c>
      <c r="AV262" s="27" t="s">
        <v>1866</v>
      </c>
      <c r="AW262" s="27" t="s">
        <v>837</v>
      </c>
      <c r="AX262" s="27" t="s">
        <v>834</v>
      </c>
      <c r="AY262" s="27" t="s">
        <v>393</v>
      </c>
      <c r="AZ262" s="27" t="s">
        <v>837</v>
      </c>
      <c r="BA262" s="27" t="s">
        <v>834</v>
      </c>
      <c r="BB262" s="27" t="s">
        <v>6640</v>
      </c>
      <c r="BC262" s="27" t="s">
        <v>837</v>
      </c>
      <c r="BD262" s="27" t="s">
        <v>834</v>
      </c>
      <c r="BE262" s="27" t="s">
        <v>6802</v>
      </c>
      <c r="BF262" s="27" t="s">
        <v>837</v>
      </c>
      <c r="BG262" s="27" t="s">
        <v>834</v>
      </c>
      <c r="BH262" s="27" t="s">
        <v>834</v>
      </c>
      <c r="BI262" s="27" t="s">
        <v>1777</v>
      </c>
      <c r="BJ262" s="27" t="s">
        <v>837</v>
      </c>
      <c r="BK262" s="27" t="s">
        <v>3403</v>
      </c>
      <c r="BL262" s="27" t="s">
        <v>837</v>
      </c>
      <c r="BM262" s="27" t="s">
        <v>834</v>
      </c>
      <c r="BN262" s="27" t="s">
        <v>5990</v>
      </c>
      <c r="BO262" s="27" t="s">
        <v>837</v>
      </c>
      <c r="BP262" s="27" t="s">
        <v>834</v>
      </c>
      <c r="BQ262" s="27" t="s">
        <v>1020</v>
      </c>
      <c r="BR262" s="27" t="s">
        <v>837</v>
      </c>
      <c r="BS262" s="27" t="s">
        <v>834</v>
      </c>
      <c r="BT262" s="27" t="s">
        <v>4014</v>
      </c>
      <c r="BU262" s="27" t="s">
        <v>837</v>
      </c>
      <c r="BV262" s="27" t="s">
        <v>834</v>
      </c>
      <c r="BW262" s="27" t="s">
        <v>1424</v>
      </c>
      <c r="BX262" s="27" t="s">
        <v>837</v>
      </c>
      <c r="BY262" s="27" t="s">
        <v>834</v>
      </c>
      <c r="BZ262" s="27" t="s">
        <v>602</v>
      </c>
      <c r="CA262" s="27" t="s">
        <v>837</v>
      </c>
      <c r="CB262" s="27" t="s">
        <v>834</v>
      </c>
      <c r="CC262" s="27" t="s">
        <v>3539</v>
      </c>
      <c r="CD262" s="27" t="s">
        <v>837</v>
      </c>
      <c r="CE262" s="27" t="s">
        <v>834</v>
      </c>
      <c r="CF262" s="27" t="s">
        <v>3118</v>
      </c>
      <c r="CG262" s="27" t="s">
        <v>837</v>
      </c>
      <c r="CH262" s="27" t="s">
        <v>834</v>
      </c>
      <c r="CI262" s="27" t="s">
        <v>3608</v>
      </c>
      <c r="CJ262" s="27" t="s">
        <v>837</v>
      </c>
      <c r="CK262" s="27" t="s">
        <v>834</v>
      </c>
      <c r="CL262" s="27" t="s">
        <v>399</v>
      </c>
      <c r="CM262" s="27" t="s">
        <v>837</v>
      </c>
      <c r="CN262" s="27" t="s">
        <v>834</v>
      </c>
      <c r="CO262" s="27" t="s">
        <v>3983</v>
      </c>
      <c r="CP262" s="27" t="s">
        <v>837</v>
      </c>
      <c r="CQ262" s="27" t="s">
        <v>834</v>
      </c>
      <c r="CR262" s="27" t="s">
        <v>3395</v>
      </c>
      <c r="CS262" s="27" t="s">
        <v>837</v>
      </c>
      <c r="CT262" s="27" t="s">
        <v>834</v>
      </c>
      <c r="CU262" s="27" t="s">
        <v>5035</v>
      </c>
      <c r="CV262" s="27" t="s">
        <v>837</v>
      </c>
      <c r="CW262" s="27" t="s">
        <v>2557</v>
      </c>
      <c r="CX262" s="27" t="s">
        <v>1401</v>
      </c>
      <c r="CY262" s="27">
        <v>25015</v>
      </c>
      <c r="CZ262" s="27" t="s">
        <v>7367</v>
      </c>
      <c r="DA262" s="27" t="s">
        <v>1401</v>
      </c>
      <c r="DB262" s="27">
        <v>345</v>
      </c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  <c r="GF262" s="27"/>
    </row>
    <row r="263" spans="1:188">
      <c r="A263" s="1">
        <v>262</v>
      </c>
      <c r="B263" s="69">
        <v>39496</v>
      </c>
      <c r="C263" s="1" t="s">
        <v>1347</v>
      </c>
      <c r="D263" s="1">
        <v>118270</v>
      </c>
      <c r="E263" s="1">
        <v>71026</v>
      </c>
      <c r="F263" s="35">
        <f t="shared" si="71"/>
        <v>0.60054113469180692</v>
      </c>
      <c r="G263" s="35">
        <f t="shared" si="62"/>
        <v>0.10134317010672149</v>
      </c>
      <c r="H263" s="1" t="str">
        <f t="shared" si="63"/>
        <v>PML-N</v>
      </c>
      <c r="I263" s="35">
        <f t="shared" si="64"/>
        <v>0.42388702728578265</v>
      </c>
      <c r="J263" s="1" t="str">
        <f t="shared" si="65"/>
        <v>PML</v>
      </c>
      <c r="K263" s="35">
        <f t="shared" si="66"/>
        <v>0.3225438571790612</v>
      </c>
      <c r="L263" s="1" t="str">
        <f t="shared" si="69"/>
        <v>PPPP</v>
      </c>
      <c r="M263" s="35">
        <f t="shared" si="70"/>
        <v>0.25152760960774928</v>
      </c>
      <c r="N263" s="52" t="s">
        <v>834</v>
      </c>
      <c r="O263" s="52" t="s">
        <v>1002</v>
      </c>
      <c r="P263" s="52" t="s">
        <v>837</v>
      </c>
      <c r="Q263" s="27" t="s">
        <v>834</v>
      </c>
      <c r="R263" s="27" t="s">
        <v>1185</v>
      </c>
      <c r="S263" s="27" t="s">
        <v>837</v>
      </c>
      <c r="T263" s="27" t="s">
        <v>834</v>
      </c>
      <c r="U263" s="27" t="s">
        <v>1765</v>
      </c>
      <c r="V263" s="27" t="s">
        <v>837</v>
      </c>
      <c r="W263" s="27" t="s">
        <v>2560</v>
      </c>
      <c r="X263" s="27" t="s">
        <v>909</v>
      </c>
      <c r="Y263" s="27">
        <v>22909</v>
      </c>
      <c r="Z263" s="27" t="s">
        <v>2559</v>
      </c>
      <c r="AA263" s="27" t="s">
        <v>1194</v>
      </c>
      <c r="AB263" s="27">
        <v>30107</v>
      </c>
      <c r="AC263" s="27" t="s">
        <v>7368</v>
      </c>
      <c r="AD263" s="27" t="s">
        <v>1003</v>
      </c>
      <c r="AE263" s="27">
        <v>17865</v>
      </c>
      <c r="AF263" s="27" t="s">
        <v>834</v>
      </c>
      <c r="AG263" s="27" t="s">
        <v>7003</v>
      </c>
      <c r="AH263" s="27" t="s">
        <v>837</v>
      </c>
      <c r="AI263" s="27" t="s">
        <v>7369</v>
      </c>
      <c r="AJ263" s="27" t="s">
        <v>1406</v>
      </c>
      <c r="AK263" s="27">
        <v>145</v>
      </c>
      <c r="AL263" s="27" t="s">
        <v>834</v>
      </c>
      <c r="AM263" s="27" t="s">
        <v>3202</v>
      </c>
      <c r="AN263" s="27" t="s">
        <v>837</v>
      </c>
      <c r="AO263" s="27" t="s">
        <v>834</v>
      </c>
      <c r="AP263" s="27" t="s">
        <v>7510</v>
      </c>
      <c r="AQ263" s="27" t="s">
        <v>837</v>
      </c>
      <c r="AR263" s="27" t="s">
        <v>834</v>
      </c>
      <c r="AS263" s="27" t="s">
        <v>3764</v>
      </c>
      <c r="AT263" s="27" t="s">
        <v>837</v>
      </c>
      <c r="AU263" s="27" t="s">
        <v>834</v>
      </c>
      <c r="AV263" s="27" t="s">
        <v>1866</v>
      </c>
      <c r="AW263" s="27" t="s">
        <v>837</v>
      </c>
      <c r="AX263" s="27" t="s">
        <v>834</v>
      </c>
      <c r="AY263" s="27" t="s">
        <v>393</v>
      </c>
      <c r="AZ263" s="27" t="s">
        <v>837</v>
      </c>
      <c r="BA263" s="27" t="s">
        <v>834</v>
      </c>
      <c r="BB263" s="27" t="s">
        <v>6640</v>
      </c>
      <c r="BC263" s="27" t="s">
        <v>837</v>
      </c>
      <c r="BD263" s="27" t="s">
        <v>834</v>
      </c>
      <c r="BE263" s="27" t="s">
        <v>6802</v>
      </c>
      <c r="BF263" s="27" t="s">
        <v>837</v>
      </c>
      <c r="BG263" s="27" t="s">
        <v>834</v>
      </c>
      <c r="BH263" s="27" t="s">
        <v>834</v>
      </c>
      <c r="BI263" s="27" t="s">
        <v>1777</v>
      </c>
      <c r="BJ263" s="27" t="s">
        <v>837</v>
      </c>
      <c r="BK263" s="27" t="s">
        <v>3403</v>
      </c>
      <c r="BL263" s="27" t="s">
        <v>837</v>
      </c>
      <c r="BM263" s="27" t="s">
        <v>834</v>
      </c>
      <c r="BN263" s="27" t="s">
        <v>5990</v>
      </c>
      <c r="BO263" s="27" t="s">
        <v>837</v>
      </c>
      <c r="BP263" s="27" t="s">
        <v>834</v>
      </c>
      <c r="BQ263" s="27" t="s">
        <v>1020</v>
      </c>
      <c r="BR263" s="27" t="s">
        <v>837</v>
      </c>
      <c r="BS263" s="27" t="s">
        <v>834</v>
      </c>
      <c r="BT263" s="27" t="s">
        <v>4014</v>
      </c>
      <c r="BU263" s="27" t="s">
        <v>837</v>
      </c>
      <c r="BV263" s="27" t="s">
        <v>834</v>
      </c>
      <c r="BW263" s="27" t="s">
        <v>1424</v>
      </c>
      <c r="BX263" s="27" t="s">
        <v>837</v>
      </c>
      <c r="BY263" s="27" t="s">
        <v>834</v>
      </c>
      <c r="BZ263" s="27" t="s">
        <v>602</v>
      </c>
      <c r="CA263" s="27" t="s">
        <v>837</v>
      </c>
      <c r="CB263" s="27" t="s">
        <v>834</v>
      </c>
      <c r="CC263" s="27" t="s">
        <v>3539</v>
      </c>
      <c r="CD263" s="27" t="s">
        <v>837</v>
      </c>
      <c r="CE263" s="27" t="s">
        <v>834</v>
      </c>
      <c r="CF263" s="27" t="s">
        <v>3118</v>
      </c>
      <c r="CG263" s="27" t="s">
        <v>837</v>
      </c>
      <c r="CH263" s="27" t="s">
        <v>834</v>
      </c>
      <c r="CI263" s="27" t="s">
        <v>3608</v>
      </c>
      <c r="CJ263" s="27" t="s">
        <v>837</v>
      </c>
      <c r="CK263" s="27" t="s">
        <v>834</v>
      </c>
      <c r="CL263" s="27" t="s">
        <v>399</v>
      </c>
      <c r="CM263" s="27" t="s">
        <v>837</v>
      </c>
      <c r="CN263" s="27" t="s">
        <v>834</v>
      </c>
      <c r="CO263" s="27" t="s">
        <v>3983</v>
      </c>
      <c r="CP263" s="27" t="s">
        <v>837</v>
      </c>
      <c r="CQ263" s="27" t="s">
        <v>834</v>
      </c>
      <c r="CR263" s="27" t="s">
        <v>3395</v>
      </c>
      <c r="CS263" s="27" t="s">
        <v>837</v>
      </c>
      <c r="CT263" s="27" t="s">
        <v>834</v>
      </c>
      <c r="CU263" s="27" t="s">
        <v>5035</v>
      </c>
      <c r="CV263" s="27" t="s">
        <v>837</v>
      </c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  <c r="GF263" s="27"/>
    </row>
    <row r="264" spans="1:188">
      <c r="A264" s="27">
        <v>263</v>
      </c>
      <c r="B264" s="69">
        <v>39496</v>
      </c>
      <c r="C264" s="1" t="s">
        <v>1114</v>
      </c>
      <c r="D264" s="1">
        <v>109034</v>
      </c>
      <c r="E264" s="1">
        <v>63671</v>
      </c>
      <c r="F264" s="35">
        <f t="shared" si="71"/>
        <v>0.58395546343342442</v>
      </c>
      <c r="G264" s="35">
        <f t="shared" si="62"/>
        <v>0.18992948123949679</v>
      </c>
      <c r="H264" s="1" t="str">
        <f t="shared" si="63"/>
        <v>PPPP</v>
      </c>
      <c r="I264" s="35">
        <f t="shared" si="64"/>
        <v>0.47729735672441143</v>
      </c>
      <c r="J264" s="1" t="str">
        <f t="shared" si="65"/>
        <v>PML</v>
      </c>
      <c r="K264" s="35">
        <f t="shared" si="66"/>
        <v>0.28736787548491466</v>
      </c>
      <c r="L264" s="1" t="str">
        <f t="shared" si="69"/>
        <v>PML-N</v>
      </c>
      <c r="M264" s="35">
        <f t="shared" si="70"/>
        <v>0.11171490945642443</v>
      </c>
      <c r="N264" s="52" t="s">
        <v>834</v>
      </c>
      <c r="O264" s="52" t="s">
        <v>1002</v>
      </c>
      <c r="P264" s="52" t="s">
        <v>837</v>
      </c>
      <c r="Q264" s="27" t="s">
        <v>7319</v>
      </c>
      <c r="R264" s="27" t="s">
        <v>1185</v>
      </c>
      <c r="S264" s="27">
        <v>884</v>
      </c>
      <c r="T264" s="27" t="s">
        <v>834</v>
      </c>
      <c r="U264" s="27" t="s">
        <v>1765</v>
      </c>
      <c r="V264" s="27" t="s">
        <v>837</v>
      </c>
      <c r="W264" s="27" t="s">
        <v>2379</v>
      </c>
      <c r="X264" s="27" t="s">
        <v>909</v>
      </c>
      <c r="Y264" s="27">
        <v>18297</v>
      </c>
      <c r="Z264" s="27" t="s">
        <v>7316</v>
      </c>
      <c r="AA264" s="27" t="s">
        <v>1194</v>
      </c>
      <c r="AB264" s="27">
        <v>7113</v>
      </c>
      <c r="AC264" s="27" t="s">
        <v>2379</v>
      </c>
      <c r="AD264" s="27" t="s">
        <v>1003</v>
      </c>
      <c r="AE264" s="27">
        <v>30390</v>
      </c>
      <c r="AF264" s="27" t="s">
        <v>834</v>
      </c>
      <c r="AG264" s="27" t="s">
        <v>7003</v>
      </c>
      <c r="AH264" s="27" t="s">
        <v>837</v>
      </c>
      <c r="AI264" s="27" t="s">
        <v>7317</v>
      </c>
      <c r="AJ264" s="27" t="s">
        <v>1406</v>
      </c>
      <c r="AK264" s="27">
        <v>4462</v>
      </c>
      <c r="AL264" s="27" t="s">
        <v>834</v>
      </c>
      <c r="AM264" s="27" t="s">
        <v>3202</v>
      </c>
      <c r="AN264" s="27" t="s">
        <v>837</v>
      </c>
      <c r="AO264" s="27" t="s">
        <v>834</v>
      </c>
      <c r="AP264" s="27" t="s">
        <v>7510</v>
      </c>
      <c r="AQ264" s="27" t="s">
        <v>837</v>
      </c>
      <c r="AR264" s="27" t="s">
        <v>834</v>
      </c>
      <c r="AS264" s="27" t="s">
        <v>3764</v>
      </c>
      <c r="AT264" s="27" t="s">
        <v>837</v>
      </c>
      <c r="AU264" s="27" t="s">
        <v>834</v>
      </c>
      <c r="AV264" s="27" t="s">
        <v>1866</v>
      </c>
      <c r="AW264" s="27" t="s">
        <v>837</v>
      </c>
      <c r="AX264" s="27" t="s">
        <v>834</v>
      </c>
      <c r="AY264" s="27" t="s">
        <v>393</v>
      </c>
      <c r="AZ264" s="27" t="s">
        <v>837</v>
      </c>
      <c r="BA264" s="27" t="s">
        <v>834</v>
      </c>
      <c r="BB264" s="27" t="s">
        <v>6640</v>
      </c>
      <c r="BC264" s="27" t="s">
        <v>837</v>
      </c>
      <c r="BD264" s="27" t="s">
        <v>834</v>
      </c>
      <c r="BE264" s="27" t="s">
        <v>6802</v>
      </c>
      <c r="BF264" s="27" t="s">
        <v>837</v>
      </c>
      <c r="BG264" s="27" t="s">
        <v>834</v>
      </c>
      <c r="BH264" s="27" t="s">
        <v>834</v>
      </c>
      <c r="BI264" s="27" t="s">
        <v>1777</v>
      </c>
      <c r="BJ264" s="27" t="s">
        <v>837</v>
      </c>
      <c r="BK264" s="27" t="s">
        <v>3403</v>
      </c>
      <c r="BL264" s="27" t="s">
        <v>837</v>
      </c>
      <c r="BM264" s="27" t="s">
        <v>834</v>
      </c>
      <c r="BN264" s="27" t="s">
        <v>5990</v>
      </c>
      <c r="BO264" s="27" t="s">
        <v>837</v>
      </c>
      <c r="BP264" s="27" t="s">
        <v>834</v>
      </c>
      <c r="BQ264" s="27" t="s">
        <v>1020</v>
      </c>
      <c r="BR264" s="27" t="s">
        <v>837</v>
      </c>
      <c r="BS264" s="27" t="s">
        <v>834</v>
      </c>
      <c r="BT264" s="27" t="s">
        <v>4014</v>
      </c>
      <c r="BU264" s="27" t="s">
        <v>837</v>
      </c>
      <c r="BV264" s="27" t="s">
        <v>834</v>
      </c>
      <c r="BW264" s="27" t="s">
        <v>1424</v>
      </c>
      <c r="BX264" s="27" t="s">
        <v>837</v>
      </c>
      <c r="BY264" s="27" t="s">
        <v>834</v>
      </c>
      <c r="BZ264" s="27" t="s">
        <v>602</v>
      </c>
      <c r="CA264" s="27" t="s">
        <v>837</v>
      </c>
      <c r="CB264" s="27" t="s">
        <v>834</v>
      </c>
      <c r="CC264" s="27" t="s">
        <v>3539</v>
      </c>
      <c r="CD264" s="27" t="s">
        <v>837</v>
      </c>
      <c r="CE264" s="27" t="s">
        <v>7318</v>
      </c>
      <c r="CF264" s="27" t="s">
        <v>3118</v>
      </c>
      <c r="CG264" s="27">
        <v>2525</v>
      </c>
      <c r="CH264" s="27" t="s">
        <v>834</v>
      </c>
      <c r="CI264" s="27" t="s">
        <v>3608</v>
      </c>
      <c r="CJ264" s="27" t="s">
        <v>837</v>
      </c>
      <c r="CK264" s="27" t="s">
        <v>834</v>
      </c>
      <c r="CL264" s="27" t="s">
        <v>399</v>
      </c>
      <c r="CM264" s="27" t="s">
        <v>837</v>
      </c>
      <c r="CN264" s="27" t="s">
        <v>834</v>
      </c>
      <c r="CO264" s="27" t="s">
        <v>3983</v>
      </c>
      <c r="CP264" s="27" t="s">
        <v>837</v>
      </c>
      <c r="CQ264" s="27" t="s">
        <v>834</v>
      </c>
      <c r="CR264" s="27" t="s">
        <v>3395</v>
      </c>
      <c r="CS264" s="27" t="s">
        <v>837</v>
      </c>
      <c r="CT264" s="27" t="s">
        <v>834</v>
      </c>
      <c r="CU264" s="27" t="s">
        <v>5035</v>
      </c>
      <c r="CV264" s="27" t="s">
        <v>837</v>
      </c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  <c r="GF264" s="27"/>
    </row>
    <row r="265" spans="1:188">
      <c r="A265" s="1">
        <v>264</v>
      </c>
      <c r="B265" s="69">
        <v>39496</v>
      </c>
      <c r="C265" s="1" t="s">
        <v>2380</v>
      </c>
      <c r="D265" s="1">
        <v>97406</v>
      </c>
      <c r="E265" s="1">
        <v>65503</v>
      </c>
      <c r="F265" s="35">
        <f t="shared" si="71"/>
        <v>0.67247397490914318</v>
      </c>
      <c r="G265" s="35">
        <f t="shared" si="62"/>
        <v>0.14371860830801642</v>
      </c>
      <c r="H265" s="1" t="str">
        <f t="shared" si="63"/>
        <v>PML-N</v>
      </c>
      <c r="I265" s="35">
        <f t="shared" si="64"/>
        <v>0.52167076317115246</v>
      </c>
      <c r="J265" s="1" t="str">
        <f t="shared" si="65"/>
        <v>PML</v>
      </c>
      <c r="K265" s="35">
        <f t="shared" si="66"/>
        <v>0.37795215486313605</v>
      </c>
      <c r="L265" s="1" t="str">
        <f t="shared" si="69"/>
        <v>PPPP</v>
      </c>
      <c r="M265" s="35">
        <f t="shared" si="70"/>
        <v>7.5599590858433971E-2</v>
      </c>
      <c r="N265" s="52" t="s">
        <v>834</v>
      </c>
      <c r="O265" s="52" t="s">
        <v>1002</v>
      </c>
      <c r="P265" s="52" t="s">
        <v>837</v>
      </c>
      <c r="Q265" s="27" t="s">
        <v>834</v>
      </c>
      <c r="R265" s="27" t="s">
        <v>1185</v>
      </c>
      <c r="S265" s="27" t="s">
        <v>837</v>
      </c>
      <c r="T265" s="27" t="s">
        <v>834</v>
      </c>
      <c r="U265" s="27" t="s">
        <v>1765</v>
      </c>
      <c r="V265" s="27" t="s">
        <v>837</v>
      </c>
      <c r="W265" s="27" t="s">
        <v>2564</v>
      </c>
      <c r="X265" s="27" t="s">
        <v>909</v>
      </c>
      <c r="Y265" s="27">
        <v>24757</v>
      </c>
      <c r="Z265" s="27" t="s">
        <v>2381</v>
      </c>
      <c r="AA265" s="27" t="s">
        <v>1194</v>
      </c>
      <c r="AB265" s="27">
        <v>34171</v>
      </c>
      <c r="AC265" s="27" t="s">
        <v>7320</v>
      </c>
      <c r="AD265" s="27" t="s">
        <v>1003</v>
      </c>
      <c r="AE265" s="27">
        <v>4952</v>
      </c>
      <c r="AF265" s="27" t="s">
        <v>834</v>
      </c>
      <c r="AG265" s="27" t="s">
        <v>7003</v>
      </c>
      <c r="AH265" s="27" t="s">
        <v>837</v>
      </c>
      <c r="AI265" s="27" t="s">
        <v>7322</v>
      </c>
      <c r="AJ265" s="27" t="s">
        <v>1406</v>
      </c>
      <c r="AK265" s="27">
        <v>30</v>
      </c>
      <c r="AL265" s="27" t="s">
        <v>834</v>
      </c>
      <c r="AM265" s="27" t="s">
        <v>3202</v>
      </c>
      <c r="AN265" s="27" t="s">
        <v>837</v>
      </c>
      <c r="AO265" s="27" t="s">
        <v>834</v>
      </c>
      <c r="AP265" s="27" t="s">
        <v>7510</v>
      </c>
      <c r="AQ265" s="27" t="s">
        <v>837</v>
      </c>
      <c r="AR265" s="27" t="s">
        <v>834</v>
      </c>
      <c r="AS265" s="27" t="s">
        <v>3764</v>
      </c>
      <c r="AT265" s="27" t="s">
        <v>837</v>
      </c>
      <c r="AU265" s="27" t="s">
        <v>834</v>
      </c>
      <c r="AV265" s="27" t="s">
        <v>1866</v>
      </c>
      <c r="AW265" s="27" t="s">
        <v>837</v>
      </c>
      <c r="AX265" s="27" t="s">
        <v>834</v>
      </c>
      <c r="AY265" s="27" t="s">
        <v>393</v>
      </c>
      <c r="AZ265" s="27" t="s">
        <v>837</v>
      </c>
      <c r="BA265" s="27" t="s">
        <v>834</v>
      </c>
      <c r="BB265" s="27" t="s">
        <v>6640</v>
      </c>
      <c r="BC265" s="27" t="s">
        <v>837</v>
      </c>
      <c r="BD265" s="27" t="s">
        <v>834</v>
      </c>
      <c r="BE265" s="27" t="s">
        <v>6802</v>
      </c>
      <c r="BF265" s="27" t="s">
        <v>837</v>
      </c>
      <c r="BG265" s="27" t="s">
        <v>834</v>
      </c>
      <c r="BH265" s="27" t="s">
        <v>834</v>
      </c>
      <c r="BI265" s="27" t="s">
        <v>1777</v>
      </c>
      <c r="BJ265" s="27" t="s">
        <v>837</v>
      </c>
      <c r="BK265" s="27" t="s">
        <v>3403</v>
      </c>
      <c r="BL265" s="27" t="s">
        <v>837</v>
      </c>
      <c r="BM265" s="27" t="s">
        <v>834</v>
      </c>
      <c r="BN265" s="27" t="s">
        <v>5990</v>
      </c>
      <c r="BO265" s="27" t="s">
        <v>837</v>
      </c>
      <c r="BP265" s="27" t="s">
        <v>834</v>
      </c>
      <c r="BQ265" s="27" t="s">
        <v>1020</v>
      </c>
      <c r="BR265" s="27" t="s">
        <v>837</v>
      </c>
      <c r="BS265" s="27" t="s">
        <v>834</v>
      </c>
      <c r="BT265" s="27" t="s">
        <v>4014</v>
      </c>
      <c r="BU265" s="27" t="s">
        <v>837</v>
      </c>
      <c r="BV265" s="27" t="s">
        <v>834</v>
      </c>
      <c r="BW265" s="27" t="s">
        <v>1424</v>
      </c>
      <c r="BX265" s="27" t="s">
        <v>837</v>
      </c>
      <c r="BY265" s="27" t="s">
        <v>834</v>
      </c>
      <c r="BZ265" s="27" t="s">
        <v>602</v>
      </c>
      <c r="CA265" s="27" t="s">
        <v>837</v>
      </c>
      <c r="CB265" s="27" t="s">
        <v>4051</v>
      </c>
      <c r="CC265" s="27" t="s">
        <v>3539</v>
      </c>
      <c r="CD265" s="27">
        <v>99</v>
      </c>
      <c r="CE265" s="27" t="s">
        <v>834</v>
      </c>
      <c r="CF265" s="27" t="s">
        <v>3118</v>
      </c>
      <c r="CG265" s="27" t="s">
        <v>837</v>
      </c>
      <c r="CH265" s="27" t="s">
        <v>834</v>
      </c>
      <c r="CI265" s="27" t="s">
        <v>3608</v>
      </c>
      <c r="CJ265" s="27" t="s">
        <v>837</v>
      </c>
      <c r="CK265" s="27" t="s">
        <v>834</v>
      </c>
      <c r="CL265" s="27" t="s">
        <v>399</v>
      </c>
      <c r="CM265" s="27" t="s">
        <v>837</v>
      </c>
      <c r="CN265" s="27" t="s">
        <v>834</v>
      </c>
      <c r="CO265" s="27" t="s">
        <v>3983</v>
      </c>
      <c r="CP265" s="27" t="s">
        <v>837</v>
      </c>
      <c r="CQ265" s="27" t="s">
        <v>834</v>
      </c>
      <c r="CR265" s="27" t="s">
        <v>3395</v>
      </c>
      <c r="CS265" s="27" t="s">
        <v>837</v>
      </c>
      <c r="CT265" s="27" t="s">
        <v>834</v>
      </c>
      <c r="CU265" s="27" t="s">
        <v>5035</v>
      </c>
      <c r="CV265" s="27" t="s">
        <v>837</v>
      </c>
      <c r="CW265" s="27" t="s">
        <v>7006</v>
      </c>
      <c r="CX265" s="27" t="s">
        <v>1401</v>
      </c>
      <c r="CY265" s="27">
        <v>1244</v>
      </c>
      <c r="CZ265" s="27" t="s">
        <v>7321</v>
      </c>
      <c r="DA265" s="27" t="s">
        <v>1401</v>
      </c>
      <c r="DB265" s="27">
        <v>250</v>
      </c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  <c r="GF265" s="27"/>
    </row>
    <row r="266" spans="1:188">
      <c r="A266" s="1">
        <v>265</v>
      </c>
      <c r="B266" s="69">
        <v>39496</v>
      </c>
      <c r="C266" s="1" t="s">
        <v>2753</v>
      </c>
      <c r="D266" s="1">
        <v>104568</v>
      </c>
      <c r="E266" s="1">
        <v>64256</v>
      </c>
      <c r="F266" s="35">
        <f t="shared" si="71"/>
        <v>0.61449009257134113</v>
      </c>
      <c r="G266" s="35">
        <f t="shared" si="62"/>
        <v>0.11100908864541832</v>
      </c>
      <c r="H266" s="1" t="str">
        <f t="shared" si="63"/>
        <v>PML-N</v>
      </c>
      <c r="I266" s="35">
        <f t="shared" si="64"/>
        <v>0.40698144920318724</v>
      </c>
      <c r="J266" s="1" t="str">
        <f t="shared" si="65"/>
        <v>PML</v>
      </c>
      <c r="K266" s="35">
        <f t="shared" si="66"/>
        <v>0.29597236055776893</v>
      </c>
      <c r="L266" s="1" t="str">
        <f t="shared" si="69"/>
        <v>PPPP</v>
      </c>
      <c r="M266" s="35">
        <f t="shared" si="70"/>
        <v>0.28814429780876494</v>
      </c>
      <c r="N266" s="52" t="s">
        <v>834</v>
      </c>
      <c r="O266" s="52" t="s">
        <v>1002</v>
      </c>
      <c r="P266" s="52" t="s">
        <v>837</v>
      </c>
      <c r="Q266" s="27" t="s">
        <v>834</v>
      </c>
      <c r="R266" s="27" t="s">
        <v>1185</v>
      </c>
      <c r="S266" s="27" t="s">
        <v>837</v>
      </c>
      <c r="T266" s="27" t="s">
        <v>834</v>
      </c>
      <c r="U266" s="27" t="s">
        <v>1765</v>
      </c>
      <c r="V266" s="27" t="s">
        <v>837</v>
      </c>
      <c r="W266" s="27" t="s">
        <v>2566</v>
      </c>
      <c r="X266" s="27" t="s">
        <v>909</v>
      </c>
      <c r="Y266" s="27">
        <v>19018</v>
      </c>
      <c r="Z266" s="27" t="s">
        <v>2565</v>
      </c>
      <c r="AA266" s="27" t="s">
        <v>1194</v>
      </c>
      <c r="AB266" s="27">
        <v>26151</v>
      </c>
      <c r="AC266" s="27" t="s">
        <v>7389</v>
      </c>
      <c r="AD266" s="27" t="s">
        <v>1003</v>
      </c>
      <c r="AE266" s="27">
        <v>18515</v>
      </c>
      <c r="AF266" s="27" t="s">
        <v>834</v>
      </c>
      <c r="AG266" s="27" t="s">
        <v>7003</v>
      </c>
      <c r="AH266" s="27" t="s">
        <v>837</v>
      </c>
      <c r="AI266" s="27" t="s">
        <v>834</v>
      </c>
      <c r="AJ266" s="27" t="s">
        <v>1406</v>
      </c>
      <c r="AK266" s="27" t="s">
        <v>837</v>
      </c>
      <c r="AL266" s="27" t="s">
        <v>834</v>
      </c>
      <c r="AM266" s="27" t="s">
        <v>3202</v>
      </c>
      <c r="AN266" s="27" t="s">
        <v>837</v>
      </c>
      <c r="AO266" s="27" t="s">
        <v>834</v>
      </c>
      <c r="AP266" s="27" t="s">
        <v>7510</v>
      </c>
      <c r="AQ266" s="27" t="s">
        <v>837</v>
      </c>
      <c r="AR266" s="27" t="s">
        <v>834</v>
      </c>
      <c r="AS266" s="27" t="s">
        <v>3764</v>
      </c>
      <c r="AT266" s="27" t="s">
        <v>837</v>
      </c>
      <c r="AU266" s="27" t="s">
        <v>834</v>
      </c>
      <c r="AV266" s="27" t="s">
        <v>1866</v>
      </c>
      <c r="AW266" s="27" t="s">
        <v>837</v>
      </c>
      <c r="AX266" s="27" t="s">
        <v>834</v>
      </c>
      <c r="AY266" s="27" t="s">
        <v>393</v>
      </c>
      <c r="AZ266" s="27" t="s">
        <v>837</v>
      </c>
      <c r="BA266" s="27" t="s">
        <v>834</v>
      </c>
      <c r="BB266" s="27" t="s">
        <v>6640</v>
      </c>
      <c r="BC266" s="27" t="s">
        <v>837</v>
      </c>
      <c r="BD266" s="27" t="s">
        <v>834</v>
      </c>
      <c r="BE266" s="27" t="s">
        <v>6802</v>
      </c>
      <c r="BF266" s="27" t="s">
        <v>837</v>
      </c>
      <c r="BG266" s="27" t="s">
        <v>834</v>
      </c>
      <c r="BH266" s="27" t="s">
        <v>834</v>
      </c>
      <c r="BI266" s="27" t="s">
        <v>1777</v>
      </c>
      <c r="BJ266" s="27" t="s">
        <v>837</v>
      </c>
      <c r="BK266" s="27" t="s">
        <v>3403</v>
      </c>
      <c r="BL266" s="27" t="s">
        <v>837</v>
      </c>
      <c r="BM266" s="27" t="s">
        <v>834</v>
      </c>
      <c r="BN266" s="27" t="s">
        <v>5990</v>
      </c>
      <c r="BO266" s="27" t="s">
        <v>837</v>
      </c>
      <c r="BP266" s="27" t="s">
        <v>834</v>
      </c>
      <c r="BQ266" s="27" t="s">
        <v>1020</v>
      </c>
      <c r="BR266" s="27" t="s">
        <v>837</v>
      </c>
      <c r="BS266" s="27" t="s">
        <v>834</v>
      </c>
      <c r="BT266" s="27" t="s">
        <v>4014</v>
      </c>
      <c r="BU266" s="27" t="s">
        <v>837</v>
      </c>
      <c r="BV266" s="27" t="s">
        <v>834</v>
      </c>
      <c r="BW266" s="27" t="s">
        <v>1424</v>
      </c>
      <c r="BX266" s="27" t="s">
        <v>837</v>
      </c>
      <c r="BY266" s="27" t="s">
        <v>834</v>
      </c>
      <c r="BZ266" s="27" t="s">
        <v>602</v>
      </c>
      <c r="CA266" s="27" t="s">
        <v>837</v>
      </c>
      <c r="CB266" s="27" t="s">
        <v>834</v>
      </c>
      <c r="CC266" s="27" t="s">
        <v>3539</v>
      </c>
      <c r="CD266" s="27" t="s">
        <v>837</v>
      </c>
      <c r="CE266" s="27" t="s">
        <v>834</v>
      </c>
      <c r="CF266" s="27" t="s">
        <v>3118</v>
      </c>
      <c r="CG266" s="27" t="s">
        <v>837</v>
      </c>
      <c r="CH266" s="27" t="s">
        <v>834</v>
      </c>
      <c r="CI266" s="27" t="s">
        <v>3608</v>
      </c>
      <c r="CJ266" s="27" t="s">
        <v>837</v>
      </c>
      <c r="CK266" s="27" t="s">
        <v>834</v>
      </c>
      <c r="CL266" s="27" t="s">
        <v>399</v>
      </c>
      <c r="CM266" s="27" t="s">
        <v>837</v>
      </c>
      <c r="CN266" s="27" t="s">
        <v>834</v>
      </c>
      <c r="CO266" s="27" t="s">
        <v>3983</v>
      </c>
      <c r="CP266" s="27" t="s">
        <v>837</v>
      </c>
      <c r="CQ266" s="27" t="s">
        <v>834</v>
      </c>
      <c r="CR266" s="27" t="s">
        <v>3395</v>
      </c>
      <c r="CS266" s="27" t="s">
        <v>837</v>
      </c>
      <c r="CT266" s="27" t="s">
        <v>834</v>
      </c>
      <c r="CU266" s="27" t="s">
        <v>5035</v>
      </c>
      <c r="CV266" s="27" t="s">
        <v>837</v>
      </c>
      <c r="CW266" s="27" t="s">
        <v>7390</v>
      </c>
      <c r="CX266" s="27" t="s">
        <v>1401</v>
      </c>
      <c r="CY266" s="27">
        <v>408</v>
      </c>
      <c r="CZ266" s="27" t="s">
        <v>7391</v>
      </c>
      <c r="DA266" s="27" t="s">
        <v>1401</v>
      </c>
      <c r="DB266" s="27">
        <v>164</v>
      </c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  <c r="GF266" s="27"/>
    </row>
    <row r="267" spans="1:188">
      <c r="A267" s="1">
        <v>266</v>
      </c>
      <c r="B267" s="69">
        <v>39496</v>
      </c>
      <c r="C267" s="1" t="s">
        <v>2573</v>
      </c>
      <c r="D267" s="1">
        <v>124036</v>
      </c>
      <c r="E267" s="1">
        <v>68009</v>
      </c>
      <c r="F267" s="35">
        <f t="shared" si="71"/>
        <v>0.54830049340514042</v>
      </c>
      <c r="G267" s="35">
        <f t="shared" si="62"/>
        <v>4.4288255966122132E-2</v>
      </c>
      <c r="H267" s="1" t="str">
        <f t="shared" si="63"/>
        <v>PPPP</v>
      </c>
      <c r="I267" s="35">
        <f t="shared" si="64"/>
        <v>0.40290255701451277</v>
      </c>
      <c r="J267" s="1" t="str">
        <f t="shared" si="65"/>
        <v>PML</v>
      </c>
      <c r="K267" s="35">
        <f t="shared" si="66"/>
        <v>0.35861430104839065</v>
      </c>
      <c r="L267" s="1" t="str">
        <f t="shared" si="69"/>
        <v>PML-N</v>
      </c>
      <c r="M267" s="35">
        <f t="shared" si="70"/>
        <v>0.22344101515975826</v>
      </c>
      <c r="N267" s="52" t="s">
        <v>834</v>
      </c>
      <c r="O267" s="52" t="s">
        <v>1002</v>
      </c>
      <c r="P267" s="52" t="s">
        <v>837</v>
      </c>
      <c r="Q267" s="27" t="s">
        <v>834</v>
      </c>
      <c r="R267" s="27" t="s">
        <v>1185</v>
      </c>
      <c r="S267" s="27" t="s">
        <v>837</v>
      </c>
      <c r="T267" s="27" t="s">
        <v>7393</v>
      </c>
      <c r="U267" s="27" t="s">
        <v>1765</v>
      </c>
      <c r="V267" s="27">
        <v>424</v>
      </c>
      <c r="W267" s="27" t="s">
        <v>2572</v>
      </c>
      <c r="X267" s="27" t="s">
        <v>909</v>
      </c>
      <c r="Y267" s="27">
        <v>24389</v>
      </c>
      <c r="Z267" s="27" t="s">
        <v>7392</v>
      </c>
      <c r="AA267" s="27" t="s">
        <v>1194</v>
      </c>
      <c r="AB267" s="27">
        <v>15196</v>
      </c>
      <c r="AC267" s="27" t="s">
        <v>2571</v>
      </c>
      <c r="AD267" s="27" t="s">
        <v>1003</v>
      </c>
      <c r="AE267" s="27">
        <v>27401</v>
      </c>
      <c r="AF267" s="27" t="s">
        <v>834</v>
      </c>
      <c r="AG267" s="27" t="s">
        <v>7003</v>
      </c>
      <c r="AH267" s="27" t="s">
        <v>837</v>
      </c>
      <c r="AI267" s="27" t="s">
        <v>834</v>
      </c>
      <c r="AJ267" s="27" t="s">
        <v>1406</v>
      </c>
      <c r="AK267" s="27" t="s">
        <v>837</v>
      </c>
      <c r="AL267" s="27" t="s">
        <v>834</v>
      </c>
      <c r="AM267" s="27" t="s">
        <v>3202</v>
      </c>
      <c r="AN267" s="27" t="s">
        <v>837</v>
      </c>
      <c r="AO267" s="27" t="s">
        <v>834</v>
      </c>
      <c r="AP267" s="27" t="s">
        <v>7510</v>
      </c>
      <c r="AQ267" s="27" t="s">
        <v>837</v>
      </c>
      <c r="AR267" s="27" t="s">
        <v>834</v>
      </c>
      <c r="AS267" s="27" t="s">
        <v>3764</v>
      </c>
      <c r="AT267" s="27" t="s">
        <v>837</v>
      </c>
      <c r="AU267" s="27" t="s">
        <v>834</v>
      </c>
      <c r="AV267" s="27" t="s">
        <v>1866</v>
      </c>
      <c r="AW267" s="27" t="s">
        <v>837</v>
      </c>
      <c r="AX267" s="27" t="s">
        <v>834</v>
      </c>
      <c r="AY267" s="27" t="s">
        <v>393</v>
      </c>
      <c r="AZ267" s="27" t="s">
        <v>837</v>
      </c>
      <c r="BA267" s="27" t="s">
        <v>834</v>
      </c>
      <c r="BB267" s="27" t="s">
        <v>6640</v>
      </c>
      <c r="BC267" s="27" t="s">
        <v>837</v>
      </c>
      <c r="BD267" s="27" t="s">
        <v>834</v>
      </c>
      <c r="BE267" s="27" t="s">
        <v>6802</v>
      </c>
      <c r="BF267" s="27" t="s">
        <v>837</v>
      </c>
      <c r="BG267" s="27" t="s">
        <v>834</v>
      </c>
      <c r="BH267" s="27" t="s">
        <v>834</v>
      </c>
      <c r="BI267" s="27" t="s">
        <v>1777</v>
      </c>
      <c r="BJ267" s="27" t="s">
        <v>837</v>
      </c>
      <c r="BK267" s="27" t="s">
        <v>3403</v>
      </c>
      <c r="BL267" s="27" t="s">
        <v>837</v>
      </c>
      <c r="BM267" s="27" t="s">
        <v>834</v>
      </c>
      <c r="BN267" s="27" t="s">
        <v>5990</v>
      </c>
      <c r="BO267" s="27" t="s">
        <v>837</v>
      </c>
      <c r="BP267" s="27" t="s">
        <v>834</v>
      </c>
      <c r="BQ267" s="27" t="s">
        <v>1020</v>
      </c>
      <c r="BR267" s="27" t="s">
        <v>837</v>
      </c>
      <c r="BS267" s="27" t="s">
        <v>834</v>
      </c>
      <c r="BT267" s="27" t="s">
        <v>4014</v>
      </c>
      <c r="BU267" s="27" t="s">
        <v>837</v>
      </c>
      <c r="BV267" s="27" t="s">
        <v>834</v>
      </c>
      <c r="BW267" s="27" t="s">
        <v>1424</v>
      </c>
      <c r="BX267" s="27" t="s">
        <v>837</v>
      </c>
      <c r="BY267" s="27" t="s">
        <v>834</v>
      </c>
      <c r="BZ267" s="27" t="s">
        <v>602</v>
      </c>
      <c r="CA267" s="27" t="s">
        <v>837</v>
      </c>
      <c r="CB267" s="27" t="s">
        <v>834</v>
      </c>
      <c r="CC267" s="27" t="s">
        <v>3539</v>
      </c>
      <c r="CD267" s="27" t="s">
        <v>837</v>
      </c>
      <c r="CE267" s="27" t="s">
        <v>834</v>
      </c>
      <c r="CF267" s="27" t="s">
        <v>3118</v>
      </c>
      <c r="CG267" s="27" t="s">
        <v>837</v>
      </c>
      <c r="CH267" s="27" t="s">
        <v>834</v>
      </c>
      <c r="CI267" s="27" t="s">
        <v>3608</v>
      </c>
      <c r="CJ267" s="27" t="s">
        <v>837</v>
      </c>
      <c r="CK267" s="27" t="s">
        <v>834</v>
      </c>
      <c r="CL267" s="27" t="s">
        <v>399</v>
      </c>
      <c r="CM267" s="27" t="s">
        <v>837</v>
      </c>
      <c r="CN267" s="27" t="s">
        <v>834</v>
      </c>
      <c r="CO267" s="27" t="s">
        <v>3983</v>
      </c>
      <c r="CP267" s="27" t="s">
        <v>837</v>
      </c>
      <c r="CQ267" s="27" t="s">
        <v>834</v>
      </c>
      <c r="CR267" s="27" t="s">
        <v>3395</v>
      </c>
      <c r="CS267" s="27" t="s">
        <v>837</v>
      </c>
      <c r="CT267" s="27" t="s">
        <v>834</v>
      </c>
      <c r="CU267" s="27" t="s">
        <v>5035</v>
      </c>
      <c r="CV267" s="27" t="s">
        <v>837</v>
      </c>
      <c r="CW267" s="27" t="s">
        <v>4053</v>
      </c>
      <c r="CX267" s="27" t="s">
        <v>1401</v>
      </c>
      <c r="CY267" s="27">
        <v>299</v>
      </c>
      <c r="CZ267" s="27" t="s">
        <v>7407</v>
      </c>
      <c r="DA267" s="27" t="s">
        <v>1401</v>
      </c>
      <c r="DB267" s="27">
        <v>247</v>
      </c>
      <c r="DC267" s="27" t="s">
        <v>7408</v>
      </c>
      <c r="DD267" s="27" t="s">
        <v>1401</v>
      </c>
      <c r="DE267" s="27">
        <v>53</v>
      </c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  <c r="GF267" s="27"/>
    </row>
    <row r="268" spans="1:188">
      <c r="A268" s="1">
        <v>267</v>
      </c>
      <c r="B268" s="69">
        <v>39496</v>
      </c>
      <c r="C268" s="1" t="s">
        <v>1117</v>
      </c>
      <c r="D268" s="1">
        <v>159528</v>
      </c>
      <c r="E268" s="1">
        <v>61960</v>
      </c>
      <c r="F268" s="35">
        <f t="shared" si="71"/>
        <v>0.38839576751416677</v>
      </c>
      <c r="G268" s="35">
        <f t="shared" si="62"/>
        <v>1.6623628147191738E-3</v>
      </c>
      <c r="H268" s="1" t="str">
        <f t="shared" si="63"/>
        <v>PML</v>
      </c>
      <c r="I268" s="35">
        <f t="shared" si="64"/>
        <v>0.3805358295674629</v>
      </c>
      <c r="J268" s="1" t="str">
        <f t="shared" si="65"/>
        <v>PPPP</v>
      </c>
      <c r="K268" s="35">
        <f t="shared" si="66"/>
        <v>0.37887346675274369</v>
      </c>
      <c r="L268" s="1" t="str">
        <f t="shared" si="69"/>
        <v>PML-N</v>
      </c>
      <c r="M268" s="35">
        <f t="shared" si="70"/>
        <v>0.14901549386701096</v>
      </c>
      <c r="N268" s="52" t="s">
        <v>834</v>
      </c>
      <c r="O268" s="52" t="s">
        <v>1002</v>
      </c>
      <c r="P268" s="52" t="s">
        <v>837</v>
      </c>
      <c r="Q268" s="27" t="s">
        <v>834</v>
      </c>
      <c r="R268" s="27" t="s">
        <v>1185</v>
      </c>
      <c r="S268" s="27" t="s">
        <v>837</v>
      </c>
      <c r="T268" s="27" t="s">
        <v>834</v>
      </c>
      <c r="U268" s="27" t="s">
        <v>1765</v>
      </c>
      <c r="V268" s="27" t="s">
        <v>837</v>
      </c>
      <c r="W268" s="27" t="s">
        <v>2574</v>
      </c>
      <c r="X268" s="27" t="s">
        <v>909</v>
      </c>
      <c r="Y268" s="27">
        <v>23578</v>
      </c>
      <c r="Z268" s="27" t="s">
        <v>7409</v>
      </c>
      <c r="AA268" s="27" t="s">
        <v>1194</v>
      </c>
      <c r="AB268" s="27">
        <v>9233</v>
      </c>
      <c r="AC268" s="27" t="s">
        <v>2575</v>
      </c>
      <c r="AD268" s="27" t="s">
        <v>1003</v>
      </c>
      <c r="AE268" s="27">
        <v>23475</v>
      </c>
      <c r="AF268" s="27" t="s">
        <v>834</v>
      </c>
      <c r="AG268" s="27" t="s">
        <v>7003</v>
      </c>
      <c r="AH268" s="27" t="s">
        <v>837</v>
      </c>
      <c r="AI268" s="27" t="s">
        <v>834</v>
      </c>
      <c r="AJ268" s="27" t="s">
        <v>1406</v>
      </c>
      <c r="AK268" s="27" t="s">
        <v>837</v>
      </c>
      <c r="AL268" s="27" t="s">
        <v>834</v>
      </c>
      <c r="AM268" s="27" t="s">
        <v>3202</v>
      </c>
      <c r="AN268" s="27" t="s">
        <v>837</v>
      </c>
      <c r="AO268" s="27" t="s">
        <v>834</v>
      </c>
      <c r="AP268" s="27" t="s">
        <v>7510</v>
      </c>
      <c r="AQ268" s="27" t="s">
        <v>837</v>
      </c>
      <c r="AR268" s="27" t="s">
        <v>834</v>
      </c>
      <c r="AS268" s="27" t="s">
        <v>3764</v>
      </c>
      <c r="AT268" s="27" t="s">
        <v>837</v>
      </c>
      <c r="AU268" s="27" t="s">
        <v>834</v>
      </c>
      <c r="AV268" s="27" t="s">
        <v>1866</v>
      </c>
      <c r="AW268" s="27" t="s">
        <v>837</v>
      </c>
      <c r="AX268" s="27" t="s">
        <v>834</v>
      </c>
      <c r="AY268" s="27" t="s">
        <v>393</v>
      </c>
      <c r="AZ268" s="27" t="s">
        <v>837</v>
      </c>
      <c r="BA268" s="27" t="s">
        <v>834</v>
      </c>
      <c r="BB268" s="27" t="s">
        <v>6640</v>
      </c>
      <c r="BC268" s="27" t="s">
        <v>837</v>
      </c>
      <c r="BD268" s="27" t="s">
        <v>834</v>
      </c>
      <c r="BE268" s="27" t="s">
        <v>6802</v>
      </c>
      <c r="BF268" s="27" t="s">
        <v>837</v>
      </c>
      <c r="BG268" s="27" t="s">
        <v>834</v>
      </c>
      <c r="BH268" s="27" t="s">
        <v>834</v>
      </c>
      <c r="BI268" s="27" t="s">
        <v>1777</v>
      </c>
      <c r="BJ268" s="27" t="s">
        <v>837</v>
      </c>
      <c r="BK268" s="27" t="s">
        <v>3403</v>
      </c>
      <c r="BL268" s="27" t="s">
        <v>837</v>
      </c>
      <c r="BM268" s="27" t="s">
        <v>834</v>
      </c>
      <c r="BN268" s="27" t="s">
        <v>5990</v>
      </c>
      <c r="BO268" s="27" t="s">
        <v>837</v>
      </c>
      <c r="BP268" s="27" t="s">
        <v>834</v>
      </c>
      <c r="BQ268" s="27" t="s">
        <v>1020</v>
      </c>
      <c r="BR268" s="27" t="s">
        <v>837</v>
      </c>
      <c r="BS268" s="27" t="s">
        <v>834</v>
      </c>
      <c r="BT268" s="27" t="s">
        <v>4014</v>
      </c>
      <c r="BU268" s="27" t="s">
        <v>837</v>
      </c>
      <c r="BV268" s="27" t="s">
        <v>834</v>
      </c>
      <c r="BW268" s="27" t="s">
        <v>1424</v>
      </c>
      <c r="BX268" s="27" t="s">
        <v>837</v>
      </c>
      <c r="BY268" s="27" t="s">
        <v>834</v>
      </c>
      <c r="BZ268" s="27" t="s">
        <v>602</v>
      </c>
      <c r="CA268" s="27" t="s">
        <v>837</v>
      </c>
      <c r="CB268" s="27" t="s">
        <v>834</v>
      </c>
      <c r="CC268" s="27" t="s">
        <v>3539</v>
      </c>
      <c r="CD268" s="27" t="s">
        <v>837</v>
      </c>
      <c r="CE268" s="27" t="s">
        <v>834</v>
      </c>
      <c r="CF268" s="27" t="s">
        <v>3118</v>
      </c>
      <c r="CG268" s="27" t="s">
        <v>837</v>
      </c>
      <c r="CH268" s="27" t="s">
        <v>834</v>
      </c>
      <c r="CI268" s="27" t="s">
        <v>3608</v>
      </c>
      <c r="CJ268" s="27" t="s">
        <v>837</v>
      </c>
      <c r="CK268" s="27" t="s">
        <v>834</v>
      </c>
      <c r="CL268" s="27" t="s">
        <v>399</v>
      </c>
      <c r="CM268" s="27" t="s">
        <v>837</v>
      </c>
      <c r="CN268" s="27" t="s">
        <v>834</v>
      </c>
      <c r="CO268" s="27" t="s">
        <v>3983</v>
      </c>
      <c r="CP268" s="27" t="s">
        <v>837</v>
      </c>
      <c r="CQ268" s="27" t="s">
        <v>834</v>
      </c>
      <c r="CR268" s="27" t="s">
        <v>3395</v>
      </c>
      <c r="CS268" s="27" t="s">
        <v>837</v>
      </c>
      <c r="CT268" s="27" t="s">
        <v>834</v>
      </c>
      <c r="CU268" s="27" t="s">
        <v>5035</v>
      </c>
      <c r="CV268" s="27" t="s">
        <v>837</v>
      </c>
      <c r="CW268" s="27" t="s">
        <v>7410</v>
      </c>
      <c r="CX268" s="27" t="s">
        <v>1401</v>
      </c>
      <c r="CY268" s="27">
        <v>4583</v>
      </c>
      <c r="CZ268" s="27" t="s">
        <v>7357</v>
      </c>
      <c r="DA268" s="27" t="s">
        <v>1401</v>
      </c>
      <c r="DB268" s="27">
        <v>602</v>
      </c>
      <c r="DC268" s="27" t="s">
        <v>7358</v>
      </c>
      <c r="DD268" s="27" t="s">
        <v>1401</v>
      </c>
      <c r="DE268" s="27">
        <v>489</v>
      </c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  <c r="GF268" s="27"/>
    </row>
    <row r="269" spans="1:188">
      <c r="A269" s="1">
        <v>268</v>
      </c>
      <c r="B269" s="69">
        <v>39496</v>
      </c>
      <c r="C269" s="1" t="s">
        <v>1146</v>
      </c>
      <c r="D269" s="1">
        <v>155404</v>
      </c>
      <c r="E269" s="1">
        <v>51013</v>
      </c>
      <c r="F269" s="35">
        <f t="shared" si="71"/>
        <v>0.32826053383439296</v>
      </c>
      <c r="G269" s="35">
        <f t="shared" ref="G269:G298" si="72">((LARGE(N269:GE269,1)-(LARGE(N269:GE269,2)))/E269)</f>
        <v>0.17262266481093055</v>
      </c>
      <c r="H269" s="1" t="str">
        <f t="shared" ref="H269:H298" si="73">INDEX(N269:GE269,MATCH(MAX(N269:GE269),N269:GE269,0)-1)</f>
        <v>IND</v>
      </c>
      <c r="I269" s="35">
        <f t="shared" ref="I269:I298" si="74">LARGE(N269:GE269,1)/(E269)</f>
        <v>0.48658185168486462</v>
      </c>
      <c r="J269" s="1" t="str">
        <f t="shared" ref="J269:J298" si="75">INDEX(N269:GE269,MATCH(LARGE(N269:GE269,2),N269:GE269,0)-1)</f>
        <v>IND</v>
      </c>
      <c r="K269" s="35">
        <f t="shared" ref="K269:K298" si="76">LARGE(N269:GE269,2)/(E269)</f>
        <v>0.31395918687393409</v>
      </c>
      <c r="L269" s="1" t="str">
        <f t="shared" si="69"/>
        <v>PML-N</v>
      </c>
      <c r="M269" s="35">
        <f t="shared" si="70"/>
        <v>9.3093917236782786E-2</v>
      </c>
      <c r="N269" s="52" t="s">
        <v>834</v>
      </c>
      <c r="O269" s="52" t="s">
        <v>1002</v>
      </c>
      <c r="P269" s="52" t="s">
        <v>837</v>
      </c>
      <c r="Q269" s="27" t="s">
        <v>7185</v>
      </c>
      <c r="R269" s="27" t="s">
        <v>1185</v>
      </c>
      <c r="S269" s="27">
        <v>73</v>
      </c>
      <c r="T269" s="27" t="s">
        <v>7341</v>
      </c>
      <c r="U269" s="27" t="s">
        <v>1765</v>
      </c>
      <c r="V269" s="27">
        <v>93</v>
      </c>
      <c r="W269" s="27" t="s">
        <v>7356</v>
      </c>
      <c r="X269" s="27" t="s">
        <v>909</v>
      </c>
      <c r="Y269" s="27">
        <v>3940</v>
      </c>
      <c r="Z269" s="27" t="s">
        <v>7355</v>
      </c>
      <c r="AA269" s="27" t="s">
        <v>1194</v>
      </c>
      <c r="AB269" s="27">
        <v>4749</v>
      </c>
      <c r="AC269" s="27" t="s">
        <v>834</v>
      </c>
      <c r="AD269" s="27" t="s">
        <v>1003</v>
      </c>
      <c r="AE269" s="27" t="s">
        <v>837</v>
      </c>
      <c r="AF269" s="27" t="s">
        <v>834</v>
      </c>
      <c r="AG269" s="27" t="s">
        <v>7003</v>
      </c>
      <c r="AH269" s="27" t="s">
        <v>837</v>
      </c>
      <c r="AI269" s="27" t="s">
        <v>834</v>
      </c>
      <c r="AJ269" s="27" t="s">
        <v>1406</v>
      </c>
      <c r="AK269" s="27" t="s">
        <v>837</v>
      </c>
      <c r="AL269" s="27" t="s">
        <v>834</v>
      </c>
      <c r="AM269" s="27" t="s">
        <v>3202</v>
      </c>
      <c r="AN269" s="27" t="s">
        <v>837</v>
      </c>
      <c r="AO269" s="27" t="s">
        <v>834</v>
      </c>
      <c r="AP269" s="27" t="s">
        <v>7510</v>
      </c>
      <c r="AQ269" s="27" t="s">
        <v>837</v>
      </c>
      <c r="AR269" s="27" t="s">
        <v>834</v>
      </c>
      <c r="AS269" s="27" t="s">
        <v>3764</v>
      </c>
      <c r="AT269" s="27" t="s">
        <v>837</v>
      </c>
      <c r="AU269" s="27" t="s">
        <v>834</v>
      </c>
      <c r="AV269" s="27" t="s">
        <v>1866</v>
      </c>
      <c r="AW269" s="27" t="s">
        <v>837</v>
      </c>
      <c r="AX269" s="27" t="s">
        <v>834</v>
      </c>
      <c r="AY269" s="27" t="s">
        <v>393</v>
      </c>
      <c r="AZ269" s="27" t="s">
        <v>837</v>
      </c>
      <c r="BA269" s="27" t="s">
        <v>834</v>
      </c>
      <c r="BB269" s="27" t="s">
        <v>6640</v>
      </c>
      <c r="BC269" s="27" t="s">
        <v>837</v>
      </c>
      <c r="BD269" s="27" t="s">
        <v>834</v>
      </c>
      <c r="BE269" s="27" t="s">
        <v>6802</v>
      </c>
      <c r="BF269" s="27" t="s">
        <v>837</v>
      </c>
      <c r="BG269" s="27" t="s">
        <v>834</v>
      </c>
      <c r="BH269" s="27" t="s">
        <v>834</v>
      </c>
      <c r="BI269" s="27" t="s">
        <v>1777</v>
      </c>
      <c r="BJ269" s="27" t="s">
        <v>837</v>
      </c>
      <c r="BK269" s="27" t="s">
        <v>3403</v>
      </c>
      <c r="BL269" s="27" t="s">
        <v>837</v>
      </c>
      <c r="BM269" s="27" t="s">
        <v>834</v>
      </c>
      <c r="BN269" s="27" t="s">
        <v>5990</v>
      </c>
      <c r="BO269" s="27" t="s">
        <v>837</v>
      </c>
      <c r="BP269" s="27" t="s">
        <v>834</v>
      </c>
      <c r="BQ269" s="27" t="s">
        <v>1020</v>
      </c>
      <c r="BR269" s="27" t="s">
        <v>837</v>
      </c>
      <c r="BS269" s="27" t="s">
        <v>834</v>
      </c>
      <c r="BT269" s="27" t="s">
        <v>4014</v>
      </c>
      <c r="BU269" s="27" t="s">
        <v>837</v>
      </c>
      <c r="BV269" s="27" t="s">
        <v>834</v>
      </c>
      <c r="BW269" s="27" t="s">
        <v>1424</v>
      </c>
      <c r="BX269" s="27" t="s">
        <v>837</v>
      </c>
      <c r="BY269" s="27" t="s">
        <v>834</v>
      </c>
      <c r="BZ269" s="27" t="s">
        <v>602</v>
      </c>
      <c r="CA269" s="27" t="s">
        <v>837</v>
      </c>
      <c r="CB269" s="27" t="s">
        <v>834</v>
      </c>
      <c r="CC269" s="27" t="s">
        <v>3539</v>
      </c>
      <c r="CD269" s="27" t="s">
        <v>837</v>
      </c>
      <c r="CE269" s="27" t="s">
        <v>834</v>
      </c>
      <c r="CF269" s="27" t="s">
        <v>3118</v>
      </c>
      <c r="CG269" s="27" t="s">
        <v>837</v>
      </c>
      <c r="CH269" s="27" t="s">
        <v>834</v>
      </c>
      <c r="CI269" s="27" t="s">
        <v>3608</v>
      </c>
      <c r="CJ269" s="27" t="s">
        <v>837</v>
      </c>
      <c r="CK269" s="27" t="s">
        <v>834</v>
      </c>
      <c r="CL269" s="27" t="s">
        <v>399</v>
      </c>
      <c r="CM269" s="27" t="s">
        <v>837</v>
      </c>
      <c r="CN269" s="27" t="s">
        <v>834</v>
      </c>
      <c r="CO269" s="27" t="s">
        <v>3983</v>
      </c>
      <c r="CP269" s="27" t="s">
        <v>837</v>
      </c>
      <c r="CQ269" s="27" t="s">
        <v>834</v>
      </c>
      <c r="CR269" s="27" t="s">
        <v>3395</v>
      </c>
      <c r="CS269" s="27" t="s">
        <v>837</v>
      </c>
      <c r="CT269" s="27" t="s">
        <v>834</v>
      </c>
      <c r="CU269" s="27" t="s">
        <v>5035</v>
      </c>
      <c r="CV269" s="27" t="s">
        <v>837</v>
      </c>
      <c r="CW269" s="27" t="s">
        <v>2576</v>
      </c>
      <c r="CX269" s="27" t="s">
        <v>1401</v>
      </c>
      <c r="CY269" s="27">
        <v>24822</v>
      </c>
      <c r="CZ269" s="27" t="s">
        <v>2399</v>
      </c>
      <c r="DA269" s="27" t="s">
        <v>1401</v>
      </c>
      <c r="DB269" s="27">
        <v>16016</v>
      </c>
      <c r="DC269" s="27" t="s">
        <v>7340</v>
      </c>
      <c r="DD269" s="27" t="s">
        <v>1401</v>
      </c>
      <c r="DE269" s="27">
        <v>1320</v>
      </c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  <c r="GF269" s="27"/>
    </row>
    <row r="270" spans="1:188">
      <c r="A270" s="1">
        <v>269</v>
      </c>
      <c r="B270" s="69">
        <v>39496</v>
      </c>
      <c r="C270" s="1" t="s">
        <v>1148</v>
      </c>
      <c r="D270" s="1">
        <v>168217</v>
      </c>
      <c r="E270" s="1">
        <v>62849</v>
      </c>
      <c r="F270" s="35">
        <f t="shared" si="71"/>
        <v>0.37361859978480177</v>
      </c>
      <c r="G270" s="35">
        <f t="shared" si="72"/>
        <v>2.0429919330458717E-2</v>
      </c>
      <c r="H270" s="1" t="str">
        <f t="shared" si="73"/>
        <v>IND</v>
      </c>
      <c r="I270" s="35">
        <f t="shared" si="74"/>
        <v>0.37817626374325763</v>
      </c>
      <c r="J270" s="1" t="str">
        <f t="shared" si="75"/>
        <v>PML</v>
      </c>
      <c r="K270" s="35">
        <f t="shared" si="76"/>
        <v>0.35774634441279896</v>
      </c>
      <c r="L270" s="1" t="str">
        <f t="shared" si="69"/>
        <v>PPPP</v>
      </c>
      <c r="M270" s="35">
        <f t="shared" si="70"/>
        <v>0.22057630193002276</v>
      </c>
      <c r="N270" s="52" t="s">
        <v>834</v>
      </c>
      <c r="O270" s="52" t="s">
        <v>1002</v>
      </c>
      <c r="P270" s="52" t="s">
        <v>837</v>
      </c>
      <c r="Q270" s="27" t="s">
        <v>7190</v>
      </c>
      <c r="R270" s="27" t="s">
        <v>1185</v>
      </c>
      <c r="S270" s="27">
        <v>150</v>
      </c>
      <c r="T270" s="27" t="s">
        <v>7189</v>
      </c>
      <c r="U270" s="27" t="s">
        <v>1765</v>
      </c>
      <c r="V270" s="27">
        <v>641</v>
      </c>
      <c r="W270" s="27" t="s">
        <v>2220</v>
      </c>
      <c r="X270" s="27" t="s">
        <v>909</v>
      </c>
      <c r="Y270" s="27">
        <v>22484</v>
      </c>
      <c r="Z270" s="27" t="s">
        <v>834</v>
      </c>
      <c r="AA270" s="27" t="s">
        <v>1194</v>
      </c>
      <c r="AB270" s="27" t="s">
        <v>837</v>
      </c>
      <c r="AC270" s="27" t="s">
        <v>7186</v>
      </c>
      <c r="AD270" s="27" t="s">
        <v>1003</v>
      </c>
      <c r="AE270" s="27">
        <v>13863</v>
      </c>
      <c r="AF270" s="27" t="s">
        <v>834</v>
      </c>
      <c r="AG270" s="27" t="s">
        <v>7003</v>
      </c>
      <c r="AH270" s="27" t="s">
        <v>837</v>
      </c>
      <c r="AI270" s="27" t="s">
        <v>834</v>
      </c>
      <c r="AJ270" s="27" t="s">
        <v>1406</v>
      </c>
      <c r="AK270" s="27" t="s">
        <v>837</v>
      </c>
      <c r="AL270" s="27" t="s">
        <v>834</v>
      </c>
      <c r="AM270" s="27" t="s">
        <v>3202</v>
      </c>
      <c r="AN270" s="27" t="s">
        <v>837</v>
      </c>
      <c r="AO270" s="27" t="s">
        <v>834</v>
      </c>
      <c r="AP270" s="27" t="s">
        <v>7510</v>
      </c>
      <c r="AQ270" s="27" t="s">
        <v>837</v>
      </c>
      <c r="AR270" s="27" t="s">
        <v>834</v>
      </c>
      <c r="AS270" s="27" t="s">
        <v>3764</v>
      </c>
      <c r="AT270" s="27" t="s">
        <v>837</v>
      </c>
      <c r="AU270" s="27" t="s">
        <v>834</v>
      </c>
      <c r="AV270" s="27" t="s">
        <v>1866</v>
      </c>
      <c r="AW270" s="27" t="s">
        <v>837</v>
      </c>
      <c r="AX270" s="27" t="s">
        <v>834</v>
      </c>
      <c r="AY270" s="27" t="s">
        <v>393</v>
      </c>
      <c r="AZ270" s="27" t="s">
        <v>837</v>
      </c>
      <c r="BA270" s="27" t="s">
        <v>834</v>
      </c>
      <c r="BB270" s="27" t="s">
        <v>6640</v>
      </c>
      <c r="BC270" s="27" t="s">
        <v>837</v>
      </c>
      <c r="BD270" s="27" t="s">
        <v>834</v>
      </c>
      <c r="BE270" s="27" t="s">
        <v>6802</v>
      </c>
      <c r="BF270" s="27" t="s">
        <v>837</v>
      </c>
      <c r="BG270" s="27" t="s">
        <v>834</v>
      </c>
      <c r="BH270" s="27" t="s">
        <v>834</v>
      </c>
      <c r="BI270" s="27" t="s">
        <v>1777</v>
      </c>
      <c r="BJ270" s="27" t="s">
        <v>837</v>
      </c>
      <c r="BK270" s="27" t="s">
        <v>3403</v>
      </c>
      <c r="BL270" s="27" t="s">
        <v>837</v>
      </c>
      <c r="BM270" s="27" t="s">
        <v>834</v>
      </c>
      <c r="BN270" s="27" t="s">
        <v>5990</v>
      </c>
      <c r="BO270" s="27" t="s">
        <v>837</v>
      </c>
      <c r="BP270" s="27" t="s">
        <v>834</v>
      </c>
      <c r="BQ270" s="27" t="s">
        <v>1020</v>
      </c>
      <c r="BR270" s="27" t="s">
        <v>837</v>
      </c>
      <c r="BS270" s="27" t="s">
        <v>834</v>
      </c>
      <c r="BT270" s="27" t="s">
        <v>4014</v>
      </c>
      <c r="BU270" s="27" t="s">
        <v>837</v>
      </c>
      <c r="BV270" s="27" t="s">
        <v>834</v>
      </c>
      <c r="BW270" s="27" t="s">
        <v>1424</v>
      </c>
      <c r="BX270" s="27" t="s">
        <v>837</v>
      </c>
      <c r="BY270" s="27" t="s">
        <v>834</v>
      </c>
      <c r="BZ270" s="27" t="s">
        <v>602</v>
      </c>
      <c r="CA270" s="27" t="s">
        <v>837</v>
      </c>
      <c r="CB270" s="27" t="s">
        <v>834</v>
      </c>
      <c r="CC270" s="27" t="s">
        <v>3539</v>
      </c>
      <c r="CD270" s="27" t="s">
        <v>837</v>
      </c>
      <c r="CE270" s="27" t="s">
        <v>834</v>
      </c>
      <c r="CF270" s="27" t="s">
        <v>3118</v>
      </c>
      <c r="CG270" s="27" t="s">
        <v>837</v>
      </c>
      <c r="CH270" s="27" t="s">
        <v>834</v>
      </c>
      <c r="CI270" s="27" t="s">
        <v>3608</v>
      </c>
      <c r="CJ270" s="27" t="s">
        <v>837</v>
      </c>
      <c r="CK270" s="27" t="s">
        <v>834</v>
      </c>
      <c r="CL270" s="27" t="s">
        <v>399</v>
      </c>
      <c r="CM270" s="27" t="s">
        <v>837</v>
      </c>
      <c r="CN270" s="27" t="s">
        <v>834</v>
      </c>
      <c r="CO270" s="27" t="s">
        <v>3983</v>
      </c>
      <c r="CP270" s="27" t="s">
        <v>837</v>
      </c>
      <c r="CQ270" s="27" t="s">
        <v>834</v>
      </c>
      <c r="CR270" s="27" t="s">
        <v>3395</v>
      </c>
      <c r="CS270" s="27" t="s">
        <v>837</v>
      </c>
      <c r="CT270" s="27" t="s">
        <v>834</v>
      </c>
      <c r="CU270" s="27" t="s">
        <v>5035</v>
      </c>
      <c r="CV270" s="27" t="s">
        <v>837</v>
      </c>
      <c r="CW270" s="27" t="s">
        <v>2219</v>
      </c>
      <c r="CX270" s="27" t="s">
        <v>1401</v>
      </c>
      <c r="CY270" s="27">
        <v>23768</v>
      </c>
      <c r="CZ270" s="27" t="s">
        <v>7187</v>
      </c>
      <c r="DA270" s="27" t="s">
        <v>1401</v>
      </c>
      <c r="DB270" s="27">
        <v>960</v>
      </c>
      <c r="DC270" s="27" t="s">
        <v>7188</v>
      </c>
      <c r="DD270" s="27" t="s">
        <v>1401</v>
      </c>
      <c r="DE270" s="27">
        <v>728</v>
      </c>
      <c r="DF270" s="27" t="s">
        <v>7357</v>
      </c>
      <c r="DG270" s="27" t="s">
        <v>1401</v>
      </c>
      <c r="DH270" s="27">
        <v>129</v>
      </c>
      <c r="DI270" s="27" t="s">
        <v>7191</v>
      </c>
      <c r="DJ270" s="27" t="s">
        <v>1401</v>
      </c>
      <c r="DK270" s="27">
        <v>126</v>
      </c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  <c r="GF270" s="27"/>
    </row>
    <row r="271" spans="1:188">
      <c r="A271" s="1">
        <v>270</v>
      </c>
      <c r="B271" s="69">
        <v>39496</v>
      </c>
      <c r="C271" s="1" t="s">
        <v>2223</v>
      </c>
      <c r="D271" s="1">
        <v>153364</v>
      </c>
      <c r="E271" s="1">
        <v>71073</v>
      </c>
      <c r="F271" s="35">
        <f t="shared" si="71"/>
        <v>0.463426879841423</v>
      </c>
      <c r="G271" s="35">
        <f t="shared" si="72"/>
        <v>0.28874537447413223</v>
      </c>
      <c r="H271" s="1" t="str">
        <f t="shared" si="73"/>
        <v>PPPP</v>
      </c>
      <c r="I271" s="35">
        <f t="shared" si="74"/>
        <v>0.61775920532410333</v>
      </c>
      <c r="J271" s="1" t="str">
        <f t="shared" si="75"/>
        <v>PML</v>
      </c>
      <c r="K271" s="35">
        <f t="shared" si="76"/>
        <v>0.32901383084997116</v>
      </c>
      <c r="L271" s="1" t="str">
        <f t="shared" si="69"/>
        <v>MMA</v>
      </c>
      <c r="M271" s="35">
        <f t="shared" si="70"/>
        <v>2.6536096689319433E-2</v>
      </c>
      <c r="N271" s="52" t="s">
        <v>834</v>
      </c>
      <c r="O271" s="52" t="s">
        <v>1002</v>
      </c>
      <c r="P271" s="52" t="s">
        <v>837</v>
      </c>
      <c r="Q271" s="27" t="s">
        <v>7019</v>
      </c>
      <c r="R271" s="27" t="s">
        <v>1185</v>
      </c>
      <c r="S271" s="27">
        <v>1886</v>
      </c>
      <c r="T271" s="27" t="s">
        <v>7020</v>
      </c>
      <c r="U271" s="27" t="s">
        <v>1765</v>
      </c>
      <c r="V271" s="27">
        <v>1457</v>
      </c>
      <c r="W271" s="27" t="s">
        <v>2222</v>
      </c>
      <c r="X271" s="27" t="s">
        <v>909</v>
      </c>
      <c r="Y271" s="27">
        <v>23384</v>
      </c>
      <c r="Z271" s="27" t="s">
        <v>834</v>
      </c>
      <c r="AA271" s="27" t="s">
        <v>1194</v>
      </c>
      <c r="AB271" s="27" t="s">
        <v>837</v>
      </c>
      <c r="AC271" s="27" t="s">
        <v>2221</v>
      </c>
      <c r="AD271" s="27" t="s">
        <v>1003</v>
      </c>
      <c r="AE271" s="27">
        <v>43906</v>
      </c>
      <c r="AF271" s="27" t="s">
        <v>834</v>
      </c>
      <c r="AG271" s="27" t="s">
        <v>7003</v>
      </c>
      <c r="AH271" s="27" t="s">
        <v>837</v>
      </c>
      <c r="AI271" s="27" t="s">
        <v>834</v>
      </c>
      <c r="AJ271" s="27" t="s">
        <v>1406</v>
      </c>
      <c r="AK271" s="27" t="s">
        <v>837</v>
      </c>
      <c r="AL271" s="27" t="s">
        <v>834</v>
      </c>
      <c r="AM271" s="27" t="s">
        <v>3202</v>
      </c>
      <c r="AN271" s="27" t="s">
        <v>837</v>
      </c>
      <c r="AO271" s="27" t="s">
        <v>834</v>
      </c>
      <c r="AP271" s="27" t="s">
        <v>7510</v>
      </c>
      <c r="AQ271" s="27" t="s">
        <v>837</v>
      </c>
      <c r="AR271" s="27" t="s">
        <v>834</v>
      </c>
      <c r="AS271" s="27" t="s">
        <v>3764</v>
      </c>
      <c r="AT271" s="27" t="s">
        <v>837</v>
      </c>
      <c r="AU271" s="27" t="s">
        <v>834</v>
      </c>
      <c r="AV271" s="27" t="s">
        <v>1866</v>
      </c>
      <c r="AW271" s="27" t="s">
        <v>837</v>
      </c>
      <c r="AX271" s="27" t="s">
        <v>834</v>
      </c>
      <c r="AY271" s="27" t="s">
        <v>393</v>
      </c>
      <c r="AZ271" s="27" t="s">
        <v>837</v>
      </c>
      <c r="BA271" s="27" t="s">
        <v>834</v>
      </c>
      <c r="BB271" s="27" t="s">
        <v>6640</v>
      </c>
      <c r="BC271" s="27" t="s">
        <v>837</v>
      </c>
      <c r="BD271" s="27" t="s">
        <v>834</v>
      </c>
      <c r="BE271" s="27" t="s">
        <v>6802</v>
      </c>
      <c r="BF271" s="27" t="s">
        <v>837</v>
      </c>
      <c r="BG271" s="27" t="s">
        <v>834</v>
      </c>
      <c r="BH271" s="27" t="s">
        <v>834</v>
      </c>
      <c r="BI271" s="27" t="s">
        <v>1777</v>
      </c>
      <c r="BJ271" s="27" t="s">
        <v>837</v>
      </c>
      <c r="BK271" s="27" t="s">
        <v>3403</v>
      </c>
      <c r="BL271" s="27" t="s">
        <v>837</v>
      </c>
      <c r="BM271" s="27" t="s">
        <v>834</v>
      </c>
      <c r="BN271" s="27" t="s">
        <v>5990</v>
      </c>
      <c r="BO271" s="27" t="s">
        <v>837</v>
      </c>
      <c r="BP271" s="27" t="s">
        <v>834</v>
      </c>
      <c r="BQ271" s="27" t="s">
        <v>1020</v>
      </c>
      <c r="BR271" s="27" t="s">
        <v>837</v>
      </c>
      <c r="BS271" s="27" t="s">
        <v>834</v>
      </c>
      <c r="BT271" s="27" t="s">
        <v>4014</v>
      </c>
      <c r="BU271" s="27" t="s">
        <v>837</v>
      </c>
      <c r="BV271" s="27" t="s">
        <v>834</v>
      </c>
      <c r="BW271" s="27" t="s">
        <v>1424</v>
      </c>
      <c r="BX271" s="27" t="s">
        <v>837</v>
      </c>
      <c r="BY271" s="27" t="s">
        <v>834</v>
      </c>
      <c r="BZ271" s="27" t="s">
        <v>602</v>
      </c>
      <c r="CA271" s="27" t="s">
        <v>837</v>
      </c>
      <c r="CB271" s="27" t="s">
        <v>834</v>
      </c>
      <c r="CC271" s="27" t="s">
        <v>3539</v>
      </c>
      <c r="CD271" s="27" t="s">
        <v>837</v>
      </c>
      <c r="CE271" s="27" t="s">
        <v>834</v>
      </c>
      <c r="CF271" s="27" t="s">
        <v>3118</v>
      </c>
      <c r="CG271" s="27" t="s">
        <v>837</v>
      </c>
      <c r="CH271" s="27" t="s">
        <v>834</v>
      </c>
      <c r="CI271" s="27" t="s">
        <v>3608</v>
      </c>
      <c r="CJ271" s="27" t="s">
        <v>837</v>
      </c>
      <c r="CK271" s="27" t="s">
        <v>834</v>
      </c>
      <c r="CL271" s="27" t="s">
        <v>399</v>
      </c>
      <c r="CM271" s="27" t="s">
        <v>837</v>
      </c>
      <c r="CN271" s="27" t="s">
        <v>834</v>
      </c>
      <c r="CO271" s="27" t="s">
        <v>3983</v>
      </c>
      <c r="CP271" s="27" t="s">
        <v>837</v>
      </c>
      <c r="CQ271" s="27" t="s">
        <v>834</v>
      </c>
      <c r="CR271" s="27" t="s">
        <v>3395</v>
      </c>
      <c r="CS271" s="27" t="s">
        <v>837</v>
      </c>
      <c r="CT271" s="27" t="s">
        <v>834</v>
      </c>
      <c r="CU271" s="27" t="s">
        <v>5035</v>
      </c>
      <c r="CV271" s="27" t="s">
        <v>837</v>
      </c>
      <c r="CW271" s="27" t="s">
        <v>3923</v>
      </c>
      <c r="CX271" s="27" t="s">
        <v>1401</v>
      </c>
      <c r="CY271" s="27">
        <v>440</v>
      </c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  <c r="GF271" s="27"/>
    </row>
    <row r="272" spans="1:188">
      <c r="A272" s="1">
        <v>271</v>
      </c>
      <c r="B272" s="69">
        <v>39496</v>
      </c>
      <c r="C272" s="1" t="s">
        <v>1153</v>
      </c>
      <c r="D272" s="1">
        <v>181933</v>
      </c>
      <c r="E272" s="1">
        <v>52820</v>
      </c>
      <c r="F272" s="35">
        <f t="shared" si="71"/>
        <v>0.29032665871502145</v>
      </c>
      <c r="G272" s="35">
        <f t="shared" si="72"/>
        <v>0.20299129117758424</v>
      </c>
      <c r="H272" s="1" t="str">
        <f t="shared" si="73"/>
        <v>PML-N</v>
      </c>
      <c r="I272" s="35">
        <f t="shared" si="74"/>
        <v>0.53212798182506627</v>
      </c>
      <c r="J272" s="1" t="str">
        <f t="shared" si="75"/>
        <v>PPPP</v>
      </c>
      <c r="K272" s="35">
        <f t="shared" si="76"/>
        <v>0.32913669064748202</v>
      </c>
      <c r="L272" s="1" t="str">
        <f t="shared" si="69"/>
        <v>PML</v>
      </c>
      <c r="M272" s="35">
        <f t="shared" si="70"/>
        <v>9.305187429004165E-2</v>
      </c>
      <c r="N272" s="52" t="s">
        <v>834</v>
      </c>
      <c r="O272" s="52" t="s">
        <v>1002</v>
      </c>
      <c r="P272" s="52" t="s">
        <v>837</v>
      </c>
      <c r="Q272" s="27" t="s">
        <v>7202</v>
      </c>
      <c r="R272" s="27" t="s">
        <v>1185</v>
      </c>
      <c r="S272" s="27">
        <v>47</v>
      </c>
      <c r="T272" s="27" t="s">
        <v>7023</v>
      </c>
      <c r="U272" s="27" t="s">
        <v>1765</v>
      </c>
      <c r="V272" s="27">
        <v>665</v>
      </c>
      <c r="W272" s="27" t="s">
        <v>7021</v>
      </c>
      <c r="X272" s="27" t="s">
        <v>909</v>
      </c>
      <c r="Y272" s="27">
        <v>4915</v>
      </c>
      <c r="Z272" s="27" t="s">
        <v>2224</v>
      </c>
      <c r="AA272" s="27" t="s">
        <v>1194</v>
      </c>
      <c r="AB272" s="27">
        <v>28107</v>
      </c>
      <c r="AC272" s="27" t="s">
        <v>1135</v>
      </c>
      <c r="AD272" s="27" t="s">
        <v>1003</v>
      </c>
      <c r="AE272" s="27">
        <v>17385</v>
      </c>
      <c r="AF272" s="27" t="s">
        <v>834</v>
      </c>
      <c r="AG272" s="27" t="s">
        <v>7003</v>
      </c>
      <c r="AH272" s="27" t="s">
        <v>837</v>
      </c>
      <c r="AI272" s="27" t="s">
        <v>834</v>
      </c>
      <c r="AJ272" s="27" t="s">
        <v>1406</v>
      </c>
      <c r="AK272" s="27" t="s">
        <v>837</v>
      </c>
      <c r="AL272" s="27" t="s">
        <v>834</v>
      </c>
      <c r="AM272" s="27" t="s">
        <v>3202</v>
      </c>
      <c r="AN272" s="27" t="s">
        <v>837</v>
      </c>
      <c r="AO272" s="27" t="s">
        <v>834</v>
      </c>
      <c r="AP272" s="27" t="s">
        <v>7510</v>
      </c>
      <c r="AQ272" s="27" t="s">
        <v>837</v>
      </c>
      <c r="AR272" s="27" t="s">
        <v>834</v>
      </c>
      <c r="AS272" s="27" t="s">
        <v>3764</v>
      </c>
      <c r="AT272" s="27" t="s">
        <v>837</v>
      </c>
      <c r="AU272" s="27" t="s">
        <v>834</v>
      </c>
      <c r="AV272" s="27" t="s">
        <v>1866</v>
      </c>
      <c r="AW272" s="27" t="s">
        <v>837</v>
      </c>
      <c r="AX272" s="27" t="s">
        <v>834</v>
      </c>
      <c r="AY272" s="27" t="s">
        <v>393</v>
      </c>
      <c r="AZ272" s="27" t="s">
        <v>837</v>
      </c>
      <c r="BA272" s="27" t="s">
        <v>834</v>
      </c>
      <c r="BB272" s="27" t="s">
        <v>6640</v>
      </c>
      <c r="BC272" s="27" t="s">
        <v>837</v>
      </c>
      <c r="BD272" s="27" t="s">
        <v>834</v>
      </c>
      <c r="BE272" s="27" t="s">
        <v>6802</v>
      </c>
      <c r="BF272" s="27" t="s">
        <v>837</v>
      </c>
      <c r="BG272" s="27" t="s">
        <v>834</v>
      </c>
      <c r="BH272" s="27" t="s">
        <v>834</v>
      </c>
      <c r="BI272" s="27" t="s">
        <v>1777</v>
      </c>
      <c r="BJ272" s="27" t="s">
        <v>837</v>
      </c>
      <c r="BK272" s="27" t="s">
        <v>3403</v>
      </c>
      <c r="BL272" s="27" t="s">
        <v>837</v>
      </c>
      <c r="BM272" s="27" t="s">
        <v>834</v>
      </c>
      <c r="BN272" s="27" t="s">
        <v>5990</v>
      </c>
      <c r="BO272" s="27" t="s">
        <v>837</v>
      </c>
      <c r="BP272" s="27" t="s">
        <v>834</v>
      </c>
      <c r="BQ272" s="27" t="s">
        <v>1020</v>
      </c>
      <c r="BR272" s="27" t="s">
        <v>837</v>
      </c>
      <c r="BS272" s="27" t="s">
        <v>834</v>
      </c>
      <c r="BT272" s="27" t="s">
        <v>4014</v>
      </c>
      <c r="BU272" s="27" t="s">
        <v>837</v>
      </c>
      <c r="BV272" s="27" t="s">
        <v>834</v>
      </c>
      <c r="BW272" s="27" t="s">
        <v>1424</v>
      </c>
      <c r="BX272" s="27" t="s">
        <v>837</v>
      </c>
      <c r="BY272" s="27" t="s">
        <v>834</v>
      </c>
      <c r="BZ272" s="27" t="s">
        <v>602</v>
      </c>
      <c r="CA272" s="27" t="s">
        <v>837</v>
      </c>
      <c r="CB272" s="27" t="s">
        <v>834</v>
      </c>
      <c r="CC272" s="27" t="s">
        <v>3539</v>
      </c>
      <c r="CD272" s="27" t="s">
        <v>837</v>
      </c>
      <c r="CE272" s="27" t="s">
        <v>834</v>
      </c>
      <c r="CF272" s="27" t="s">
        <v>3118</v>
      </c>
      <c r="CG272" s="27" t="s">
        <v>837</v>
      </c>
      <c r="CH272" s="27" t="s">
        <v>834</v>
      </c>
      <c r="CI272" s="27" t="s">
        <v>3608</v>
      </c>
      <c r="CJ272" s="27" t="s">
        <v>837</v>
      </c>
      <c r="CK272" s="27" t="s">
        <v>834</v>
      </c>
      <c r="CL272" s="27" t="s">
        <v>399</v>
      </c>
      <c r="CM272" s="27" t="s">
        <v>837</v>
      </c>
      <c r="CN272" s="27" t="s">
        <v>834</v>
      </c>
      <c r="CO272" s="27" t="s">
        <v>3983</v>
      </c>
      <c r="CP272" s="27" t="s">
        <v>837</v>
      </c>
      <c r="CQ272" s="27" t="s">
        <v>834</v>
      </c>
      <c r="CR272" s="27" t="s">
        <v>3395</v>
      </c>
      <c r="CS272" s="27" t="s">
        <v>837</v>
      </c>
      <c r="CT272" s="27" t="s">
        <v>834</v>
      </c>
      <c r="CU272" s="27" t="s">
        <v>5035</v>
      </c>
      <c r="CV272" s="27" t="s">
        <v>837</v>
      </c>
      <c r="CW272" s="27" t="s">
        <v>7022</v>
      </c>
      <c r="CX272" s="27" t="s">
        <v>1401</v>
      </c>
      <c r="CY272" s="27">
        <v>1125</v>
      </c>
      <c r="CZ272" s="27" t="s">
        <v>3923</v>
      </c>
      <c r="DA272" s="27" t="s">
        <v>1401</v>
      </c>
      <c r="DB272" s="27">
        <v>191</v>
      </c>
      <c r="DC272" s="27" t="s">
        <v>7024</v>
      </c>
      <c r="DD272" s="27" t="s">
        <v>1401</v>
      </c>
      <c r="DE272" s="27">
        <v>140</v>
      </c>
      <c r="DF272" s="27" t="s">
        <v>7200</v>
      </c>
      <c r="DG272" s="27" t="s">
        <v>1401</v>
      </c>
      <c r="DH272" s="27">
        <v>126</v>
      </c>
      <c r="DI272" s="27" t="s">
        <v>7201</v>
      </c>
      <c r="DJ272" s="27" t="s">
        <v>1401</v>
      </c>
      <c r="DK272" s="27">
        <v>87</v>
      </c>
      <c r="DL272" s="27" t="s">
        <v>3925</v>
      </c>
      <c r="DM272" s="27" t="s">
        <v>1401</v>
      </c>
      <c r="DN272" s="27">
        <v>32</v>
      </c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  <c r="GF272" s="27"/>
    </row>
    <row r="273" spans="1:188">
      <c r="A273" s="1">
        <v>272</v>
      </c>
      <c r="B273" s="69">
        <v>39496</v>
      </c>
      <c r="C273" s="1" t="s">
        <v>2416</v>
      </c>
      <c r="D273" s="1">
        <v>182532</v>
      </c>
      <c r="E273" s="1">
        <v>68373</v>
      </c>
      <c r="F273" s="35">
        <f t="shared" si="71"/>
        <v>0.3745808954046414</v>
      </c>
      <c r="G273" s="35">
        <f t="shared" si="72"/>
        <v>0.23575095432407528</v>
      </c>
      <c r="H273" s="1" t="str">
        <f t="shared" si="73"/>
        <v>PML-N</v>
      </c>
      <c r="I273" s="35">
        <f t="shared" si="74"/>
        <v>0.50087022655141644</v>
      </c>
      <c r="J273" s="1" t="str">
        <f t="shared" si="75"/>
        <v>PML</v>
      </c>
      <c r="K273" s="35">
        <f t="shared" si="76"/>
        <v>0.26511927222734122</v>
      </c>
      <c r="L273" s="1" t="str">
        <f t="shared" si="69"/>
        <v>PPPP</v>
      </c>
      <c r="M273" s="35">
        <f t="shared" si="70"/>
        <v>0.21663522150556505</v>
      </c>
      <c r="N273" s="52" t="s">
        <v>834</v>
      </c>
      <c r="O273" s="52" t="s">
        <v>1002</v>
      </c>
      <c r="P273" s="52" t="s">
        <v>837</v>
      </c>
      <c r="Q273" s="27" t="s">
        <v>834</v>
      </c>
      <c r="R273" s="27" t="s">
        <v>1185</v>
      </c>
      <c r="S273" s="27" t="s">
        <v>837</v>
      </c>
      <c r="T273" s="27" t="s">
        <v>7203</v>
      </c>
      <c r="U273" s="27" t="s">
        <v>1765</v>
      </c>
      <c r="V273" s="27">
        <v>734</v>
      </c>
      <c r="W273" s="27" t="s">
        <v>2226</v>
      </c>
      <c r="X273" s="27" t="s">
        <v>909</v>
      </c>
      <c r="Y273" s="27">
        <v>18127</v>
      </c>
      <c r="Z273" s="27" t="s">
        <v>2225</v>
      </c>
      <c r="AA273" s="27" t="s">
        <v>1194</v>
      </c>
      <c r="AB273" s="27">
        <v>34246</v>
      </c>
      <c r="AC273" s="27" t="s">
        <v>7201</v>
      </c>
      <c r="AD273" s="27" t="s">
        <v>1003</v>
      </c>
      <c r="AE273" s="27">
        <v>14812</v>
      </c>
      <c r="AF273" s="27" t="s">
        <v>834</v>
      </c>
      <c r="AG273" s="27" t="s">
        <v>7003</v>
      </c>
      <c r="AH273" s="27" t="s">
        <v>837</v>
      </c>
      <c r="AI273" s="27" t="s">
        <v>834</v>
      </c>
      <c r="AJ273" s="27" t="s">
        <v>1406</v>
      </c>
      <c r="AK273" s="27" t="s">
        <v>837</v>
      </c>
      <c r="AL273" s="27" t="s">
        <v>834</v>
      </c>
      <c r="AM273" s="27" t="s">
        <v>3202</v>
      </c>
      <c r="AN273" s="27" t="s">
        <v>837</v>
      </c>
      <c r="AO273" s="27" t="s">
        <v>834</v>
      </c>
      <c r="AP273" s="27" t="s">
        <v>7510</v>
      </c>
      <c r="AQ273" s="27" t="s">
        <v>837</v>
      </c>
      <c r="AR273" s="27" t="s">
        <v>834</v>
      </c>
      <c r="AS273" s="27" t="s">
        <v>3764</v>
      </c>
      <c r="AT273" s="27" t="s">
        <v>837</v>
      </c>
      <c r="AU273" s="27" t="s">
        <v>834</v>
      </c>
      <c r="AV273" s="27" t="s">
        <v>1866</v>
      </c>
      <c r="AW273" s="27" t="s">
        <v>837</v>
      </c>
      <c r="AX273" s="27" t="s">
        <v>834</v>
      </c>
      <c r="AY273" s="27" t="s">
        <v>393</v>
      </c>
      <c r="AZ273" s="27" t="s">
        <v>837</v>
      </c>
      <c r="BA273" s="27" t="s">
        <v>834</v>
      </c>
      <c r="BB273" s="27" t="s">
        <v>6640</v>
      </c>
      <c r="BC273" s="27" t="s">
        <v>837</v>
      </c>
      <c r="BD273" s="27" t="s">
        <v>834</v>
      </c>
      <c r="BE273" s="27" t="s">
        <v>6802</v>
      </c>
      <c r="BF273" s="27" t="s">
        <v>837</v>
      </c>
      <c r="BG273" s="27" t="s">
        <v>834</v>
      </c>
      <c r="BH273" s="27" t="s">
        <v>834</v>
      </c>
      <c r="BI273" s="27" t="s">
        <v>1777</v>
      </c>
      <c r="BJ273" s="27" t="s">
        <v>837</v>
      </c>
      <c r="BK273" s="27" t="s">
        <v>3403</v>
      </c>
      <c r="BL273" s="27" t="s">
        <v>837</v>
      </c>
      <c r="BM273" s="27" t="s">
        <v>834</v>
      </c>
      <c r="BN273" s="27" t="s">
        <v>5990</v>
      </c>
      <c r="BO273" s="27" t="s">
        <v>837</v>
      </c>
      <c r="BP273" s="27" t="s">
        <v>834</v>
      </c>
      <c r="BQ273" s="27" t="s">
        <v>1020</v>
      </c>
      <c r="BR273" s="27" t="s">
        <v>837</v>
      </c>
      <c r="BS273" s="27" t="s">
        <v>834</v>
      </c>
      <c r="BT273" s="27" t="s">
        <v>4014</v>
      </c>
      <c r="BU273" s="27" t="s">
        <v>837</v>
      </c>
      <c r="BV273" s="27" t="s">
        <v>834</v>
      </c>
      <c r="BW273" s="27" t="s">
        <v>1424</v>
      </c>
      <c r="BX273" s="27" t="s">
        <v>837</v>
      </c>
      <c r="BY273" s="27" t="s">
        <v>834</v>
      </c>
      <c r="BZ273" s="27" t="s">
        <v>602</v>
      </c>
      <c r="CA273" s="27" t="s">
        <v>837</v>
      </c>
      <c r="CB273" s="27" t="s">
        <v>834</v>
      </c>
      <c r="CC273" s="27" t="s">
        <v>3539</v>
      </c>
      <c r="CD273" s="27" t="s">
        <v>837</v>
      </c>
      <c r="CE273" s="27" t="s">
        <v>834</v>
      </c>
      <c r="CF273" s="27" t="s">
        <v>3118</v>
      </c>
      <c r="CG273" s="27" t="s">
        <v>837</v>
      </c>
      <c r="CH273" s="27" t="s">
        <v>834</v>
      </c>
      <c r="CI273" s="27" t="s">
        <v>3608</v>
      </c>
      <c r="CJ273" s="27" t="s">
        <v>837</v>
      </c>
      <c r="CK273" s="27" t="s">
        <v>834</v>
      </c>
      <c r="CL273" s="27" t="s">
        <v>399</v>
      </c>
      <c r="CM273" s="27" t="s">
        <v>837</v>
      </c>
      <c r="CN273" s="27" t="s">
        <v>834</v>
      </c>
      <c r="CO273" s="27" t="s">
        <v>3983</v>
      </c>
      <c r="CP273" s="27" t="s">
        <v>837</v>
      </c>
      <c r="CQ273" s="27" t="s">
        <v>834</v>
      </c>
      <c r="CR273" s="27" t="s">
        <v>3395</v>
      </c>
      <c r="CS273" s="27" t="s">
        <v>837</v>
      </c>
      <c r="CT273" s="27" t="s">
        <v>834</v>
      </c>
      <c r="CU273" s="27" t="s">
        <v>5035</v>
      </c>
      <c r="CV273" s="27" t="s">
        <v>837</v>
      </c>
      <c r="CW273" s="27" t="s">
        <v>3923</v>
      </c>
      <c r="CX273" s="27" t="s">
        <v>1401</v>
      </c>
      <c r="CY273" s="27">
        <v>288</v>
      </c>
      <c r="CZ273" s="27" t="s">
        <v>7204</v>
      </c>
      <c r="DA273" s="27" t="s">
        <v>1401</v>
      </c>
      <c r="DB273" s="27">
        <v>117</v>
      </c>
      <c r="DC273" s="27" t="s">
        <v>7205</v>
      </c>
      <c r="DD273" s="27" t="s">
        <v>1401</v>
      </c>
      <c r="DE273" s="27">
        <v>49</v>
      </c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  <c r="GF273" s="27"/>
    </row>
    <row r="274" spans="1:188">
      <c r="A274" s="27">
        <v>273</v>
      </c>
      <c r="B274" s="69">
        <v>39496</v>
      </c>
      <c r="C274" s="1" t="s">
        <v>2419</v>
      </c>
      <c r="D274" s="1">
        <v>167978</v>
      </c>
      <c r="E274" s="1">
        <v>78785</v>
      </c>
      <c r="F274" s="35">
        <f t="shared" si="71"/>
        <v>0.46901975258664824</v>
      </c>
      <c r="G274" s="35">
        <f t="shared" si="72"/>
        <v>8.1754141016690998E-2</v>
      </c>
      <c r="H274" s="1" t="str">
        <f t="shared" si="73"/>
        <v>IND</v>
      </c>
      <c r="I274" s="35">
        <f t="shared" si="74"/>
        <v>0.44018531446341308</v>
      </c>
      <c r="J274" s="1" t="str">
        <f t="shared" si="75"/>
        <v>PML</v>
      </c>
      <c r="K274" s="35">
        <f t="shared" si="76"/>
        <v>0.3584311734467221</v>
      </c>
      <c r="L274" s="1" t="str">
        <f t="shared" si="69"/>
        <v>PPPP</v>
      </c>
      <c r="M274" s="35">
        <f t="shared" si="70"/>
        <v>0.15464872754966047</v>
      </c>
      <c r="N274" s="52" t="s">
        <v>834</v>
      </c>
      <c r="O274" s="52" t="s">
        <v>1002</v>
      </c>
      <c r="P274" s="52" t="s">
        <v>837</v>
      </c>
      <c r="Q274" s="27" t="s">
        <v>7208</v>
      </c>
      <c r="R274" s="27" t="s">
        <v>1185</v>
      </c>
      <c r="S274" s="27">
        <v>717</v>
      </c>
      <c r="T274" s="27" t="s">
        <v>834</v>
      </c>
      <c r="U274" s="27" t="s">
        <v>1765</v>
      </c>
      <c r="V274" s="27" t="s">
        <v>837</v>
      </c>
      <c r="W274" s="27" t="s">
        <v>2418</v>
      </c>
      <c r="X274" s="27" t="s">
        <v>909</v>
      </c>
      <c r="Y274" s="27">
        <v>28239</v>
      </c>
      <c r="Z274" s="27" t="s">
        <v>7207</v>
      </c>
      <c r="AA274" s="27" t="s">
        <v>1194</v>
      </c>
      <c r="AB274" s="27">
        <v>2204</v>
      </c>
      <c r="AC274" s="27" t="s">
        <v>7206</v>
      </c>
      <c r="AD274" s="27" t="s">
        <v>1003</v>
      </c>
      <c r="AE274" s="27">
        <v>12184</v>
      </c>
      <c r="AF274" s="27" t="s">
        <v>834</v>
      </c>
      <c r="AG274" s="27" t="s">
        <v>7003</v>
      </c>
      <c r="AH274" s="27" t="s">
        <v>837</v>
      </c>
      <c r="AI274" s="27" t="s">
        <v>834</v>
      </c>
      <c r="AJ274" s="27" t="s">
        <v>1406</v>
      </c>
      <c r="AK274" s="27" t="s">
        <v>837</v>
      </c>
      <c r="AL274" s="27" t="s">
        <v>834</v>
      </c>
      <c r="AM274" s="27" t="s">
        <v>3202</v>
      </c>
      <c r="AN274" s="27" t="s">
        <v>837</v>
      </c>
      <c r="AO274" s="27" t="s">
        <v>834</v>
      </c>
      <c r="AP274" s="27" t="s">
        <v>7510</v>
      </c>
      <c r="AQ274" s="27" t="s">
        <v>837</v>
      </c>
      <c r="AR274" s="27" t="s">
        <v>834</v>
      </c>
      <c r="AS274" s="27" t="s">
        <v>3764</v>
      </c>
      <c r="AT274" s="27" t="s">
        <v>837</v>
      </c>
      <c r="AU274" s="27" t="s">
        <v>834</v>
      </c>
      <c r="AV274" s="27" t="s">
        <v>1866</v>
      </c>
      <c r="AW274" s="27" t="s">
        <v>837</v>
      </c>
      <c r="AX274" s="27" t="s">
        <v>834</v>
      </c>
      <c r="AY274" s="27" t="s">
        <v>393</v>
      </c>
      <c r="AZ274" s="27" t="s">
        <v>837</v>
      </c>
      <c r="BA274" s="27" t="s">
        <v>834</v>
      </c>
      <c r="BB274" s="27" t="s">
        <v>6640</v>
      </c>
      <c r="BC274" s="27" t="s">
        <v>837</v>
      </c>
      <c r="BD274" s="27" t="s">
        <v>834</v>
      </c>
      <c r="BE274" s="27" t="s">
        <v>6802</v>
      </c>
      <c r="BF274" s="27" t="s">
        <v>837</v>
      </c>
      <c r="BG274" s="27" t="s">
        <v>834</v>
      </c>
      <c r="BH274" s="27" t="s">
        <v>834</v>
      </c>
      <c r="BI274" s="27" t="s">
        <v>1777</v>
      </c>
      <c r="BJ274" s="27" t="s">
        <v>837</v>
      </c>
      <c r="BK274" s="27" t="s">
        <v>3403</v>
      </c>
      <c r="BL274" s="27" t="s">
        <v>837</v>
      </c>
      <c r="BM274" s="27" t="s">
        <v>834</v>
      </c>
      <c r="BN274" s="27" t="s">
        <v>5990</v>
      </c>
      <c r="BO274" s="27" t="s">
        <v>837</v>
      </c>
      <c r="BP274" s="27" t="s">
        <v>834</v>
      </c>
      <c r="BQ274" s="27" t="s">
        <v>1020</v>
      </c>
      <c r="BR274" s="27" t="s">
        <v>837</v>
      </c>
      <c r="BS274" s="27" t="s">
        <v>834</v>
      </c>
      <c r="BT274" s="27" t="s">
        <v>4014</v>
      </c>
      <c r="BU274" s="27" t="s">
        <v>837</v>
      </c>
      <c r="BV274" s="27" t="s">
        <v>834</v>
      </c>
      <c r="BW274" s="27" t="s">
        <v>1424</v>
      </c>
      <c r="BX274" s="27" t="s">
        <v>837</v>
      </c>
      <c r="BY274" s="27" t="s">
        <v>834</v>
      </c>
      <c r="BZ274" s="27" t="s">
        <v>602</v>
      </c>
      <c r="CA274" s="27" t="s">
        <v>837</v>
      </c>
      <c r="CB274" s="27" t="s">
        <v>834</v>
      </c>
      <c r="CC274" s="27" t="s">
        <v>3539</v>
      </c>
      <c r="CD274" s="27" t="s">
        <v>837</v>
      </c>
      <c r="CE274" s="27" t="s">
        <v>834</v>
      </c>
      <c r="CF274" s="27" t="s">
        <v>3118</v>
      </c>
      <c r="CG274" s="27" t="s">
        <v>837</v>
      </c>
      <c r="CH274" s="27" t="s">
        <v>834</v>
      </c>
      <c r="CI274" s="27" t="s">
        <v>3608</v>
      </c>
      <c r="CJ274" s="27" t="s">
        <v>837</v>
      </c>
      <c r="CK274" s="27" t="s">
        <v>834</v>
      </c>
      <c r="CL274" s="27" t="s">
        <v>399</v>
      </c>
      <c r="CM274" s="27" t="s">
        <v>837</v>
      </c>
      <c r="CN274" s="27" t="s">
        <v>834</v>
      </c>
      <c r="CO274" s="27" t="s">
        <v>3983</v>
      </c>
      <c r="CP274" s="27" t="s">
        <v>837</v>
      </c>
      <c r="CQ274" s="27" t="s">
        <v>834</v>
      </c>
      <c r="CR274" s="27" t="s">
        <v>3395</v>
      </c>
      <c r="CS274" s="27" t="s">
        <v>837</v>
      </c>
      <c r="CT274" s="27" t="s">
        <v>834</v>
      </c>
      <c r="CU274" s="27" t="s">
        <v>5035</v>
      </c>
      <c r="CV274" s="27" t="s">
        <v>837</v>
      </c>
      <c r="CW274" s="27" t="s">
        <v>2417</v>
      </c>
      <c r="CX274" s="27" t="s">
        <v>1401</v>
      </c>
      <c r="CY274" s="27">
        <v>34680</v>
      </c>
      <c r="CZ274" s="27" t="s">
        <v>7209</v>
      </c>
      <c r="DA274" s="27" t="s">
        <v>1401</v>
      </c>
      <c r="DB274" s="27">
        <v>449</v>
      </c>
      <c r="DC274" s="27" t="s">
        <v>7210</v>
      </c>
      <c r="DD274" s="27" t="s">
        <v>1401</v>
      </c>
      <c r="DE274" s="27">
        <v>312</v>
      </c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  <c r="GF274" s="27"/>
    </row>
    <row r="275" spans="1:188">
      <c r="A275" s="1">
        <v>274</v>
      </c>
      <c r="B275" s="69">
        <v>39496</v>
      </c>
      <c r="C275" s="1" t="s">
        <v>2235</v>
      </c>
      <c r="D275" s="1">
        <v>177675</v>
      </c>
      <c r="E275" s="1">
        <v>76990</v>
      </c>
      <c r="F275" s="35">
        <f t="shared" si="71"/>
        <v>0.43331926269874771</v>
      </c>
      <c r="G275" s="35">
        <f t="shared" si="72"/>
        <v>2.5613716067021692E-2</v>
      </c>
      <c r="H275" s="1" t="str">
        <f t="shared" si="73"/>
        <v>IND</v>
      </c>
      <c r="I275" s="35">
        <f t="shared" si="74"/>
        <v>0.36773606961943112</v>
      </c>
      <c r="J275" s="1" t="str">
        <f t="shared" si="75"/>
        <v>PML</v>
      </c>
      <c r="K275" s="35">
        <f t="shared" si="76"/>
        <v>0.34212235355240939</v>
      </c>
      <c r="L275" s="1" t="str">
        <f t="shared" si="69"/>
        <v>PML-N</v>
      </c>
      <c r="M275" s="35">
        <f t="shared" si="70"/>
        <v>0.20137680218210158</v>
      </c>
      <c r="N275" s="52" t="s">
        <v>834</v>
      </c>
      <c r="O275" s="52" t="s">
        <v>1002</v>
      </c>
      <c r="P275" s="52" t="s">
        <v>837</v>
      </c>
      <c r="Q275" s="27" t="s">
        <v>834</v>
      </c>
      <c r="R275" s="27" t="s">
        <v>1185</v>
      </c>
      <c r="S275" s="27" t="s">
        <v>837</v>
      </c>
      <c r="T275" s="27" t="s">
        <v>834</v>
      </c>
      <c r="U275" s="27" t="s">
        <v>1765</v>
      </c>
      <c r="V275" s="27" t="s">
        <v>837</v>
      </c>
      <c r="W275" s="27" t="s">
        <v>2234</v>
      </c>
      <c r="X275" s="27" t="s">
        <v>909</v>
      </c>
      <c r="Y275" s="27">
        <v>26340</v>
      </c>
      <c r="Z275" s="27" t="s">
        <v>7237</v>
      </c>
      <c r="AA275" s="27" t="s">
        <v>1194</v>
      </c>
      <c r="AB275" s="27">
        <v>15504</v>
      </c>
      <c r="AC275" s="27" t="s">
        <v>7238</v>
      </c>
      <c r="AD275" s="27" t="s">
        <v>1003</v>
      </c>
      <c r="AE275" s="27">
        <v>6629</v>
      </c>
      <c r="AF275" s="27" t="s">
        <v>834</v>
      </c>
      <c r="AG275" s="27" t="s">
        <v>7003</v>
      </c>
      <c r="AH275" s="27" t="s">
        <v>837</v>
      </c>
      <c r="AI275" s="27" t="s">
        <v>834</v>
      </c>
      <c r="AJ275" s="27" t="s">
        <v>1406</v>
      </c>
      <c r="AK275" s="27" t="s">
        <v>837</v>
      </c>
      <c r="AL275" s="27" t="s">
        <v>834</v>
      </c>
      <c r="AM275" s="27" t="s">
        <v>3202</v>
      </c>
      <c r="AN275" s="27" t="s">
        <v>837</v>
      </c>
      <c r="AO275" s="27" t="s">
        <v>834</v>
      </c>
      <c r="AP275" s="27" t="s">
        <v>7510</v>
      </c>
      <c r="AQ275" s="27" t="s">
        <v>837</v>
      </c>
      <c r="AR275" s="27" t="s">
        <v>834</v>
      </c>
      <c r="AS275" s="27" t="s">
        <v>3764</v>
      </c>
      <c r="AT275" s="27" t="s">
        <v>837</v>
      </c>
      <c r="AU275" s="27" t="s">
        <v>834</v>
      </c>
      <c r="AV275" s="27" t="s">
        <v>1866</v>
      </c>
      <c r="AW275" s="27" t="s">
        <v>837</v>
      </c>
      <c r="AX275" s="27" t="s">
        <v>834</v>
      </c>
      <c r="AY275" s="27" t="s">
        <v>393</v>
      </c>
      <c r="AZ275" s="27" t="s">
        <v>837</v>
      </c>
      <c r="BA275" s="27" t="s">
        <v>834</v>
      </c>
      <c r="BB275" s="27" t="s">
        <v>6640</v>
      </c>
      <c r="BC275" s="27" t="s">
        <v>837</v>
      </c>
      <c r="BD275" s="27" t="s">
        <v>834</v>
      </c>
      <c r="BE275" s="27" t="s">
        <v>6802</v>
      </c>
      <c r="BF275" s="27" t="s">
        <v>837</v>
      </c>
      <c r="BG275" s="27" t="s">
        <v>834</v>
      </c>
      <c r="BH275" s="27" t="s">
        <v>834</v>
      </c>
      <c r="BI275" s="27" t="s">
        <v>1777</v>
      </c>
      <c r="BJ275" s="27" t="s">
        <v>837</v>
      </c>
      <c r="BK275" s="27" t="s">
        <v>3403</v>
      </c>
      <c r="BL275" s="27" t="s">
        <v>837</v>
      </c>
      <c r="BM275" s="27" t="s">
        <v>834</v>
      </c>
      <c r="BN275" s="27" t="s">
        <v>5990</v>
      </c>
      <c r="BO275" s="27" t="s">
        <v>837</v>
      </c>
      <c r="BP275" s="27" t="s">
        <v>834</v>
      </c>
      <c r="BQ275" s="27" t="s">
        <v>1020</v>
      </c>
      <c r="BR275" s="27" t="s">
        <v>837</v>
      </c>
      <c r="BS275" s="27" t="s">
        <v>834</v>
      </c>
      <c r="BT275" s="27" t="s">
        <v>4014</v>
      </c>
      <c r="BU275" s="27" t="s">
        <v>837</v>
      </c>
      <c r="BV275" s="27" t="s">
        <v>834</v>
      </c>
      <c r="BW275" s="27" t="s">
        <v>1424</v>
      </c>
      <c r="BX275" s="27" t="s">
        <v>837</v>
      </c>
      <c r="BY275" s="27" t="s">
        <v>834</v>
      </c>
      <c r="BZ275" s="27" t="s">
        <v>602</v>
      </c>
      <c r="CA275" s="27" t="s">
        <v>837</v>
      </c>
      <c r="CB275" s="27" t="s">
        <v>834</v>
      </c>
      <c r="CC275" s="27" t="s">
        <v>3539</v>
      </c>
      <c r="CD275" s="27" t="s">
        <v>837</v>
      </c>
      <c r="CE275" s="27" t="s">
        <v>834</v>
      </c>
      <c r="CF275" s="27" t="s">
        <v>3118</v>
      </c>
      <c r="CG275" s="27" t="s">
        <v>837</v>
      </c>
      <c r="CH275" s="27" t="s">
        <v>834</v>
      </c>
      <c r="CI275" s="27" t="s">
        <v>3608</v>
      </c>
      <c r="CJ275" s="27" t="s">
        <v>837</v>
      </c>
      <c r="CK275" s="27" t="s">
        <v>834</v>
      </c>
      <c r="CL275" s="27" t="s">
        <v>399</v>
      </c>
      <c r="CM275" s="27" t="s">
        <v>837</v>
      </c>
      <c r="CN275" s="27" t="s">
        <v>834</v>
      </c>
      <c r="CO275" s="27" t="s">
        <v>3983</v>
      </c>
      <c r="CP275" s="27" t="s">
        <v>837</v>
      </c>
      <c r="CQ275" s="27" t="s">
        <v>834</v>
      </c>
      <c r="CR275" s="27" t="s">
        <v>3395</v>
      </c>
      <c r="CS275" s="27" t="s">
        <v>837</v>
      </c>
      <c r="CT275" s="27" t="s">
        <v>834</v>
      </c>
      <c r="CU275" s="27" t="s">
        <v>5035</v>
      </c>
      <c r="CV275" s="27" t="s">
        <v>837</v>
      </c>
      <c r="CW275" s="27" t="s">
        <v>2420</v>
      </c>
      <c r="CX275" s="27" t="s">
        <v>1401</v>
      </c>
      <c r="CY275" s="27">
        <v>28312</v>
      </c>
      <c r="CZ275" s="27" t="s">
        <v>7239</v>
      </c>
      <c r="DA275" s="27" t="s">
        <v>1401</v>
      </c>
      <c r="DB275" s="27">
        <v>122</v>
      </c>
      <c r="DC275" s="27" t="s">
        <v>7240</v>
      </c>
      <c r="DD275" s="27" t="s">
        <v>1401</v>
      </c>
      <c r="DE275" s="27">
        <v>36</v>
      </c>
      <c r="DF275" s="27" t="s">
        <v>7241</v>
      </c>
      <c r="DG275" s="27" t="s">
        <v>1401</v>
      </c>
      <c r="DH275" s="27">
        <v>23</v>
      </c>
      <c r="DI275" s="27" t="s">
        <v>7242</v>
      </c>
      <c r="DJ275" s="27" t="s">
        <v>1401</v>
      </c>
      <c r="DK275" s="27">
        <v>15</v>
      </c>
      <c r="DL275" s="27" t="s">
        <v>7243</v>
      </c>
      <c r="DM275" s="27" t="s">
        <v>1401</v>
      </c>
      <c r="DN275" s="27">
        <v>9</v>
      </c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</row>
    <row r="276" spans="1:188">
      <c r="A276" s="1">
        <v>275</v>
      </c>
      <c r="B276" s="69">
        <v>39496</v>
      </c>
      <c r="C276" s="1" t="s">
        <v>2237</v>
      </c>
      <c r="D276" s="1">
        <v>158418</v>
      </c>
      <c r="E276" s="1">
        <v>75576</v>
      </c>
      <c r="F276" s="35">
        <f t="shared" si="71"/>
        <v>0.47706699996212554</v>
      </c>
      <c r="G276" s="35">
        <f t="shared" si="72"/>
        <v>0.16018312691859848</v>
      </c>
      <c r="H276" s="1" t="str">
        <f t="shared" si="73"/>
        <v>PML-N</v>
      </c>
      <c r="I276" s="35">
        <f t="shared" si="74"/>
        <v>0.53900709219858156</v>
      </c>
      <c r="J276" s="1" t="str">
        <f t="shared" si="75"/>
        <v>PML</v>
      </c>
      <c r="K276" s="35">
        <f t="shared" si="76"/>
        <v>0.37882396527998308</v>
      </c>
      <c r="L276" s="1" t="str">
        <f t="shared" si="69"/>
        <v>PPPP</v>
      </c>
      <c r="M276" s="35">
        <f t="shared" si="70"/>
        <v>3.5130200063512224E-2</v>
      </c>
      <c r="N276" s="52" t="s">
        <v>834</v>
      </c>
      <c r="O276" s="52" t="s">
        <v>1002</v>
      </c>
      <c r="P276" s="52" t="s">
        <v>837</v>
      </c>
      <c r="Q276" s="27" t="s">
        <v>834</v>
      </c>
      <c r="R276" s="27" t="s">
        <v>1185</v>
      </c>
      <c r="S276" s="27" t="s">
        <v>837</v>
      </c>
      <c r="T276" s="27" t="s">
        <v>834</v>
      </c>
      <c r="U276" s="27" t="s">
        <v>1765</v>
      </c>
      <c r="V276" s="27" t="s">
        <v>837</v>
      </c>
      <c r="W276" s="27" t="s">
        <v>2236</v>
      </c>
      <c r="X276" s="27" t="s">
        <v>909</v>
      </c>
      <c r="Y276" s="27">
        <v>28630</v>
      </c>
      <c r="Z276" s="27" t="s">
        <v>2424</v>
      </c>
      <c r="AA276" s="27" t="s">
        <v>1194</v>
      </c>
      <c r="AB276" s="27">
        <v>40736</v>
      </c>
      <c r="AC276" s="27" t="s">
        <v>7438</v>
      </c>
      <c r="AD276" s="27" t="s">
        <v>1003</v>
      </c>
      <c r="AE276" s="27">
        <v>2655</v>
      </c>
      <c r="AF276" s="27" t="s">
        <v>834</v>
      </c>
      <c r="AG276" s="27" t="s">
        <v>7003</v>
      </c>
      <c r="AH276" s="27" t="s">
        <v>837</v>
      </c>
      <c r="AI276" s="27" t="s">
        <v>834</v>
      </c>
      <c r="AJ276" s="27" t="s">
        <v>1406</v>
      </c>
      <c r="AK276" s="27" t="s">
        <v>837</v>
      </c>
      <c r="AL276" s="27" t="s">
        <v>834</v>
      </c>
      <c r="AM276" s="27" t="s">
        <v>3202</v>
      </c>
      <c r="AN276" s="27" t="s">
        <v>837</v>
      </c>
      <c r="AO276" s="27" t="s">
        <v>834</v>
      </c>
      <c r="AP276" s="27" t="s">
        <v>7510</v>
      </c>
      <c r="AQ276" s="27" t="s">
        <v>837</v>
      </c>
      <c r="AR276" s="27" t="s">
        <v>834</v>
      </c>
      <c r="AS276" s="27" t="s">
        <v>3764</v>
      </c>
      <c r="AT276" s="27" t="s">
        <v>837</v>
      </c>
      <c r="AU276" s="27" t="s">
        <v>834</v>
      </c>
      <c r="AV276" s="27" t="s">
        <v>1866</v>
      </c>
      <c r="AW276" s="27" t="s">
        <v>837</v>
      </c>
      <c r="AX276" s="27" t="s">
        <v>834</v>
      </c>
      <c r="AY276" s="27" t="s">
        <v>393</v>
      </c>
      <c r="AZ276" s="27" t="s">
        <v>837</v>
      </c>
      <c r="BA276" s="27" t="s">
        <v>834</v>
      </c>
      <c r="BB276" s="27" t="s">
        <v>6640</v>
      </c>
      <c r="BC276" s="27" t="s">
        <v>837</v>
      </c>
      <c r="BD276" s="27" t="s">
        <v>834</v>
      </c>
      <c r="BE276" s="27" t="s">
        <v>6802</v>
      </c>
      <c r="BF276" s="27" t="s">
        <v>837</v>
      </c>
      <c r="BG276" s="27" t="s">
        <v>834</v>
      </c>
      <c r="BH276" s="27" t="s">
        <v>834</v>
      </c>
      <c r="BI276" s="27" t="s">
        <v>1777</v>
      </c>
      <c r="BJ276" s="27" t="s">
        <v>837</v>
      </c>
      <c r="BK276" s="27" t="s">
        <v>3403</v>
      </c>
      <c r="BL276" s="27" t="s">
        <v>837</v>
      </c>
      <c r="BM276" s="27" t="s">
        <v>834</v>
      </c>
      <c r="BN276" s="27" t="s">
        <v>5990</v>
      </c>
      <c r="BO276" s="27" t="s">
        <v>837</v>
      </c>
      <c r="BP276" s="27" t="s">
        <v>834</v>
      </c>
      <c r="BQ276" s="27" t="s">
        <v>1020</v>
      </c>
      <c r="BR276" s="27" t="s">
        <v>837</v>
      </c>
      <c r="BS276" s="27" t="s">
        <v>834</v>
      </c>
      <c r="BT276" s="27" t="s">
        <v>4014</v>
      </c>
      <c r="BU276" s="27" t="s">
        <v>837</v>
      </c>
      <c r="BV276" s="27" t="s">
        <v>834</v>
      </c>
      <c r="BW276" s="27" t="s">
        <v>1424</v>
      </c>
      <c r="BX276" s="27" t="s">
        <v>837</v>
      </c>
      <c r="BY276" s="27" t="s">
        <v>834</v>
      </c>
      <c r="BZ276" s="27" t="s">
        <v>602</v>
      </c>
      <c r="CA276" s="27" t="s">
        <v>837</v>
      </c>
      <c r="CB276" s="27" t="s">
        <v>834</v>
      </c>
      <c r="CC276" s="27" t="s">
        <v>3539</v>
      </c>
      <c r="CD276" s="27" t="s">
        <v>837</v>
      </c>
      <c r="CE276" s="27" t="s">
        <v>834</v>
      </c>
      <c r="CF276" s="27" t="s">
        <v>3118</v>
      </c>
      <c r="CG276" s="27" t="s">
        <v>837</v>
      </c>
      <c r="CH276" s="27" t="s">
        <v>834</v>
      </c>
      <c r="CI276" s="27" t="s">
        <v>3608</v>
      </c>
      <c r="CJ276" s="27" t="s">
        <v>837</v>
      </c>
      <c r="CK276" s="27" t="s">
        <v>834</v>
      </c>
      <c r="CL276" s="27" t="s">
        <v>399</v>
      </c>
      <c r="CM276" s="27" t="s">
        <v>837</v>
      </c>
      <c r="CN276" s="27" t="s">
        <v>834</v>
      </c>
      <c r="CO276" s="27" t="s">
        <v>3983</v>
      </c>
      <c r="CP276" s="27" t="s">
        <v>837</v>
      </c>
      <c r="CQ276" s="27" t="s">
        <v>834</v>
      </c>
      <c r="CR276" s="27" t="s">
        <v>3395</v>
      </c>
      <c r="CS276" s="27" t="s">
        <v>837</v>
      </c>
      <c r="CT276" s="27" t="s">
        <v>834</v>
      </c>
      <c r="CU276" s="27" t="s">
        <v>5035</v>
      </c>
      <c r="CV276" s="27" t="s">
        <v>837</v>
      </c>
      <c r="CW276" s="27" t="s">
        <v>7439</v>
      </c>
      <c r="CX276" s="27" t="s">
        <v>1401</v>
      </c>
      <c r="CY276" s="27">
        <v>1653</v>
      </c>
      <c r="CZ276" s="27" t="s">
        <v>7440</v>
      </c>
      <c r="DA276" s="27" t="s">
        <v>1401</v>
      </c>
      <c r="DB276" s="27">
        <v>1476</v>
      </c>
      <c r="DC276" s="27" t="s">
        <v>7441</v>
      </c>
      <c r="DD276" s="27" t="s">
        <v>1401</v>
      </c>
      <c r="DE276" s="27">
        <v>298</v>
      </c>
      <c r="DF276" s="27" t="s">
        <v>7442</v>
      </c>
      <c r="DG276" s="27" t="s">
        <v>1401</v>
      </c>
      <c r="DH276" s="27">
        <v>97</v>
      </c>
      <c r="DI276" s="27" t="s">
        <v>7443</v>
      </c>
      <c r="DJ276" s="27" t="s">
        <v>1401</v>
      </c>
      <c r="DK276" s="27">
        <v>31</v>
      </c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  <c r="GF276" s="27"/>
    </row>
    <row r="277" spans="1:188">
      <c r="A277" s="1">
        <v>276</v>
      </c>
      <c r="B277" s="69">
        <v>39496</v>
      </c>
      <c r="C277" s="1" t="s">
        <v>2426</v>
      </c>
      <c r="D277" s="1">
        <v>159171</v>
      </c>
      <c r="E277" s="1">
        <v>67796</v>
      </c>
      <c r="F277" s="35">
        <f t="shared" si="71"/>
        <v>0.42593185944675854</v>
      </c>
      <c r="G277" s="35">
        <f t="shared" si="72"/>
        <v>2.3673963065667592E-2</v>
      </c>
      <c r="H277" s="1" t="str">
        <f t="shared" si="73"/>
        <v>PML</v>
      </c>
      <c r="I277" s="35">
        <f t="shared" si="74"/>
        <v>0.45201781816036346</v>
      </c>
      <c r="J277" s="1" t="str">
        <f t="shared" si="75"/>
        <v>PML-N</v>
      </c>
      <c r="K277" s="35">
        <f t="shared" si="76"/>
        <v>0.42834385509469586</v>
      </c>
      <c r="L277" s="1" t="str">
        <f t="shared" si="69"/>
        <v>PPPP</v>
      </c>
      <c r="M277" s="35">
        <f t="shared" si="70"/>
        <v>8.0034220307982767E-2</v>
      </c>
      <c r="N277" s="52" t="s">
        <v>834</v>
      </c>
      <c r="O277" s="52" t="s">
        <v>1002</v>
      </c>
      <c r="P277" s="52" t="s">
        <v>837</v>
      </c>
      <c r="Q277" s="27" t="s">
        <v>834</v>
      </c>
      <c r="R277" s="27" t="s">
        <v>1185</v>
      </c>
      <c r="S277" s="27" t="s">
        <v>837</v>
      </c>
      <c r="T277" s="27" t="s">
        <v>834</v>
      </c>
      <c r="U277" s="27" t="s">
        <v>1765</v>
      </c>
      <c r="V277" s="27" t="s">
        <v>837</v>
      </c>
      <c r="W277" s="27" t="s">
        <v>2425</v>
      </c>
      <c r="X277" s="27" t="s">
        <v>909</v>
      </c>
      <c r="Y277" s="27">
        <v>30645</v>
      </c>
      <c r="Z277" s="27" t="s">
        <v>1154</v>
      </c>
      <c r="AA277" s="27" t="s">
        <v>1194</v>
      </c>
      <c r="AB277" s="27">
        <v>29040</v>
      </c>
      <c r="AC277" s="27" t="s">
        <v>3914</v>
      </c>
      <c r="AD277" s="27" t="s">
        <v>1003</v>
      </c>
      <c r="AE277" s="27">
        <v>5426</v>
      </c>
      <c r="AF277" s="27" t="s">
        <v>834</v>
      </c>
      <c r="AG277" s="27" t="s">
        <v>7003</v>
      </c>
      <c r="AH277" s="27" t="s">
        <v>837</v>
      </c>
      <c r="AI277" s="27" t="s">
        <v>834</v>
      </c>
      <c r="AJ277" s="27" t="s">
        <v>1406</v>
      </c>
      <c r="AK277" s="27" t="s">
        <v>837</v>
      </c>
      <c r="AL277" s="27" t="s">
        <v>834</v>
      </c>
      <c r="AM277" s="27" t="s">
        <v>3202</v>
      </c>
      <c r="AN277" s="27" t="s">
        <v>837</v>
      </c>
      <c r="AO277" s="27" t="s">
        <v>834</v>
      </c>
      <c r="AP277" s="27" t="s">
        <v>7510</v>
      </c>
      <c r="AQ277" s="27" t="s">
        <v>837</v>
      </c>
      <c r="AR277" s="27" t="s">
        <v>834</v>
      </c>
      <c r="AS277" s="27" t="s">
        <v>3764</v>
      </c>
      <c r="AT277" s="27" t="s">
        <v>837</v>
      </c>
      <c r="AU277" s="27" t="s">
        <v>834</v>
      </c>
      <c r="AV277" s="27" t="s">
        <v>1866</v>
      </c>
      <c r="AW277" s="27" t="s">
        <v>837</v>
      </c>
      <c r="AX277" s="27" t="s">
        <v>834</v>
      </c>
      <c r="AY277" s="27" t="s">
        <v>393</v>
      </c>
      <c r="AZ277" s="27" t="s">
        <v>837</v>
      </c>
      <c r="BA277" s="27" t="s">
        <v>834</v>
      </c>
      <c r="BB277" s="27" t="s">
        <v>6640</v>
      </c>
      <c r="BC277" s="27" t="s">
        <v>837</v>
      </c>
      <c r="BD277" s="27" t="s">
        <v>834</v>
      </c>
      <c r="BE277" s="27" t="s">
        <v>6802</v>
      </c>
      <c r="BF277" s="27" t="s">
        <v>837</v>
      </c>
      <c r="BG277" s="27" t="s">
        <v>834</v>
      </c>
      <c r="BH277" s="27" t="s">
        <v>834</v>
      </c>
      <c r="BI277" s="27" t="s">
        <v>1777</v>
      </c>
      <c r="BJ277" s="27" t="s">
        <v>837</v>
      </c>
      <c r="BK277" s="27" t="s">
        <v>3403</v>
      </c>
      <c r="BL277" s="27" t="s">
        <v>837</v>
      </c>
      <c r="BM277" s="27" t="s">
        <v>834</v>
      </c>
      <c r="BN277" s="27" t="s">
        <v>5990</v>
      </c>
      <c r="BO277" s="27" t="s">
        <v>837</v>
      </c>
      <c r="BP277" s="27" t="s">
        <v>834</v>
      </c>
      <c r="BQ277" s="27" t="s">
        <v>1020</v>
      </c>
      <c r="BR277" s="27" t="s">
        <v>837</v>
      </c>
      <c r="BS277" s="27" t="s">
        <v>834</v>
      </c>
      <c r="BT277" s="27" t="s">
        <v>4014</v>
      </c>
      <c r="BU277" s="27" t="s">
        <v>837</v>
      </c>
      <c r="BV277" s="27" t="s">
        <v>834</v>
      </c>
      <c r="BW277" s="27" t="s">
        <v>1424</v>
      </c>
      <c r="BX277" s="27" t="s">
        <v>837</v>
      </c>
      <c r="BY277" s="27" t="s">
        <v>834</v>
      </c>
      <c r="BZ277" s="27" t="s">
        <v>602</v>
      </c>
      <c r="CA277" s="27" t="s">
        <v>837</v>
      </c>
      <c r="CB277" s="27" t="s">
        <v>834</v>
      </c>
      <c r="CC277" s="27" t="s">
        <v>3539</v>
      </c>
      <c r="CD277" s="27" t="s">
        <v>837</v>
      </c>
      <c r="CE277" s="27" t="s">
        <v>834</v>
      </c>
      <c r="CF277" s="27" t="s">
        <v>3118</v>
      </c>
      <c r="CG277" s="27" t="s">
        <v>837</v>
      </c>
      <c r="CH277" s="27" t="s">
        <v>834</v>
      </c>
      <c r="CI277" s="27" t="s">
        <v>3608</v>
      </c>
      <c r="CJ277" s="27" t="s">
        <v>837</v>
      </c>
      <c r="CK277" s="27" t="s">
        <v>834</v>
      </c>
      <c r="CL277" s="27" t="s">
        <v>399</v>
      </c>
      <c r="CM277" s="27" t="s">
        <v>837</v>
      </c>
      <c r="CN277" s="27" t="s">
        <v>834</v>
      </c>
      <c r="CO277" s="27" t="s">
        <v>3983</v>
      </c>
      <c r="CP277" s="27" t="s">
        <v>837</v>
      </c>
      <c r="CQ277" s="27" t="s">
        <v>834</v>
      </c>
      <c r="CR277" s="27" t="s">
        <v>3395</v>
      </c>
      <c r="CS277" s="27" t="s">
        <v>837</v>
      </c>
      <c r="CT277" s="27" t="s">
        <v>834</v>
      </c>
      <c r="CU277" s="27" t="s">
        <v>5035</v>
      </c>
      <c r="CV277" s="27" t="s">
        <v>837</v>
      </c>
      <c r="CW277" s="27" t="s">
        <v>7444</v>
      </c>
      <c r="CX277" s="27" t="s">
        <v>1401</v>
      </c>
      <c r="CY277" s="27">
        <v>2536</v>
      </c>
      <c r="CZ277" s="27" t="s">
        <v>7445</v>
      </c>
      <c r="DA277" s="27" t="s">
        <v>1401</v>
      </c>
      <c r="DB277" s="27">
        <v>113</v>
      </c>
      <c r="DC277" s="27" t="s">
        <v>7446</v>
      </c>
      <c r="DD277" s="27" t="s">
        <v>1401</v>
      </c>
      <c r="DE277" s="27">
        <v>36</v>
      </c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  <c r="GF277" s="27"/>
    </row>
    <row r="278" spans="1:188">
      <c r="A278" s="1">
        <v>277</v>
      </c>
      <c r="B278" s="69">
        <v>39496</v>
      </c>
      <c r="C278" s="1" t="s">
        <v>1156</v>
      </c>
      <c r="D278" s="1">
        <v>129919</v>
      </c>
      <c r="E278" s="1">
        <v>60353</v>
      </c>
      <c r="F278" s="35">
        <f t="shared" si="71"/>
        <v>0.46454329235908526</v>
      </c>
      <c r="G278" s="35">
        <f t="shared" si="72"/>
        <v>0.34599771345252101</v>
      </c>
      <c r="H278" s="1" t="str">
        <f t="shared" si="73"/>
        <v>PML</v>
      </c>
      <c r="I278" s="35">
        <f t="shared" si="74"/>
        <v>0.63844382217951057</v>
      </c>
      <c r="J278" s="1" t="str">
        <f t="shared" si="75"/>
        <v>IND</v>
      </c>
      <c r="K278" s="35">
        <f t="shared" si="76"/>
        <v>0.29244610872698956</v>
      </c>
      <c r="L278" s="1" t="str">
        <f t="shared" si="69"/>
        <v>PPPP</v>
      </c>
      <c r="M278" s="35">
        <f t="shared" si="70"/>
        <v>0.26818882242804831</v>
      </c>
      <c r="N278" s="52" t="s">
        <v>834</v>
      </c>
      <c r="O278" s="52" t="s">
        <v>1002</v>
      </c>
      <c r="P278" s="52" t="s">
        <v>837</v>
      </c>
      <c r="Q278" s="27" t="s">
        <v>834</v>
      </c>
      <c r="R278" s="27" t="s">
        <v>1185</v>
      </c>
      <c r="S278" s="27" t="s">
        <v>837</v>
      </c>
      <c r="T278" s="27" t="s">
        <v>834</v>
      </c>
      <c r="U278" s="27" t="s">
        <v>1765</v>
      </c>
      <c r="V278" s="27" t="s">
        <v>837</v>
      </c>
      <c r="W278" s="27" t="s">
        <v>73</v>
      </c>
      <c r="X278" s="27" t="s">
        <v>909</v>
      </c>
      <c r="Y278" s="27">
        <v>38532</v>
      </c>
      <c r="Z278" s="27" t="s">
        <v>74</v>
      </c>
      <c r="AA278" s="27" t="s">
        <v>1194</v>
      </c>
      <c r="AB278" s="27">
        <v>359</v>
      </c>
      <c r="AC278" s="27" t="s">
        <v>75</v>
      </c>
      <c r="AD278" s="27" t="s">
        <v>1003</v>
      </c>
      <c r="AE278" s="27">
        <v>16186</v>
      </c>
      <c r="AF278" s="27" t="s">
        <v>834</v>
      </c>
      <c r="AG278" s="27" t="s">
        <v>7003</v>
      </c>
      <c r="AH278" s="27" t="s">
        <v>837</v>
      </c>
      <c r="AI278" s="27" t="s">
        <v>834</v>
      </c>
      <c r="AJ278" s="27" t="s">
        <v>1406</v>
      </c>
      <c r="AK278" s="27" t="s">
        <v>837</v>
      </c>
      <c r="AL278" s="27" t="s">
        <v>834</v>
      </c>
      <c r="AM278" s="27" t="s">
        <v>3202</v>
      </c>
      <c r="AN278" s="27" t="s">
        <v>837</v>
      </c>
      <c r="AO278" s="27" t="s">
        <v>834</v>
      </c>
      <c r="AP278" s="27" t="s">
        <v>7510</v>
      </c>
      <c r="AQ278" s="27" t="s">
        <v>837</v>
      </c>
      <c r="AR278" s="27" t="s">
        <v>834</v>
      </c>
      <c r="AS278" s="27" t="s">
        <v>3764</v>
      </c>
      <c r="AT278" s="27" t="s">
        <v>837</v>
      </c>
      <c r="AU278" s="27" t="s">
        <v>834</v>
      </c>
      <c r="AV278" s="27" t="s">
        <v>1866</v>
      </c>
      <c r="AW278" s="27" t="s">
        <v>837</v>
      </c>
      <c r="AX278" s="27" t="s">
        <v>834</v>
      </c>
      <c r="AY278" s="27" t="s">
        <v>393</v>
      </c>
      <c r="AZ278" s="27" t="s">
        <v>837</v>
      </c>
      <c r="BA278" s="27" t="s">
        <v>834</v>
      </c>
      <c r="BB278" s="27" t="s">
        <v>6640</v>
      </c>
      <c r="BC278" s="27" t="s">
        <v>837</v>
      </c>
      <c r="BD278" s="27" t="s">
        <v>834</v>
      </c>
      <c r="BE278" s="27" t="s">
        <v>6802</v>
      </c>
      <c r="BF278" s="27" t="s">
        <v>837</v>
      </c>
      <c r="BG278" s="27" t="s">
        <v>834</v>
      </c>
      <c r="BH278" s="27" t="s">
        <v>834</v>
      </c>
      <c r="BI278" s="27" t="s">
        <v>1777</v>
      </c>
      <c r="BJ278" s="27" t="s">
        <v>837</v>
      </c>
      <c r="BK278" s="27" t="s">
        <v>3403</v>
      </c>
      <c r="BL278" s="27" t="s">
        <v>837</v>
      </c>
      <c r="BM278" s="27" t="s">
        <v>834</v>
      </c>
      <c r="BN278" s="27" t="s">
        <v>5990</v>
      </c>
      <c r="BO278" s="27" t="s">
        <v>837</v>
      </c>
      <c r="BP278" s="27" t="s">
        <v>834</v>
      </c>
      <c r="BQ278" s="27" t="s">
        <v>1020</v>
      </c>
      <c r="BR278" s="27" t="s">
        <v>837</v>
      </c>
      <c r="BS278" s="27" t="s">
        <v>834</v>
      </c>
      <c r="BT278" s="27" t="s">
        <v>4014</v>
      </c>
      <c r="BU278" s="27" t="s">
        <v>837</v>
      </c>
      <c r="BV278" s="27" t="s">
        <v>834</v>
      </c>
      <c r="BW278" s="27" t="s">
        <v>1424</v>
      </c>
      <c r="BX278" s="27" t="s">
        <v>837</v>
      </c>
      <c r="BY278" s="27" t="s">
        <v>834</v>
      </c>
      <c r="BZ278" s="27" t="s">
        <v>602</v>
      </c>
      <c r="CA278" s="27" t="s">
        <v>837</v>
      </c>
      <c r="CB278" s="27" t="s">
        <v>834</v>
      </c>
      <c r="CC278" s="27" t="s">
        <v>3539</v>
      </c>
      <c r="CD278" s="27" t="s">
        <v>837</v>
      </c>
      <c r="CE278" s="27" t="s">
        <v>834</v>
      </c>
      <c r="CF278" s="27" t="s">
        <v>3118</v>
      </c>
      <c r="CG278" s="27" t="s">
        <v>837</v>
      </c>
      <c r="CH278" s="27" t="s">
        <v>834</v>
      </c>
      <c r="CI278" s="27" t="s">
        <v>3608</v>
      </c>
      <c r="CJ278" s="27" t="s">
        <v>837</v>
      </c>
      <c r="CK278" s="27" t="s">
        <v>834</v>
      </c>
      <c r="CL278" s="27" t="s">
        <v>399</v>
      </c>
      <c r="CM278" s="27" t="s">
        <v>837</v>
      </c>
      <c r="CN278" s="27" t="s">
        <v>834</v>
      </c>
      <c r="CO278" s="27" t="s">
        <v>3983</v>
      </c>
      <c r="CP278" s="27" t="s">
        <v>837</v>
      </c>
      <c r="CQ278" s="27" t="s">
        <v>834</v>
      </c>
      <c r="CR278" s="27" t="s">
        <v>3395</v>
      </c>
      <c r="CS278" s="27" t="s">
        <v>837</v>
      </c>
      <c r="CT278" s="27" t="s">
        <v>834</v>
      </c>
      <c r="CU278" s="27" t="s">
        <v>5035</v>
      </c>
      <c r="CV278" s="27" t="s">
        <v>837</v>
      </c>
      <c r="CW278" s="27" t="s">
        <v>3519</v>
      </c>
      <c r="CX278" s="27" t="s">
        <v>1401</v>
      </c>
      <c r="CY278" s="27">
        <v>17650</v>
      </c>
      <c r="CZ278" s="27" t="s">
        <v>3636</v>
      </c>
      <c r="DA278" s="27" t="s">
        <v>1401</v>
      </c>
      <c r="DB278" s="27">
        <v>790</v>
      </c>
      <c r="DC278" s="27" t="s">
        <v>76</v>
      </c>
      <c r="DD278" s="27" t="s">
        <v>1401</v>
      </c>
      <c r="DE278" s="27">
        <v>275</v>
      </c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</row>
    <row r="279" spans="1:188">
      <c r="A279" s="1">
        <v>278</v>
      </c>
      <c r="B279" s="69">
        <v>39496</v>
      </c>
      <c r="C279" s="1" t="s">
        <v>1373</v>
      </c>
      <c r="D279" s="1">
        <v>140418</v>
      </c>
      <c r="E279" s="1">
        <v>68808</v>
      </c>
      <c r="F279" s="35">
        <f t="shared" si="71"/>
        <v>0.49002264666923045</v>
      </c>
      <c r="G279" s="35">
        <f t="shared" si="72"/>
        <v>2.223578653644925E-3</v>
      </c>
      <c r="H279" s="1" t="str">
        <f t="shared" si="73"/>
        <v>PPPP</v>
      </c>
      <c r="I279" s="35">
        <f t="shared" si="74"/>
        <v>0.36597488664108824</v>
      </c>
      <c r="J279" s="1" t="str">
        <f t="shared" si="75"/>
        <v>PML</v>
      </c>
      <c r="K279" s="35">
        <f t="shared" si="76"/>
        <v>0.36375130798744332</v>
      </c>
      <c r="L279" s="1" t="str">
        <f t="shared" si="69"/>
        <v>IND</v>
      </c>
      <c r="M279" s="35">
        <f t="shared" si="70"/>
        <v>0.16624520404604115</v>
      </c>
      <c r="N279" s="52" t="s">
        <v>834</v>
      </c>
      <c r="O279" s="52" t="s">
        <v>1002</v>
      </c>
      <c r="P279" s="52" t="s">
        <v>837</v>
      </c>
      <c r="Q279" s="27" t="s">
        <v>834</v>
      </c>
      <c r="R279" s="27" t="s">
        <v>1185</v>
      </c>
      <c r="S279" s="27" t="s">
        <v>837</v>
      </c>
      <c r="T279" s="27" t="s">
        <v>7451</v>
      </c>
      <c r="U279" s="27" t="s">
        <v>1765</v>
      </c>
      <c r="V279" s="27">
        <v>79</v>
      </c>
      <c r="W279" s="27" t="s">
        <v>2428</v>
      </c>
      <c r="X279" s="27" t="s">
        <v>909</v>
      </c>
      <c r="Y279" s="27">
        <v>25029</v>
      </c>
      <c r="Z279" s="27" t="s">
        <v>7448</v>
      </c>
      <c r="AA279" s="27" t="s">
        <v>1194</v>
      </c>
      <c r="AB279" s="27">
        <v>5925</v>
      </c>
      <c r="AC279" s="27" t="s">
        <v>2427</v>
      </c>
      <c r="AD279" s="27" t="s">
        <v>1003</v>
      </c>
      <c r="AE279" s="27">
        <v>25182</v>
      </c>
      <c r="AF279" s="27" t="s">
        <v>834</v>
      </c>
      <c r="AG279" s="27" t="s">
        <v>7003</v>
      </c>
      <c r="AH279" s="27" t="s">
        <v>837</v>
      </c>
      <c r="AI279" s="27" t="s">
        <v>834</v>
      </c>
      <c r="AJ279" s="27" t="s">
        <v>1406</v>
      </c>
      <c r="AK279" s="27" t="s">
        <v>837</v>
      </c>
      <c r="AL279" s="27" t="s">
        <v>7450</v>
      </c>
      <c r="AM279" s="27" t="s">
        <v>3202</v>
      </c>
      <c r="AN279" s="27">
        <v>96</v>
      </c>
      <c r="AO279" s="27" t="s">
        <v>834</v>
      </c>
      <c r="AP279" s="27" t="s">
        <v>7510</v>
      </c>
      <c r="AQ279" s="27" t="s">
        <v>837</v>
      </c>
      <c r="AR279" s="27" t="s">
        <v>834</v>
      </c>
      <c r="AS279" s="27" t="s">
        <v>3764</v>
      </c>
      <c r="AT279" s="27" t="s">
        <v>837</v>
      </c>
      <c r="AU279" s="27" t="s">
        <v>834</v>
      </c>
      <c r="AV279" s="27" t="s">
        <v>1866</v>
      </c>
      <c r="AW279" s="27" t="s">
        <v>837</v>
      </c>
      <c r="AX279" s="27" t="s">
        <v>834</v>
      </c>
      <c r="AY279" s="27" t="s">
        <v>393</v>
      </c>
      <c r="AZ279" s="27" t="s">
        <v>837</v>
      </c>
      <c r="BA279" s="27" t="s">
        <v>834</v>
      </c>
      <c r="BB279" s="27" t="s">
        <v>6640</v>
      </c>
      <c r="BC279" s="27" t="s">
        <v>837</v>
      </c>
      <c r="BD279" s="27" t="s">
        <v>834</v>
      </c>
      <c r="BE279" s="27" t="s">
        <v>6802</v>
      </c>
      <c r="BF279" s="27" t="s">
        <v>837</v>
      </c>
      <c r="BG279" s="27" t="s">
        <v>834</v>
      </c>
      <c r="BH279" s="27" t="s">
        <v>834</v>
      </c>
      <c r="BI279" s="27" t="s">
        <v>1777</v>
      </c>
      <c r="BJ279" s="27" t="s">
        <v>837</v>
      </c>
      <c r="BK279" s="27" t="s">
        <v>3403</v>
      </c>
      <c r="BL279" s="27" t="s">
        <v>837</v>
      </c>
      <c r="BM279" s="27" t="s">
        <v>834</v>
      </c>
      <c r="BN279" s="27" t="s">
        <v>5990</v>
      </c>
      <c r="BO279" s="27" t="s">
        <v>837</v>
      </c>
      <c r="BP279" s="27" t="s">
        <v>834</v>
      </c>
      <c r="BQ279" s="27" t="s">
        <v>1020</v>
      </c>
      <c r="BR279" s="27" t="s">
        <v>837</v>
      </c>
      <c r="BS279" s="27" t="s">
        <v>834</v>
      </c>
      <c r="BT279" s="27" t="s">
        <v>4014</v>
      </c>
      <c r="BU279" s="27" t="s">
        <v>837</v>
      </c>
      <c r="BV279" s="27" t="s">
        <v>834</v>
      </c>
      <c r="BW279" s="27" t="s">
        <v>1424</v>
      </c>
      <c r="BX279" s="27" t="s">
        <v>837</v>
      </c>
      <c r="BY279" s="27" t="s">
        <v>834</v>
      </c>
      <c r="BZ279" s="27" t="s">
        <v>602</v>
      </c>
      <c r="CA279" s="27" t="s">
        <v>837</v>
      </c>
      <c r="CB279" s="27" t="s">
        <v>834</v>
      </c>
      <c r="CC279" s="27" t="s">
        <v>3539</v>
      </c>
      <c r="CD279" s="27" t="s">
        <v>837</v>
      </c>
      <c r="CE279" s="27" t="s">
        <v>834</v>
      </c>
      <c r="CF279" s="27" t="s">
        <v>3118</v>
      </c>
      <c r="CG279" s="27" t="s">
        <v>837</v>
      </c>
      <c r="CH279" s="27" t="s">
        <v>834</v>
      </c>
      <c r="CI279" s="27" t="s">
        <v>3608</v>
      </c>
      <c r="CJ279" s="27" t="s">
        <v>837</v>
      </c>
      <c r="CK279" s="27" t="s">
        <v>834</v>
      </c>
      <c r="CL279" s="27" t="s">
        <v>399</v>
      </c>
      <c r="CM279" s="27" t="s">
        <v>837</v>
      </c>
      <c r="CN279" s="27" t="s">
        <v>834</v>
      </c>
      <c r="CO279" s="27" t="s">
        <v>3983</v>
      </c>
      <c r="CP279" s="27" t="s">
        <v>837</v>
      </c>
      <c r="CQ279" s="27" t="s">
        <v>834</v>
      </c>
      <c r="CR279" s="27" t="s">
        <v>3395</v>
      </c>
      <c r="CS279" s="27" t="s">
        <v>837</v>
      </c>
      <c r="CT279" s="27" t="s">
        <v>834</v>
      </c>
      <c r="CU279" s="27" t="s">
        <v>5035</v>
      </c>
      <c r="CV279" s="27" t="s">
        <v>837</v>
      </c>
      <c r="CW279" s="27" t="s">
        <v>7447</v>
      </c>
      <c r="CX279" s="27" t="s">
        <v>1401</v>
      </c>
      <c r="CY279" s="27">
        <v>11439</v>
      </c>
      <c r="CZ279" s="27" t="s">
        <v>7449</v>
      </c>
      <c r="DA279" s="27" t="s">
        <v>1401</v>
      </c>
      <c r="DB279" s="27">
        <v>576</v>
      </c>
      <c r="DC279" s="27" t="s">
        <v>7450</v>
      </c>
      <c r="DD279" s="27" t="s">
        <v>1401</v>
      </c>
      <c r="DE279" s="27">
        <v>416</v>
      </c>
      <c r="DF279" s="27" t="s">
        <v>3636</v>
      </c>
      <c r="DG279" s="27" t="s">
        <v>1401</v>
      </c>
      <c r="DH279" s="27">
        <v>40</v>
      </c>
      <c r="DI279" s="27" t="s">
        <v>7289</v>
      </c>
      <c r="DJ279" s="27" t="s">
        <v>1401</v>
      </c>
      <c r="DK279" s="27">
        <v>26</v>
      </c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/>
    </row>
    <row r="280" spans="1:188">
      <c r="A280" s="1">
        <v>279</v>
      </c>
      <c r="B280" s="69">
        <v>39496</v>
      </c>
      <c r="C280" s="1" t="s">
        <v>1412</v>
      </c>
      <c r="D280" s="1">
        <v>171123</v>
      </c>
      <c r="E280" s="1">
        <v>64433</v>
      </c>
      <c r="F280" s="35">
        <f t="shared" si="71"/>
        <v>0.37653033198342711</v>
      </c>
      <c r="G280" s="35">
        <f t="shared" si="72"/>
        <v>0.11809166110533423</v>
      </c>
      <c r="H280" s="1" t="str">
        <f t="shared" si="73"/>
        <v>PML-N</v>
      </c>
      <c r="I280" s="35">
        <f t="shared" si="74"/>
        <v>0.39822761628358139</v>
      </c>
      <c r="J280" s="1" t="str">
        <f t="shared" si="75"/>
        <v>PPPP</v>
      </c>
      <c r="K280" s="35">
        <f t="shared" si="76"/>
        <v>0.28013595517824719</v>
      </c>
      <c r="L280" s="1" t="str">
        <f t="shared" si="69"/>
        <v>PML</v>
      </c>
      <c r="M280" s="35">
        <f t="shared" si="70"/>
        <v>0.20731612682941972</v>
      </c>
      <c r="N280" s="52" t="s">
        <v>834</v>
      </c>
      <c r="O280" s="52" t="s">
        <v>1002</v>
      </c>
      <c r="P280" s="52" t="s">
        <v>837</v>
      </c>
      <c r="Q280" s="27" t="s">
        <v>7292</v>
      </c>
      <c r="R280" s="27" t="s">
        <v>1185</v>
      </c>
      <c r="S280" s="27">
        <v>1304</v>
      </c>
      <c r="T280" s="27" t="s">
        <v>7294</v>
      </c>
      <c r="U280" s="27" t="s">
        <v>1765</v>
      </c>
      <c r="V280" s="27">
        <v>251</v>
      </c>
      <c r="W280" s="27" t="s">
        <v>7290</v>
      </c>
      <c r="X280" s="27" t="s">
        <v>909</v>
      </c>
      <c r="Y280" s="27">
        <v>13358</v>
      </c>
      <c r="Z280" s="27" t="s">
        <v>2429</v>
      </c>
      <c r="AA280" s="27" t="s">
        <v>1194</v>
      </c>
      <c r="AB280" s="27">
        <v>25659</v>
      </c>
      <c r="AC280" s="27" t="s">
        <v>2430</v>
      </c>
      <c r="AD280" s="27" t="s">
        <v>1003</v>
      </c>
      <c r="AE280" s="27">
        <v>18050</v>
      </c>
      <c r="AF280" s="27" t="s">
        <v>834</v>
      </c>
      <c r="AG280" s="27" t="s">
        <v>7003</v>
      </c>
      <c r="AH280" s="27" t="s">
        <v>837</v>
      </c>
      <c r="AI280" s="27" t="s">
        <v>834</v>
      </c>
      <c r="AJ280" s="27" t="s">
        <v>1406</v>
      </c>
      <c r="AK280" s="27" t="s">
        <v>837</v>
      </c>
      <c r="AL280" s="27" t="s">
        <v>834</v>
      </c>
      <c r="AM280" s="27" t="s">
        <v>3202</v>
      </c>
      <c r="AN280" s="27" t="s">
        <v>837</v>
      </c>
      <c r="AO280" s="27" t="s">
        <v>834</v>
      </c>
      <c r="AP280" s="27" t="s">
        <v>7510</v>
      </c>
      <c r="AQ280" s="27" t="s">
        <v>837</v>
      </c>
      <c r="AR280" s="27" t="s">
        <v>834</v>
      </c>
      <c r="AS280" s="27" t="s">
        <v>3764</v>
      </c>
      <c r="AT280" s="27" t="s">
        <v>837</v>
      </c>
      <c r="AU280" s="27" t="s">
        <v>834</v>
      </c>
      <c r="AV280" s="27" t="s">
        <v>1866</v>
      </c>
      <c r="AW280" s="27" t="s">
        <v>837</v>
      </c>
      <c r="AX280" s="27" t="s">
        <v>834</v>
      </c>
      <c r="AY280" s="27" t="s">
        <v>393</v>
      </c>
      <c r="AZ280" s="27" t="s">
        <v>837</v>
      </c>
      <c r="BA280" s="27" t="s">
        <v>834</v>
      </c>
      <c r="BB280" s="27" t="s">
        <v>6640</v>
      </c>
      <c r="BC280" s="27" t="s">
        <v>837</v>
      </c>
      <c r="BD280" s="27" t="s">
        <v>7293</v>
      </c>
      <c r="BE280" s="27" t="s">
        <v>6802</v>
      </c>
      <c r="BF280" s="27">
        <v>535</v>
      </c>
      <c r="BG280" s="27" t="s">
        <v>834</v>
      </c>
      <c r="BH280" s="27" t="s">
        <v>834</v>
      </c>
      <c r="BI280" s="27" t="s">
        <v>1777</v>
      </c>
      <c r="BJ280" s="27" t="s">
        <v>837</v>
      </c>
      <c r="BK280" s="27" t="s">
        <v>3403</v>
      </c>
      <c r="BL280" s="27" t="s">
        <v>837</v>
      </c>
      <c r="BM280" s="27" t="s">
        <v>834</v>
      </c>
      <c r="BN280" s="27" t="s">
        <v>5990</v>
      </c>
      <c r="BO280" s="27" t="s">
        <v>837</v>
      </c>
      <c r="BP280" s="27" t="s">
        <v>834</v>
      </c>
      <c r="BQ280" s="27" t="s">
        <v>1020</v>
      </c>
      <c r="BR280" s="27" t="s">
        <v>837</v>
      </c>
      <c r="BS280" s="27" t="s">
        <v>834</v>
      </c>
      <c r="BT280" s="27" t="s">
        <v>4014</v>
      </c>
      <c r="BU280" s="27" t="s">
        <v>837</v>
      </c>
      <c r="BV280" s="27" t="s">
        <v>834</v>
      </c>
      <c r="BW280" s="27" t="s">
        <v>1424</v>
      </c>
      <c r="BX280" s="27" t="s">
        <v>837</v>
      </c>
      <c r="BY280" s="27" t="s">
        <v>834</v>
      </c>
      <c r="BZ280" s="27" t="s">
        <v>602</v>
      </c>
      <c r="CA280" s="27" t="s">
        <v>837</v>
      </c>
      <c r="CB280" s="27" t="s">
        <v>834</v>
      </c>
      <c r="CC280" s="27" t="s">
        <v>3539</v>
      </c>
      <c r="CD280" s="27" t="s">
        <v>837</v>
      </c>
      <c r="CE280" s="27" t="s">
        <v>834</v>
      </c>
      <c r="CF280" s="27" t="s">
        <v>3118</v>
      </c>
      <c r="CG280" s="27" t="s">
        <v>837</v>
      </c>
      <c r="CH280" s="27" t="s">
        <v>834</v>
      </c>
      <c r="CI280" s="27" t="s">
        <v>3608</v>
      </c>
      <c r="CJ280" s="27" t="s">
        <v>837</v>
      </c>
      <c r="CK280" s="27" t="s">
        <v>834</v>
      </c>
      <c r="CL280" s="27" t="s">
        <v>399</v>
      </c>
      <c r="CM280" s="27" t="s">
        <v>837</v>
      </c>
      <c r="CN280" s="27" t="s">
        <v>834</v>
      </c>
      <c r="CO280" s="27" t="s">
        <v>3983</v>
      </c>
      <c r="CP280" s="27" t="s">
        <v>837</v>
      </c>
      <c r="CQ280" s="27" t="s">
        <v>834</v>
      </c>
      <c r="CR280" s="27" t="s">
        <v>3395</v>
      </c>
      <c r="CS280" s="27" t="s">
        <v>837</v>
      </c>
      <c r="CT280" s="27" t="s">
        <v>834</v>
      </c>
      <c r="CU280" s="27" t="s">
        <v>5035</v>
      </c>
      <c r="CV280" s="27" t="s">
        <v>837</v>
      </c>
      <c r="CW280" s="27" t="s">
        <v>7291</v>
      </c>
      <c r="CX280" s="27" t="s">
        <v>1401</v>
      </c>
      <c r="CY280" s="27">
        <v>4558</v>
      </c>
      <c r="CZ280" s="27" t="s">
        <v>7449</v>
      </c>
      <c r="DA280" s="27" t="s">
        <v>1401</v>
      </c>
      <c r="DB280" s="27">
        <v>313</v>
      </c>
      <c r="DC280" s="27" t="s">
        <v>3522</v>
      </c>
      <c r="DD280" s="27" t="s">
        <v>1401</v>
      </c>
      <c r="DE280" s="27">
        <v>167</v>
      </c>
      <c r="DF280" s="27" t="s">
        <v>7295</v>
      </c>
      <c r="DG280" s="27" t="s">
        <v>1401</v>
      </c>
      <c r="DH280" s="27">
        <v>66</v>
      </c>
      <c r="DI280" s="27" t="s">
        <v>7296</v>
      </c>
      <c r="DJ280" s="27" t="s">
        <v>1401</v>
      </c>
      <c r="DK280" s="27">
        <v>44</v>
      </c>
      <c r="DL280" s="27" t="s">
        <v>7297</v>
      </c>
      <c r="DM280" s="27" t="s">
        <v>1401</v>
      </c>
      <c r="DN280" s="27">
        <v>41</v>
      </c>
      <c r="DO280" s="27" t="s">
        <v>7298</v>
      </c>
      <c r="DP280" s="27" t="s">
        <v>1401</v>
      </c>
      <c r="DQ280" s="27">
        <v>30</v>
      </c>
      <c r="DR280" s="27" t="s">
        <v>7299</v>
      </c>
      <c r="DS280" s="27" t="s">
        <v>1401</v>
      </c>
      <c r="DT280" s="27">
        <v>27</v>
      </c>
      <c r="DU280" s="27" t="s">
        <v>7300</v>
      </c>
      <c r="DV280" s="27" t="s">
        <v>1401</v>
      </c>
      <c r="DW280" s="27">
        <v>26</v>
      </c>
      <c r="DX280" s="27" t="s">
        <v>7301</v>
      </c>
      <c r="DY280" s="27" t="s">
        <v>1401</v>
      </c>
      <c r="DZ280" s="27">
        <v>4</v>
      </c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</row>
    <row r="281" spans="1:188">
      <c r="A281" s="1">
        <v>280</v>
      </c>
      <c r="B281" s="69">
        <v>39496</v>
      </c>
      <c r="C281" s="1" t="s">
        <v>1614</v>
      </c>
      <c r="D281" s="1">
        <v>152816</v>
      </c>
      <c r="E281" s="1">
        <v>64129</v>
      </c>
      <c r="F281" s="35">
        <f t="shared" si="71"/>
        <v>0.41964846612920115</v>
      </c>
      <c r="G281" s="35">
        <f t="shared" si="72"/>
        <v>0.11512732149261644</v>
      </c>
      <c r="H281" s="1" t="str">
        <f t="shared" si="73"/>
        <v>PML-N</v>
      </c>
      <c r="I281" s="35">
        <f t="shared" si="74"/>
        <v>0.42227385426250214</v>
      </c>
      <c r="J281" s="1" t="str">
        <f t="shared" si="75"/>
        <v>PML</v>
      </c>
      <c r="K281" s="35">
        <f t="shared" si="76"/>
        <v>0.30714653276988568</v>
      </c>
      <c r="L281" s="1" t="str">
        <f t="shared" si="69"/>
        <v>PPPP</v>
      </c>
      <c r="M281" s="35">
        <f t="shared" si="70"/>
        <v>0.22311278828611081</v>
      </c>
      <c r="N281" s="52" t="s">
        <v>834</v>
      </c>
      <c r="O281" s="52" t="s">
        <v>1002</v>
      </c>
      <c r="P281" s="52" t="s">
        <v>837</v>
      </c>
      <c r="Q281" s="27" t="s">
        <v>7282</v>
      </c>
      <c r="R281" s="27" t="s">
        <v>1185</v>
      </c>
      <c r="S281" s="27">
        <v>1056</v>
      </c>
      <c r="T281" s="27" t="s">
        <v>7283</v>
      </c>
      <c r="U281" s="27" t="s">
        <v>1765</v>
      </c>
      <c r="V281" s="27">
        <v>360</v>
      </c>
      <c r="W281" s="27" t="s">
        <v>2432</v>
      </c>
      <c r="X281" s="27" t="s">
        <v>909</v>
      </c>
      <c r="Y281" s="27">
        <v>19697</v>
      </c>
      <c r="Z281" s="27" t="s">
        <v>2431</v>
      </c>
      <c r="AA281" s="27" t="s">
        <v>1194</v>
      </c>
      <c r="AB281" s="27">
        <v>27080</v>
      </c>
      <c r="AC281" s="27" t="s">
        <v>7281</v>
      </c>
      <c r="AD281" s="27" t="s">
        <v>1003</v>
      </c>
      <c r="AE281" s="27">
        <v>14308</v>
      </c>
      <c r="AF281" s="27" t="s">
        <v>834</v>
      </c>
      <c r="AG281" s="27" t="s">
        <v>7003</v>
      </c>
      <c r="AH281" s="27" t="s">
        <v>837</v>
      </c>
      <c r="AI281" s="27" t="s">
        <v>834</v>
      </c>
      <c r="AJ281" s="27" t="s">
        <v>1406</v>
      </c>
      <c r="AK281" s="27" t="s">
        <v>837</v>
      </c>
      <c r="AL281" s="27" t="s">
        <v>834</v>
      </c>
      <c r="AM281" s="27" t="s">
        <v>3202</v>
      </c>
      <c r="AN281" s="27" t="s">
        <v>837</v>
      </c>
      <c r="AO281" s="27" t="s">
        <v>834</v>
      </c>
      <c r="AP281" s="27" t="s">
        <v>7510</v>
      </c>
      <c r="AQ281" s="27" t="s">
        <v>837</v>
      </c>
      <c r="AR281" s="27" t="s">
        <v>834</v>
      </c>
      <c r="AS281" s="27" t="s">
        <v>3764</v>
      </c>
      <c r="AT281" s="27" t="s">
        <v>837</v>
      </c>
      <c r="AU281" s="27" t="s">
        <v>834</v>
      </c>
      <c r="AV281" s="27" t="s">
        <v>1866</v>
      </c>
      <c r="AW281" s="27" t="s">
        <v>837</v>
      </c>
      <c r="AX281" s="27" t="s">
        <v>834</v>
      </c>
      <c r="AY281" s="27" t="s">
        <v>393</v>
      </c>
      <c r="AZ281" s="27" t="s">
        <v>837</v>
      </c>
      <c r="BA281" s="27" t="s">
        <v>834</v>
      </c>
      <c r="BB281" s="27" t="s">
        <v>6640</v>
      </c>
      <c r="BC281" s="27" t="s">
        <v>837</v>
      </c>
      <c r="BD281" s="27" t="s">
        <v>834</v>
      </c>
      <c r="BE281" s="27" t="s">
        <v>6802</v>
      </c>
      <c r="BF281" s="27" t="s">
        <v>837</v>
      </c>
      <c r="BG281" s="27" t="s">
        <v>834</v>
      </c>
      <c r="BH281" s="27" t="s">
        <v>834</v>
      </c>
      <c r="BI281" s="27" t="s">
        <v>1777</v>
      </c>
      <c r="BJ281" s="27" t="s">
        <v>837</v>
      </c>
      <c r="BK281" s="27" t="s">
        <v>3403</v>
      </c>
      <c r="BL281" s="27" t="s">
        <v>837</v>
      </c>
      <c r="BM281" s="27" t="s">
        <v>834</v>
      </c>
      <c r="BN281" s="27" t="s">
        <v>5990</v>
      </c>
      <c r="BO281" s="27" t="s">
        <v>837</v>
      </c>
      <c r="BP281" s="27" t="s">
        <v>834</v>
      </c>
      <c r="BQ281" s="27" t="s">
        <v>1020</v>
      </c>
      <c r="BR281" s="27" t="s">
        <v>837</v>
      </c>
      <c r="BS281" s="27" t="s">
        <v>834</v>
      </c>
      <c r="BT281" s="27" t="s">
        <v>4014</v>
      </c>
      <c r="BU281" s="27" t="s">
        <v>837</v>
      </c>
      <c r="BV281" s="27" t="s">
        <v>834</v>
      </c>
      <c r="BW281" s="27" t="s">
        <v>1424</v>
      </c>
      <c r="BX281" s="27" t="s">
        <v>837</v>
      </c>
      <c r="BY281" s="27" t="s">
        <v>834</v>
      </c>
      <c r="BZ281" s="27" t="s">
        <v>602</v>
      </c>
      <c r="CA281" s="27" t="s">
        <v>837</v>
      </c>
      <c r="CB281" s="27" t="s">
        <v>834</v>
      </c>
      <c r="CC281" s="27" t="s">
        <v>3539</v>
      </c>
      <c r="CD281" s="27" t="s">
        <v>837</v>
      </c>
      <c r="CE281" s="27" t="s">
        <v>834</v>
      </c>
      <c r="CF281" s="27" t="s">
        <v>3118</v>
      </c>
      <c r="CG281" s="27" t="s">
        <v>837</v>
      </c>
      <c r="CH281" s="27" t="s">
        <v>834</v>
      </c>
      <c r="CI281" s="27" t="s">
        <v>3608</v>
      </c>
      <c r="CJ281" s="27" t="s">
        <v>837</v>
      </c>
      <c r="CK281" s="27" t="s">
        <v>834</v>
      </c>
      <c r="CL281" s="27" t="s">
        <v>399</v>
      </c>
      <c r="CM281" s="27" t="s">
        <v>837</v>
      </c>
      <c r="CN281" s="27" t="s">
        <v>834</v>
      </c>
      <c r="CO281" s="27" t="s">
        <v>3983</v>
      </c>
      <c r="CP281" s="27" t="s">
        <v>837</v>
      </c>
      <c r="CQ281" s="27" t="s">
        <v>834</v>
      </c>
      <c r="CR281" s="27" t="s">
        <v>3395</v>
      </c>
      <c r="CS281" s="27" t="s">
        <v>837</v>
      </c>
      <c r="CT281" s="27" t="s">
        <v>834</v>
      </c>
      <c r="CU281" s="27" t="s">
        <v>5035</v>
      </c>
      <c r="CV281" s="27" t="s">
        <v>837</v>
      </c>
      <c r="CW281" s="27" t="s">
        <v>7291</v>
      </c>
      <c r="CX281" s="27" t="s">
        <v>1401</v>
      </c>
      <c r="CY281" s="27">
        <v>1276</v>
      </c>
      <c r="CZ281" s="27" t="s">
        <v>6487</v>
      </c>
      <c r="DA281" s="27" t="s">
        <v>1401</v>
      </c>
      <c r="DB281" s="27">
        <v>125</v>
      </c>
      <c r="DC281" s="27" t="s">
        <v>7270</v>
      </c>
      <c r="DD281" s="27" t="s">
        <v>1401</v>
      </c>
      <c r="DE281" s="27">
        <v>107</v>
      </c>
      <c r="DF281" s="27" t="s">
        <v>3691</v>
      </c>
      <c r="DG281" s="27" t="s">
        <v>1401</v>
      </c>
      <c r="DH281" s="27">
        <v>63</v>
      </c>
      <c r="DI281" s="27" t="s">
        <v>7271</v>
      </c>
      <c r="DJ281" s="27" t="s">
        <v>1401</v>
      </c>
      <c r="DK281" s="27">
        <v>57</v>
      </c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  <c r="GF281" s="27"/>
    </row>
    <row r="282" spans="1:188">
      <c r="A282" s="1">
        <v>281</v>
      </c>
      <c r="B282" s="69">
        <v>39496</v>
      </c>
      <c r="C282" s="1" t="s">
        <v>2248</v>
      </c>
      <c r="D282" s="1">
        <v>149416</v>
      </c>
      <c r="E282" s="1">
        <v>68200</v>
      </c>
      <c r="F282" s="35">
        <f t="shared" si="71"/>
        <v>0.4564437543502704</v>
      </c>
      <c r="G282" s="35">
        <f t="shared" si="72"/>
        <v>1.8782991202346042E-2</v>
      </c>
      <c r="H282" s="1" t="str">
        <f t="shared" si="73"/>
        <v>PPPP</v>
      </c>
      <c r="I282" s="35">
        <f t="shared" si="74"/>
        <v>0.42636363636363639</v>
      </c>
      <c r="J282" s="1" t="str">
        <f t="shared" si="75"/>
        <v>PML</v>
      </c>
      <c r="K282" s="35">
        <f t="shared" si="76"/>
        <v>0.40758064516129033</v>
      </c>
      <c r="L282" s="1" t="str">
        <f t="shared" si="69"/>
        <v>IND</v>
      </c>
      <c r="M282" s="35">
        <f t="shared" si="70"/>
        <v>0.14249266862170087</v>
      </c>
      <c r="N282" s="52" t="s">
        <v>834</v>
      </c>
      <c r="O282" s="52" t="s">
        <v>1002</v>
      </c>
      <c r="P282" s="52" t="s">
        <v>837</v>
      </c>
      <c r="Q282" s="27" t="s">
        <v>834</v>
      </c>
      <c r="R282" s="27" t="s">
        <v>1185</v>
      </c>
      <c r="S282" s="27" t="s">
        <v>837</v>
      </c>
      <c r="T282" s="27" t="s">
        <v>7274</v>
      </c>
      <c r="U282" s="27" t="s">
        <v>1765</v>
      </c>
      <c r="V282" s="27">
        <v>376</v>
      </c>
      <c r="W282" s="27" t="s">
        <v>1603</v>
      </c>
      <c r="X282" s="27" t="s">
        <v>909</v>
      </c>
      <c r="Y282" s="27">
        <v>27797</v>
      </c>
      <c r="Z282" s="27" t="s">
        <v>7273</v>
      </c>
      <c r="AA282" s="27" t="s">
        <v>1194</v>
      </c>
      <c r="AB282" s="27">
        <v>1073</v>
      </c>
      <c r="AC282" s="27" t="s">
        <v>2433</v>
      </c>
      <c r="AD282" s="27" t="s">
        <v>1003</v>
      </c>
      <c r="AE282" s="27">
        <v>29078</v>
      </c>
      <c r="AF282" s="27" t="s">
        <v>834</v>
      </c>
      <c r="AG282" s="27" t="s">
        <v>7003</v>
      </c>
      <c r="AH282" s="27" t="s">
        <v>837</v>
      </c>
      <c r="AI282" s="27" t="s">
        <v>834</v>
      </c>
      <c r="AJ282" s="27" t="s">
        <v>1406</v>
      </c>
      <c r="AK282" s="27" t="s">
        <v>837</v>
      </c>
      <c r="AL282" s="27" t="s">
        <v>834</v>
      </c>
      <c r="AM282" s="27" t="s">
        <v>3202</v>
      </c>
      <c r="AN282" s="27" t="s">
        <v>837</v>
      </c>
      <c r="AO282" s="27" t="s">
        <v>834</v>
      </c>
      <c r="AP282" s="27" t="s">
        <v>7510</v>
      </c>
      <c r="AQ282" s="27" t="s">
        <v>837</v>
      </c>
      <c r="AR282" s="27" t="s">
        <v>834</v>
      </c>
      <c r="AS282" s="27" t="s">
        <v>3764</v>
      </c>
      <c r="AT282" s="27" t="s">
        <v>837</v>
      </c>
      <c r="AU282" s="27" t="s">
        <v>834</v>
      </c>
      <c r="AV282" s="27" t="s">
        <v>1866</v>
      </c>
      <c r="AW282" s="27" t="s">
        <v>837</v>
      </c>
      <c r="AX282" s="27" t="s">
        <v>834</v>
      </c>
      <c r="AY282" s="27" t="s">
        <v>393</v>
      </c>
      <c r="AZ282" s="27" t="s">
        <v>837</v>
      </c>
      <c r="BA282" s="27" t="s">
        <v>834</v>
      </c>
      <c r="BB282" s="27" t="s">
        <v>6640</v>
      </c>
      <c r="BC282" s="27" t="s">
        <v>837</v>
      </c>
      <c r="BD282" s="27" t="s">
        <v>834</v>
      </c>
      <c r="BE282" s="27" t="s">
        <v>6802</v>
      </c>
      <c r="BF282" s="27" t="s">
        <v>837</v>
      </c>
      <c r="BG282" s="27" t="s">
        <v>834</v>
      </c>
      <c r="BH282" s="27" t="s">
        <v>834</v>
      </c>
      <c r="BI282" s="27" t="s">
        <v>1777</v>
      </c>
      <c r="BJ282" s="27" t="s">
        <v>837</v>
      </c>
      <c r="BK282" s="27" t="s">
        <v>3403</v>
      </c>
      <c r="BL282" s="27" t="s">
        <v>837</v>
      </c>
      <c r="BM282" s="27" t="s">
        <v>834</v>
      </c>
      <c r="BN282" s="27" t="s">
        <v>5990</v>
      </c>
      <c r="BO282" s="27" t="s">
        <v>837</v>
      </c>
      <c r="BP282" s="27" t="s">
        <v>834</v>
      </c>
      <c r="BQ282" s="27" t="s">
        <v>1020</v>
      </c>
      <c r="BR282" s="27" t="s">
        <v>837</v>
      </c>
      <c r="BS282" s="27" t="s">
        <v>834</v>
      </c>
      <c r="BT282" s="27" t="s">
        <v>4014</v>
      </c>
      <c r="BU282" s="27" t="s">
        <v>837</v>
      </c>
      <c r="BV282" s="27" t="s">
        <v>834</v>
      </c>
      <c r="BW282" s="27" t="s">
        <v>1424</v>
      </c>
      <c r="BX282" s="27" t="s">
        <v>837</v>
      </c>
      <c r="BY282" s="27" t="s">
        <v>834</v>
      </c>
      <c r="BZ282" s="27" t="s">
        <v>602</v>
      </c>
      <c r="CA282" s="27" t="s">
        <v>837</v>
      </c>
      <c r="CB282" s="27" t="s">
        <v>834</v>
      </c>
      <c r="CC282" s="27" t="s">
        <v>3539</v>
      </c>
      <c r="CD282" s="27" t="s">
        <v>837</v>
      </c>
      <c r="CE282" s="27" t="s">
        <v>834</v>
      </c>
      <c r="CF282" s="27" t="s">
        <v>3118</v>
      </c>
      <c r="CG282" s="27" t="s">
        <v>837</v>
      </c>
      <c r="CH282" s="27" t="s">
        <v>834</v>
      </c>
      <c r="CI282" s="27" t="s">
        <v>3608</v>
      </c>
      <c r="CJ282" s="27" t="s">
        <v>837</v>
      </c>
      <c r="CK282" s="27" t="s">
        <v>834</v>
      </c>
      <c r="CL282" s="27" t="s">
        <v>399</v>
      </c>
      <c r="CM282" s="27" t="s">
        <v>837</v>
      </c>
      <c r="CN282" s="27" t="s">
        <v>834</v>
      </c>
      <c r="CO282" s="27" t="s">
        <v>3983</v>
      </c>
      <c r="CP282" s="27" t="s">
        <v>837</v>
      </c>
      <c r="CQ282" s="27" t="s">
        <v>834</v>
      </c>
      <c r="CR282" s="27" t="s">
        <v>3395</v>
      </c>
      <c r="CS282" s="27" t="s">
        <v>837</v>
      </c>
      <c r="CT282" s="27" t="s">
        <v>834</v>
      </c>
      <c r="CU282" s="27" t="s">
        <v>5035</v>
      </c>
      <c r="CV282" s="27" t="s">
        <v>837</v>
      </c>
      <c r="CW282" s="27" t="s">
        <v>7272</v>
      </c>
      <c r="CX282" s="27" t="s">
        <v>1401</v>
      </c>
      <c r="CY282" s="27">
        <v>9718</v>
      </c>
      <c r="CZ282" s="27" t="s">
        <v>7275</v>
      </c>
      <c r="DA282" s="27" t="s">
        <v>1401</v>
      </c>
      <c r="DB282" s="27">
        <v>101</v>
      </c>
      <c r="DC282" s="27" t="s">
        <v>7276</v>
      </c>
      <c r="DD282" s="27" t="s">
        <v>1401</v>
      </c>
      <c r="DE282" s="27">
        <v>57</v>
      </c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  <c r="GF282" s="27"/>
    </row>
    <row r="283" spans="1:188">
      <c r="A283" s="1">
        <v>282</v>
      </c>
      <c r="B283" s="69">
        <v>39496</v>
      </c>
      <c r="C283" s="1" t="s">
        <v>2447</v>
      </c>
      <c r="D283" s="1">
        <v>167413</v>
      </c>
      <c r="E283" s="1">
        <v>82577</v>
      </c>
      <c r="F283" s="35">
        <f t="shared" si="71"/>
        <v>0.49325321211614392</v>
      </c>
      <c r="G283" s="35">
        <f t="shared" si="72"/>
        <v>7.8472213812562822E-2</v>
      </c>
      <c r="H283" s="1" t="str">
        <f t="shared" si="73"/>
        <v>PPPP</v>
      </c>
      <c r="I283" s="35">
        <f t="shared" si="74"/>
        <v>0.50968187267641107</v>
      </c>
      <c r="J283" s="1" t="str">
        <f t="shared" si="75"/>
        <v>PML</v>
      </c>
      <c r="K283" s="35">
        <f t="shared" si="76"/>
        <v>0.43120965886384827</v>
      </c>
      <c r="L283" s="1" t="str">
        <f t="shared" si="69"/>
        <v>PML-N</v>
      </c>
      <c r="M283" s="35">
        <f t="shared" si="70"/>
        <v>5.1794083098199259E-2</v>
      </c>
      <c r="N283" s="52" t="s">
        <v>834</v>
      </c>
      <c r="O283" s="52" t="s">
        <v>1002</v>
      </c>
      <c r="P283" s="52" t="s">
        <v>837</v>
      </c>
      <c r="Q283" s="27" t="s">
        <v>834</v>
      </c>
      <c r="R283" s="27" t="s">
        <v>1185</v>
      </c>
      <c r="S283" s="27" t="s">
        <v>837</v>
      </c>
      <c r="T283" s="27" t="s">
        <v>7110</v>
      </c>
      <c r="U283" s="27" t="s">
        <v>1765</v>
      </c>
      <c r="V283" s="27">
        <v>199</v>
      </c>
      <c r="W283" s="27" t="s">
        <v>1155</v>
      </c>
      <c r="X283" s="27" t="s">
        <v>909</v>
      </c>
      <c r="Y283" s="27">
        <v>35608</v>
      </c>
      <c r="Z283" s="27" t="s">
        <v>7108</v>
      </c>
      <c r="AA283" s="27" t="s">
        <v>1194</v>
      </c>
      <c r="AB283" s="27">
        <v>4277</v>
      </c>
      <c r="AC283" s="27" t="s">
        <v>2446</v>
      </c>
      <c r="AD283" s="27" t="s">
        <v>1003</v>
      </c>
      <c r="AE283" s="27">
        <v>42088</v>
      </c>
      <c r="AF283" s="27" t="s">
        <v>834</v>
      </c>
      <c r="AG283" s="27" t="s">
        <v>7003</v>
      </c>
      <c r="AH283" s="27" t="s">
        <v>837</v>
      </c>
      <c r="AI283" s="27" t="s">
        <v>834</v>
      </c>
      <c r="AJ283" s="27" t="s">
        <v>1406</v>
      </c>
      <c r="AK283" s="27" t="s">
        <v>837</v>
      </c>
      <c r="AL283" s="27" t="s">
        <v>834</v>
      </c>
      <c r="AM283" s="27" t="s">
        <v>3202</v>
      </c>
      <c r="AN283" s="27" t="s">
        <v>837</v>
      </c>
      <c r="AO283" s="27" t="s">
        <v>834</v>
      </c>
      <c r="AP283" s="27" t="s">
        <v>7510</v>
      </c>
      <c r="AQ283" s="27" t="s">
        <v>837</v>
      </c>
      <c r="AR283" s="27" t="s">
        <v>834</v>
      </c>
      <c r="AS283" s="27" t="s">
        <v>3764</v>
      </c>
      <c r="AT283" s="27" t="s">
        <v>837</v>
      </c>
      <c r="AU283" s="27" t="s">
        <v>834</v>
      </c>
      <c r="AV283" s="27" t="s">
        <v>1866</v>
      </c>
      <c r="AW283" s="27" t="s">
        <v>837</v>
      </c>
      <c r="AX283" s="27" t="s">
        <v>834</v>
      </c>
      <c r="AY283" s="27" t="s">
        <v>393</v>
      </c>
      <c r="AZ283" s="27" t="s">
        <v>837</v>
      </c>
      <c r="BA283" s="27" t="s">
        <v>834</v>
      </c>
      <c r="BB283" s="27" t="s">
        <v>6640</v>
      </c>
      <c r="BC283" s="27" t="s">
        <v>837</v>
      </c>
      <c r="BD283" s="27" t="s">
        <v>834</v>
      </c>
      <c r="BE283" s="27" t="s">
        <v>6802</v>
      </c>
      <c r="BF283" s="27" t="s">
        <v>837</v>
      </c>
      <c r="BG283" s="27" t="s">
        <v>834</v>
      </c>
      <c r="BH283" s="27" t="s">
        <v>834</v>
      </c>
      <c r="BI283" s="27" t="s">
        <v>1777</v>
      </c>
      <c r="BJ283" s="27" t="s">
        <v>837</v>
      </c>
      <c r="BK283" s="27" t="s">
        <v>3403</v>
      </c>
      <c r="BL283" s="27" t="s">
        <v>837</v>
      </c>
      <c r="BM283" s="27" t="s">
        <v>834</v>
      </c>
      <c r="BN283" s="27" t="s">
        <v>5990</v>
      </c>
      <c r="BO283" s="27" t="s">
        <v>837</v>
      </c>
      <c r="BP283" s="27" t="s">
        <v>834</v>
      </c>
      <c r="BQ283" s="27" t="s">
        <v>1020</v>
      </c>
      <c r="BR283" s="27" t="s">
        <v>837</v>
      </c>
      <c r="BS283" s="27" t="s">
        <v>834</v>
      </c>
      <c r="BT283" s="27" t="s">
        <v>4014</v>
      </c>
      <c r="BU283" s="27" t="s">
        <v>837</v>
      </c>
      <c r="BV283" s="27" t="s">
        <v>834</v>
      </c>
      <c r="BW283" s="27" t="s">
        <v>1424</v>
      </c>
      <c r="BX283" s="27" t="s">
        <v>837</v>
      </c>
      <c r="BY283" s="27" t="s">
        <v>834</v>
      </c>
      <c r="BZ283" s="27" t="s">
        <v>602</v>
      </c>
      <c r="CA283" s="27" t="s">
        <v>837</v>
      </c>
      <c r="CB283" s="27" t="s">
        <v>834</v>
      </c>
      <c r="CC283" s="27" t="s">
        <v>3539</v>
      </c>
      <c r="CD283" s="27" t="s">
        <v>837</v>
      </c>
      <c r="CE283" s="27" t="s">
        <v>834</v>
      </c>
      <c r="CF283" s="27" t="s">
        <v>3118</v>
      </c>
      <c r="CG283" s="27" t="s">
        <v>837</v>
      </c>
      <c r="CH283" s="27" t="s">
        <v>834</v>
      </c>
      <c r="CI283" s="27" t="s">
        <v>3608</v>
      </c>
      <c r="CJ283" s="27" t="s">
        <v>837</v>
      </c>
      <c r="CK283" s="27" t="s">
        <v>834</v>
      </c>
      <c r="CL283" s="27" t="s">
        <v>399</v>
      </c>
      <c r="CM283" s="27" t="s">
        <v>837</v>
      </c>
      <c r="CN283" s="27" t="s">
        <v>834</v>
      </c>
      <c r="CO283" s="27" t="s">
        <v>3983</v>
      </c>
      <c r="CP283" s="27" t="s">
        <v>837</v>
      </c>
      <c r="CQ283" s="27" t="s">
        <v>834</v>
      </c>
      <c r="CR283" s="27" t="s">
        <v>3395</v>
      </c>
      <c r="CS283" s="27" t="s">
        <v>837</v>
      </c>
      <c r="CT283" s="27" t="s">
        <v>834</v>
      </c>
      <c r="CU283" s="27" t="s">
        <v>5035</v>
      </c>
      <c r="CV283" s="27" t="s">
        <v>837</v>
      </c>
      <c r="CW283" s="27" t="s">
        <v>7109</v>
      </c>
      <c r="CX283" s="27" t="s">
        <v>1401</v>
      </c>
      <c r="CY283" s="27">
        <v>405</v>
      </c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</row>
    <row r="284" spans="1:188">
      <c r="A284" s="27">
        <v>283</v>
      </c>
      <c r="B284" s="69">
        <v>39496</v>
      </c>
      <c r="C284" s="1" t="s">
        <v>2274</v>
      </c>
      <c r="D284" s="1">
        <v>182453</v>
      </c>
      <c r="E284" s="1">
        <v>84054</v>
      </c>
      <c r="F284" s="35">
        <f t="shared" si="71"/>
        <v>0.46068850608101813</v>
      </c>
      <c r="G284" s="35">
        <f t="shared" si="72"/>
        <v>5.9485568801008873E-2</v>
      </c>
      <c r="H284" s="1" t="str">
        <f t="shared" si="73"/>
        <v>PPPP</v>
      </c>
      <c r="I284" s="35">
        <f t="shared" si="74"/>
        <v>0.51489518642777266</v>
      </c>
      <c r="J284" s="1" t="str">
        <f t="shared" si="75"/>
        <v>PML</v>
      </c>
      <c r="K284" s="35">
        <f t="shared" si="76"/>
        <v>0.45540961762676374</v>
      </c>
      <c r="L284" s="1" t="str">
        <f t="shared" si="69"/>
        <v>PML-N</v>
      </c>
      <c r="M284" s="35">
        <f t="shared" si="70"/>
        <v>2.3342137197515881E-2</v>
      </c>
      <c r="N284" s="52" t="s">
        <v>834</v>
      </c>
      <c r="O284" s="52" t="s">
        <v>1002</v>
      </c>
      <c r="P284" s="52" t="s">
        <v>837</v>
      </c>
      <c r="Q284" s="27" t="s">
        <v>834</v>
      </c>
      <c r="R284" s="27" t="s">
        <v>1185</v>
      </c>
      <c r="S284" s="27" t="s">
        <v>837</v>
      </c>
      <c r="T284" s="27" t="s">
        <v>7112</v>
      </c>
      <c r="U284" s="27" t="s">
        <v>1765</v>
      </c>
      <c r="V284" s="27">
        <v>534</v>
      </c>
      <c r="W284" s="27" t="s">
        <v>2273</v>
      </c>
      <c r="X284" s="27" t="s">
        <v>909</v>
      </c>
      <c r="Y284" s="27">
        <v>38279</v>
      </c>
      <c r="Z284" s="27" t="s">
        <v>7111</v>
      </c>
      <c r="AA284" s="27" t="s">
        <v>1194</v>
      </c>
      <c r="AB284" s="27">
        <v>1962</v>
      </c>
      <c r="AC284" s="27" t="s">
        <v>2448</v>
      </c>
      <c r="AD284" s="27" t="s">
        <v>1003</v>
      </c>
      <c r="AE284" s="27">
        <v>43279</v>
      </c>
      <c r="AF284" s="27" t="s">
        <v>834</v>
      </c>
      <c r="AG284" s="27" t="s">
        <v>7003</v>
      </c>
      <c r="AH284" s="27" t="s">
        <v>837</v>
      </c>
      <c r="AI284" s="27" t="s">
        <v>834</v>
      </c>
      <c r="AJ284" s="27" t="s">
        <v>1406</v>
      </c>
      <c r="AK284" s="27" t="s">
        <v>837</v>
      </c>
      <c r="AL284" s="27" t="s">
        <v>834</v>
      </c>
      <c r="AM284" s="27" t="s">
        <v>3202</v>
      </c>
      <c r="AN284" s="27" t="s">
        <v>837</v>
      </c>
      <c r="AO284" s="27" t="s">
        <v>834</v>
      </c>
      <c r="AP284" s="27" t="s">
        <v>7510</v>
      </c>
      <c r="AQ284" s="27" t="s">
        <v>837</v>
      </c>
      <c r="AR284" s="27" t="s">
        <v>834</v>
      </c>
      <c r="AS284" s="27" t="s">
        <v>3764</v>
      </c>
      <c r="AT284" s="27" t="s">
        <v>837</v>
      </c>
      <c r="AU284" s="27" t="s">
        <v>834</v>
      </c>
      <c r="AV284" s="27" t="s">
        <v>1866</v>
      </c>
      <c r="AW284" s="27" t="s">
        <v>837</v>
      </c>
      <c r="AX284" s="27" t="s">
        <v>834</v>
      </c>
      <c r="AY284" s="27" t="s">
        <v>393</v>
      </c>
      <c r="AZ284" s="27" t="s">
        <v>837</v>
      </c>
      <c r="BA284" s="27" t="s">
        <v>834</v>
      </c>
      <c r="BB284" s="27" t="s">
        <v>6640</v>
      </c>
      <c r="BC284" s="27" t="s">
        <v>837</v>
      </c>
      <c r="BD284" s="27" t="s">
        <v>834</v>
      </c>
      <c r="BE284" s="27" t="s">
        <v>6802</v>
      </c>
      <c r="BF284" s="27" t="s">
        <v>837</v>
      </c>
      <c r="BG284" s="27" t="s">
        <v>834</v>
      </c>
      <c r="BH284" s="27" t="s">
        <v>834</v>
      </c>
      <c r="BI284" s="27" t="s">
        <v>1777</v>
      </c>
      <c r="BJ284" s="27" t="s">
        <v>837</v>
      </c>
      <c r="BK284" s="27" t="s">
        <v>3403</v>
      </c>
      <c r="BL284" s="27" t="s">
        <v>837</v>
      </c>
      <c r="BM284" s="27" t="s">
        <v>834</v>
      </c>
      <c r="BN284" s="27" t="s">
        <v>5990</v>
      </c>
      <c r="BO284" s="27" t="s">
        <v>837</v>
      </c>
      <c r="BP284" s="27" t="s">
        <v>834</v>
      </c>
      <c r="BQ284" s="27" t="s">
        <v>1020</v>
      </c>
      <c r="BR284" s="27" t="s">
        <v>837</v>
      </c>
      <c r="BS284" s="27" t="s">
        <v>834</v>
      </c>
      <c r="BT284" s="27" t="s">
        <v>4014</v>
      </c>
      <c r="BU284" s="27" t="s">
        <v>837</v>
      </c>
      <c r="BV284" s="27" t="s">
        <v>834</v>
      </c>
      <c r="BW284" s="27" t="s">
        <v>1424</v>
      </c>
      <c r="BX284" s="27" t="s">
        <v>837</v>
      </c>
      <c r="BY284" s="27" t="s">
        <v>834</v>
      </c>
      <c r="BZ284" s="27" t="s">
        <v>602</v>
      </c>
      <c r="CA284" s="27" t="s">
        <v>837</v>
      </c>
      <c r="CB284" s="27" t="s">
        <v>834</v>
      </c>
      <c r="CC284" s="27" t="s">
        <v>3539</v>
      </c>
      <c r="CD284" s="27" t="s">
        <v>837</v>
      </c>
      <c r="CE284" s="27" t="s">
        <v>834</v>
      </c>
      <c r="CF284" s="27" t="s">
        <v>3118</v>
      </c>
      <c r="CG284" s="27" t="s">
        <v>837</v>
      </c>
      <c r="CH284" s="27" t="s">
        <v>834</v>
      </c>
      <c r="CI284" s="27" t="s">
        <v>3608</v>
      </c>
      <c r="CJ284" s="27" t="s">
        <v>837</v>
      </c>
      <c r="CK284" s="27" t="s">
        <v>834</v>
      </c>
      <c r="CL284" s="27" t="s">
        <v>399</v>
      </c>
      <c r="CM284" s="27" t="s">
        <v>837</v>
      </c>
      <c r="CN284" s="27" t="s">
        <v>834</v>
      </c>
      <c r="CO284" s="27" t="s">
        <v>3983</v>
      </c>
      <c r="CP284" s="27" t="s">
        <v>837</v>
      </c>
      <c r="CQ284" s="27" t="s">
        <v>834</v>
      </c>
      <c r="CR284" s="27" t="s">
        <v>3395</v>
      </c>
      <c r="CS284" s="27" t="s">
        <v>837</v>
      </c>
      <c r="CT284" s="27" t="s">
        <v>834</v>
      </c>
      <c r="CU284" s="27" t="s">
        <v>5035</v>
      </c>
      <c r="CV284" s="27" t="s">
        <v>837</v>
      </c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</row>
    <row r="285" spans="1:188">
      <c r="A285" s="1">
        <v>284</v>
      </c>
      <c r="B285" s="69">
        <v>39496</v>
      </c>
      <c r="C285" s="1" t="s">
        <v>2275</v>
      </c>
      <c r="D285" s="1">
        <v>180226</v>
      </c>
      <c r="E285" s="1">
        <v>84054</v>
      </c>
      <c r="F285" s="35">
        <f t="shared" si="71"/>
        <v>0.46638109928645144</v>
      </c>
      <c r="G285" s="35">
        <f t="shared" si="72"/>
        <v>3.1598734147095915E-2</v>
      </c>
      <c r="H285" s="1" t="str">
        <f t="shared" si="73"/>
        <v>IND</v>
      </c>
      <c r="I285" s="35">
        <f t="shared" si="74"/>
        <v>0.31988959478430534</v>
      </c>
      <c r="J285" s="1" t="str">
        <f t="shared" si="75"/>
        <v>PML</v>
      </c>
      <c r="K285" s="35">
        <f t="shared" si="76"/>
        <v>0.28829086063720943</v>
      </c>
      <c r="L285" s="1" t="str">
        <f t="shared" si="69"/>
        <v>PPPP</v>
      </c>
      <c r="M285" s="35">
        <f t="shared" si="70"/>
        <v>0.15829109857948462</v>
      </c>
      <c r="N285" s="52" t="s">
        <v>834</v>
      </c>
      <c r="O285" s="52" t="s">
        <v>1002</v>
      </c>
      <c r="P285" s="52" t="s">
        <v>837</v>
      </c>
      <c r="Q285" s="27" t="s">
        <v>834</v>
      </c>
      <c r="R285" s="27" t="s">
        <v>1185</v>
      </c>
      <c r="S285" s="27" t="s">
        <v>837</v>
      </c>
      <c r="T285" s="27" t="s">
        <v>77</v>
      </c>
      <c r="U285" s="27" t="s">
        <v>1765</v>
      </c>
      <c r="V285" s="27">
        <v>212</v>
      </c>
      <c r="W285" s="27" t="s">
        <v>78</v>
      </c>
      <c r="X285" s="27" t="s">
        <v>909</v>
      </c>
      <c r="Y285" s="27">
        <v>24232</v>
      </c>
      <c r="Z285" s="27" t="s">
        <v>5307</v>
      </c>
      <c r="AA285" s="27" t="s">
        <v>1194</v>
      </c>
      <c r="AB285" s="27">
        <v>914</v>
      </c>
      <c r="AC285" s="27" t="s">
        <v>79</v>
      </c>
      <c r="AD285" s="27" t="s">
        <v>1003</v>
      </c>
      <c r="AE285" s="27">
        <v>13305</v>
      </c>
      <c r="AF285" s="27" t="s">
        <v>834</v>
      </c>
      <c r="AG285" s="27" t="s">
        <v>7003</v>
      </c>
      <c r="AH285" s="27" t="s">
        <v>837</v>
      </c>
      <c r="AI285" s="27" t="s">
        <v>834</v>
      </c>
      <c r="AJ285" s="27" t="s">
        <v>1406</v>
      </c>
      <c r="AK285" s="27" t="s">
        <v>837</v>
      </c>
      <c r="AL285" s="27" t="s">
        <v>834</v>
      </c>
      <c r="AM285" s="27" t="s">
        <v>3202</v>
      </c>
      <c r="AN285" s="27" t="s">
        <v>837</v>
      </c>
      <c r="AO285" s="27" t="s">
        <v>834</v>
      </c>
      <c r="AP285" s="27" t="s">
        <v>7510</v>
      </c>
      <c r="AQ285" s="27" t="s">
        <v>837</v>
      </c>
      <c r="AR285" s="27" t="s">
        <v>834</v>
      </c>
      <c r="AS285" s="27" t="s">
        <v>3764</v>
      </c>
      <c r="AT285" s="27" t="s">
        <v>837</v>
      </c>
      <c r="AU285" s="27" t="s">
        <v>834</v>
      </c>
      <c r="AV285" s="27" t="s">
        <v>1866</v>
      </c>
      <c r="AW285" s="27" t="s">
        <v>837</v>
      </c>
      <c r="AX285" s="27" t="s">
        <v>834</v>
      </c>
      <c r="AY285" s="27" t="s">
        <v>393</v>
      </c>
      <c r="AZ285" s="27" t="s">
        <v>837</v>
      </c>
      <c r="BA285" s="27" t="s">
        <v>834</v>
      </c>
      <c r="BB285" s="27" t="s">
        <v>6640</v>
      </c>
      <c r="BC285" s="27" t="s">
        <v>837</v>
      </c>
      <c r="BD285" s="27" t="s">
        <v>834</v>
      </c>
      <c r="BE285" s="27" t="s">
        <v>6802</v>
      </c>
      <c r="BF285" s="27" t="s">
        <v>837</v>
      </c>
      <c r="BG285" s="27" t="s">
        <v>834</v>
      </c>
      <c r="BH285" s="27" t="s">
        <v>834</v>
      </c>
      <c r="BI285" s="27" t="s">
        <v>1777</v>
      </c>
      <c r="BJ285" s="27" t="s">
        <v>837</v>
      </c>
      <c r="BK285" s="27" t="s">
        <v>3403</v>
      </c>
      <c r="BL285" s="27" t="s">
        <v>837</v>
      </c>
      <c r="BM285" s="27" t="s">
        <v>834</v>
      </c>
      <c r="BN285" s="27" t="s">
        <v>5990</v>
      </c>
      <c r="BO285" s="27" t="s">
        <v>837</v>
      </c>
      <c r="BP285" s="27" t="s">
        <v>834</v>
      </c>
      <c r="BQ285" s="27" t="s">
        <v>1020</v>
      </c>
      <c r="BR285" s="27" t="s">
        <v>837</v>
      </c>
      <c r="BS285" s="27" t="s">
        <v>834</v>
      </c>
      <c r="BT285" s="27" t="s">
        <v>4014</v>
      </c>
      <c r="BU285" s="27" t="s">
        <v>837</v>
      </c>
      <c r="BV285" s="27" t="s">
        <v>834</v>
      </c>
      <c r="BW285" s="27" t="s">
        <v>1424</v>
      </c>
      <c r="BX285" s="27" t="s">
        <v>837</v>
      </c>
      <c r="BY285" s="27" t="s">
        <v>834</v>
      </c>
      <c r="BZ285" s="27" t="s">
        <v>602</v>
      </c>
      <c r="CA285" s="27" t="s">
        <v>837</v>
      </c>
      <c r="CB285" s="27" t="s">
        <v>834</v>
      </c>
      <c r="CC285" s="27" t="s">
        <v>3539</v>
      </c>
      <c r="CD285" s="27" t="s">
        <v>837</v>
      </c>
      <c r="CE285" s="27" t="s">
        <v>834</v>
      </c>
      <c r="CF285" s="27" t="s">
        <v>3118</v>
      </c>
      <c r="CG285" s="27" t="s">
        <v>837</v>
      </c>
      <c r="CH285" s="27" t="s">
        <v>834</v>
      </c>
      <c r="CI285" s="27" t="s">
        <v>3608</v>
      </c>
      <c r="CJ285" s="27" t="s">
        <v>837</v>
      </c>
      <c r="CK285" s="27" t="s">
        <v>834</v>
      </c>
      <c r="CL285" s="27" t="s">
        <v>399</v>
      </c>
      <c r="CM285" s="27" t="s">
        <v>837</v>
      </c>
      <c r="CN285" s="27" t="s">
        <v>834</v>
      </c>
      <c r="CO285" s="27" t="s">
        <v>3983</v>
      </c>
      <c r="CP285" s="27" t="s">
        <v>837</v>
      </c>
      <c r="CQ285" s="27" t="s">
        <v>834</v>
      </c>
      <c r="CR285" s="27" t="s">
        <v>3395</v>
      </c>
      <c r="CS285" s="27" t="s">
        <v>837</v>
      </c>
      <c r="CT285" s="27" t="s">
        <v>834</v>
      </c>
      <c r="CU285" s="27" t="s">
        <v>5035</v>
      </c>
      <c r="CV285" s="27" t="s">
        <v>837</v>
      </c>
      <c r="CW285" s="27" t="s">
        <v>3790</v>
      </c>
      <c r="CX285" s="27" t="s">
        <v>1401</v>
      </c>
      <c r="CY285" s="27">
        <v>26888</v>
      </c>
      <c r="CZ285" s="27" t="s">
        <v>80</v>
      </c>
      <c r="DA285" s="27" t="s">
        <v>1401</v>
      </c>
      <c r="DB285" s="27">
        <v>9270</v>
      </c>
      <c r="DC285" s="27" t="s">
        <v>81</v>
      </c>
      <c r="DD285" s="27" t="s">
        <v>1401</v>
      </c>
      <c r="DE285" s="27">
        <v>8125</v>
      </c>
      <c r="DF285" s="27" t="s">
        <v>82</v>
      </c>
      <c r="DG285" s="27" t="s">
        <v>1401</v>
      </c>
      <c r="DH285" s="27">
        <v>81</v>
      </c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</row>
    <row r="286" spans="1:188">
      <c r="A286" s="1">
        <v>285</v>
      </c>
      <c r="B286" s="69">
        <v>39496</v>
      </c>
      <c r="C286" s="1" t="s">
        <v>1619</v>
      </c>
      <c r="D286" s="1">
        <v>157629</v>
      </c>
      <c r="E286" s="1">
        <v>61405</v>
      </c>
      <c r="F286" s="35">
        <f t="shared" si="71"/>
        <v>0.38955395263561909</v>
      </c>
      <c r="G286" s="35">
        <f t="shared" si="72"/>
        <v>8.3364546861004807E-2</v>
      </c>
      <c r="H286" s="1" t="str">
        <f t="shared" si="73"/>
        <v>PPPP</v>
      </c>
      <c r="I286" s="35">
        <f t="shared" si="74"/>
        <v>0.39943001384252097</v>
      </c>
      <c r="J286" s="1" t="str">
        <f t="shared" si="75"/>
        <v>IND</v>
      </c>
      <c r="K286" s="35">
        <f t="shared" si="76"/>
        <v>0.31606546698151616</v>
      </c>
      <c r="L286" s="1" t="str">
        <f t="shared" si="69"/>
        <v>PML-F</v>
      </c>
      <c r="M286" s="35">
        <f t="shared" si="70"/>
        <v>0.18461037374806613</v>
      </c>
      <c r="N286" s="52" t="s">
        <v>834</v>
      </c>
      <c r="O286" s="52" t="s">
        <v>1002</v>
      </c>
      <c r="P286" s="52" t="s">
        <v>837</v>
      </c>
      <c r="Q286" s="27" t="s">
        <v>834</v>
      </c>
      <c r="R286" s="27" t="s">
        <v>1185</v>
      </c>
      <c r="S286" s="27" t="s">
        <v>837</v>
      </c>
      <c r="T286" s="27" t="s">
        <v>834</v>
      </c>
      <c r="U286" s="27" t="s">
        <v>1765</v>
      </c>
      <c r="V286" s="27" t="s">
        <v>837</v>
      </c>
      <c r="W286" s="27" t="s">
        <v>834</v>
      </c>
      <c r="X286" s="27" t="s">
        <v>909</v>
      </c>
      <c r="Y286" s="27" t="s">
        <v>837</v>
      </c>
      <c r="Z286" s="27" t="s">
        <v>7150</v>
      </c>
      <c r="AA286" s="27" t="s">
        <v>1194</v>
      </c>
      <c r="AB286" s="27">
        <v>463</v>
      </c>
      <c r="AC286" s="27" t="s">
        <v>2276</v>
      </c>
      <c r="AD286" s="27" t="s">
        <v>1003</v>
      </c>
      <c r="AE286" s="27">
        <v>24527</v>
      </c>
      <c r="AF286" s="27" t="s">
        <v>834</v>
      </c>
      <c r="AG286" s="27" t="s">
        <v>7003</v>
      </c>
      <c r="AH286" s="27" t="s">
        <v>837</v>
      </c>
      <c r="AI286" s="27" t="s">
        <v>834</v>
      </c>
      <c r="AJ286" s="27" t="s">
        <v>1406</v>
      </c>
      <c r="AK286" s="27" t="s">
        <v>837</v>
      </c>
      <c r="AL286" s="27" t="s">
        <v>834</v>
      </c>
      <c r="AM286" s="27" t="s">
        <v>3202</v>
      </c>
      <c r="AN286" s="27" t="s">
        <v>837</v>
      </c>
      <c r="AO286" s="27" t="s">
        <v>834</v>
      </c>
      <c r="AP286" s="27" t="s">
        <v>7510</v>
      </c>
      <c r="AQ286" s="27" t="s">
        <v>837</v>
      </c>
      <c r="AR286" s="27" t="s">
        <v>834</v>
      </c>
      <c r="AS286" s="27" t="s">
        <v>3764</v>
      </c>
      <c r="AT286" s="27" t="s">
        <v>837</v>
      </c>
      <c r="AU286" s="27" t="s">
        <v>834</v>
      </c>
      <c r="AV286" s="27" t="s">
        <v>1866</v>
      </c>
      <c r="AW286" s="27" t="s">
        <v>837</v>
      </c>
      <c r="AX286" s="27" t="s">
        <v>834</v>
      </c>
      <c r="AY286" s="27" t="s">
        <v>393</v>
      </c>
      <c r="AZ286" s="27" t="s">
        <v>837</v>
      </c>
      <c r="BA286" s="27" t="s">
        <v>834</v>
      </c>
      <c r="BB286" s="27" t="s">
        <v>6640</v>
      </c>
      <c r="BC286" s="27" t="s">
        <v>837</v>
      </c>
      <c r="BD286" s="27" t="s">
        <v>834</v>
      </c>
      <c r="BE286" s="27" t="s">
        <v>6802</v>
      </c>
      <c r="BF286" s="27" t="s">
        <v>837</v>
      </c>
      <c r="BG286" s="27" t="s">
        <v>834</v>
      </c>
      <c r="BH286" s="27" t="s">
        <v>834</v>
      </c>
      <c r="BI286" s="27" t="s">
        <v>1777</v>
      </c>
      <c r="BJ286" s="27" t="s">
        <v>837</v>
      </c>
      <c r="BK286" s="27" t="s">
        <v>3403</v>
      </c>
      <c r="BL286" s="27" t="s">
        <v>837</v>
      </c>
      <c r="BM286" s="27" t="s">
        <v>834</v>
      </c>
      <c r="BN286" s="27" t="s">
        <v>5990</v>
      </c>
      <c r="BO286" s="27" t="s">
        <v>837</v>
      </c>
      <c r="BP286" s="27" t="s">
        <v>834</v>
      </c>
      <c r="BQ286" s="27" t="s">
        <v>1020</v>
      </c>
      <c r="BR286" s="27" t="s">
        <v>837</v>
      </c>
      <c r="BS286" s="27" t="s">
        <v>834</v>
      </c>
      <c r="BT286" s="27" t="s">
        <v>4014</v>
      </c>
      <c r="BU286" s="27" t="s">
        <v>837</v>
      </c>
      <c r="BV286" s="27" t="s">
        <v>7147</v>
      </c>
      <c r="BW286" s="27" t="s">
        <v>1424</v>
      </c>
      <c r="BX286" s="27">
        <v>11336</v>
      </c>
      <c r="BY286" s="27" t="s">
        <v>834</v>
      </c>
      <c r="BZ286" s="27" t="s">
        <v>602</v>
      </c>
      <c r="CA286" s="27" t="s">
        <v>837</v>
      </c>
      <c r="CB286" s="27" t="s">
        <v>834</v>
      </c>
      <c r="CC286" s="27" t="s">
        <v>3539</v>
      </c>
      <c r="CD286" s="27" t="s">
        <v>837</v>
      </c>
      <c r="CE286" s="27" t="s">
        <v>834</v>
      </c>
      <c r="CF286" s="27" t="s">
        <v>3118</v>
      </c>
      <c r="CG286" s="27" t="s">
        <v>837</v>
      </c>
      <c r="CH286" s="27" t="s">
        <v>834</v>
      </c>
      <c r="CI286" s="27" t="s">
        <v>3608</v>
      </c>
      <c r="CJ286" s="27" t="s">
        <v>837</v>
      </c>
      <c r="CK286" s="27" t="s">
        <v>834</v>
      </c>
      <c r="CL286" s="27" t="s">
        <v>399</v>
      </c>
      <c r="CM286" s="27" t="s">
        <v>837</v>
      </c>
      <c r="CN286" s="27" t="s">
        <v>834</v>
      </c>
      <c r="CO286" s="27" t="s">
        <v>3983</v>
      </c>
      <c r="CP286" s="27" t="s">
        <v>837</v>
      </c>
      <c r="CQ286" s="27" t="s">
        <v>834</v>
      </c>
      <c r="CR286" s="27" t="s">
        <v>3395</v>
      </c>
      <c r="CS286" s="27" t="s">
        <v>837</v>
      </c>
      <c r="CT286" s="27" t="s">
        <v>834</v>
      </c>
      <c r="CU286" s="27" t="s">
        <v>5035</v>
      </c>
      <c r="CV286" s="27" t="s">
        <v>837</v>
      </c>
      <c r="CW286" s="27" t="s">
        <v>2277</v>
      </c>
      <c r="CX286" s="27" t="s">
        <v>1401</v>
      </c>
      <c r="CY286" s="27">
        <v>19408</v>
      </c>
      <c r="CZ286" s="27" t="s">
        <v>7148</v>
      </c>
      <c r="DA286" s="27" t="s">
        <v>1401</v>
      </c>
      <c r="DB286" s="27">
        <v>4076</v>
      </c>
      <c r="DC286" s="27" t="s">
        <v>7149</v>
      </c>
      <c r="DD286" s="27" t="s">
        <v>1401</v>
      </c>
      <c r="DE286" s="27">
        <v>829</v>
      </c>
      <c r="DF286" s="27" t="s">
        <v>7151</v>
      </c>
      <c r="DG286" s="27" t="s">
        <v>1401</v>
      </c>
      <c r="DH286" s="27">
        <v>429</v>
      </c>
      <c r="DI286" s="27" t="s">
        <v>2457</v>
      </c>
      <c r="DJ286" s="27" t="s">
        <v>1401</v>
      </c>
      <c r="DK286" s="27">
        <v>178</v>
      </c>
      <c r="DL286" s="27" t="s">
        <v>7152</v>
      </c>
      <c r="DM286" s="27" t="s">
        <v>1401</v>
      </c>
      <c r="DN286" s="27">
        <v>159</v>
      </c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</row>
    <row r="287" spans="1:188">
      <c r="A287" s="1">
        <v>286</v>
      </c>
      <c r="B287" s="69">
        <v>39496</v>
      </c>
      <c r="C287" s="1" t="s">
        <v>1623</v>
      </c>
      <c r="D287" s="1">
        <v>164938</v>
      </c>
      <c r="E287" s="1">
        <v>62548</v>
      </c>
      <c r="F287" s="35">
        <f t="shared" si="71"/>
        <v>0.37922128314881953</v>
      </c>
      <c r="G287" s="35">
        <f t="shared" si="72"/>
        <v>0.12115495299609899</v>
      </c>
      <c r="H287" s="1" t="str">
        <f t="shared" si="73"/>
        <v>PML-F</v>
      </c>
      <c r="I287" s="35">
        <f t="shared" si="74"/>
        <v>0.42711197800089529</v>
      </c>
      <c r="J287" s="1" t="str">
        <f t="shared" si="75"/>
        <v>PML</v>
      </c>
      <c r="K287" s="35">
        <f t="shared" si="76"/>
        <v>0.30595702500479632</v>
      </c>
      <c r="L287" s="1" t="str">
        <f t="shared" si="69"/>
        <v>PPPP</v>
      </c>
      <c r="M287" s="35">
        <f t="shared" si="70"/>
        <v>0.26601969687280169</v>
      </c>
      <c r="N287" s="52" t="s">
        <v>834</v>
      </c>
      <c r="O287" s="52" t="s">
        <v>1002</v>
      </c>
      <c r="P287" s="52" t="s">
        <v>837</v>
      </c>
      <c r="Q287" s="27" t="s">
        <v>834</v>
      </c>
      <c r="R287" s="27" t="s">
        <v>1185</v>
      </c>
      <c r="S287" s="27" t="s">
        <v>837</v>
      </c>
      <c r="T287" s="27" t="s">
        <v>834</v>
      </c>
      <c r="U287" s="27" t="s">
        <v>1765</v>
      </c>
      <c r="V287" s="27" t="s">
        <v>837</v>
      </c>
      <c r="W287" s="27" t="s">
        <v>2457</v>
      </c>
      <c r="X287" s="27" t="s">
        <v>909</v>
      </c>
      <c r="Y287" s="27">
        <v>19137</v>
      </c>
      <c r="Z287" s="27" t="s">
        <v>834</v>
      </c>
      <c r="AA287" s="27" t="s">
        <v>1194</v>
      </c>
      <c r="AB287" s="27" t="s">
        <v>837</v>
      </c>
      <c r="AC287" s="5" t="s">
        <v>7153</v>
      </c>
      <c r="AD287" s="27" t="s">
        <v>1003</v>
      </c>
      <c r="AE287" s="27">
        <v>16639</v>
      </c>
      <c r="AF287" s="27" t="s">
        <v>834</v>
      </c>
      <c r="AG287" s="27" t="s">
        <v>7003</v>
      </c>
      <c r="AH287" s="27" t="s">
        <v>837</v>
      </c>
      <c r="AI287" s="27" t="s">
        <v>834</v>
      </c>
      <c r="AJ287" s="27" t="s">
        <v>1406</v>
      </c>
      <c r="AK287" s="27" t="s">
        <v>837</v>
      </c>
      <c r="AL287" s="27" t="s">
        <v>834</v>
      </c>
      <c r="AM287" s="27" t="s">
        <v>3202</v>
      </c>
      <c r="AN287" s="27" t="s">
        <v>837</v>
      </c>
      <c r="AO287" s="27" t="s">
        <v>834</v>
      </c>
      <c r="AP287" s="27" t="s">
        <v>7510</v>
      </c>
      <c r="AQ287" s="27" t="s">
        <v>837</v>
      </c>
      <c r="AR287" s="27" t="s">
        <v>834</v>
      </c>
      <c r="AS287" s="27" t="s">
        <v>3764</v>
      </c>
      <c r="AT287" s="27" t="s">
        <v>837</v>
      </c>
      <c r="AU287" s="27" t="s">
        <v>834</v>
      </c>
      <c r="AV287" s="27" t="s">
        <v>1866</v>
      </c>
      <c r="AW287" s="27" t="s">
        <v>837</v>
      </c>
      <c r="AX287" s="27" t="s">
        <v>834</v>
      </c>
      <c r="AY287" s="27" t="s">
        <v>393</v>
      </c>
      <c r="AZ287" s="27" t="s">
        <v>837</v>
      </c>
      <c r="BA287" s="27" t="s">
        <v>834</v>
      </c>
      <c r="BB287" s="27" t="s">
        <v>6640</v>
      </c>
      <c r="BC287" s="27" t="s">
        <v>837</v>
      </c>
      <c r="BD287" s="27" t="s">
        <v>834</v>
      </c>
      <c r="BE287" s="27" t="s">
        <v>6802</v>
      </c>
      <c r="BF287" s="27" t="s">
        <v>837</v>
      </c>
      <c r="BG287" s="27" t="s">
        <v>834</v>
      </c>
      <c r="BH287" s="27" t="s">
        <v>834</v>
      </c>
      <c r="BI287" s="27" t="s">
        <v>1777</v>
      </c>
      <c r="BJ287" s="27" t="s">
        <v>837</v>
      </c>
      <c r="BK287" s="27" t="s">
        <v>3403</v>
      </c>
      <c r="BL287" s="27" t="s">
        <v>837</v>
      </c>
      <c r="BM287" s="27" t="s">
        <v>834</v>
      </c>
      <c r="BN287" s="27" t="s">
        <v>5990</v>
      </c>
      <c r="BO287" s="27" t="s">
        <v>837</v>
      </c>
      <c r="BP287" s="27" t="s">
        <v>834</v>
      </c>
      <c r="BQ287" s="27" t="s">
        <v>1020</v>
      </c>
      <c r="BR287" s="27" t="s">
        <v>837</v>
      </c>
      <c r="BS287" s="27" t="s">
        <v>834</v>
      </c>
      <c r="BT287" s="27" t="s">
        <v>4014</v>
      </c>
      <c r="BU287" s="27" t="s">
        <v>837</v>
      </c>
      <c r="BV287" s="27" t="s">
        <v>2456</v>
      </c>
      <c r="BW287" s="27" t="s">
        <v>1424</v>
      </c>
      <c r="BX287" s="27">
        <v>26715</v>
      </c>
      <c r="BY287" s="27" t="s">
        <v>834</v>
      </c>
      <c r="BZ287" s="27" t="s">
        <v>602</v>
      </c>
      <c r="CA287" s="27" t="s">
        <v>837</v>
      </c>
      <c r="CB287" s="27" t="s">
        <v>834</v>
      </c>
      <c r="CC287" s="27" t="s">
        <v>3539</v>
      </c>
      <c r="CD287" s="27" t="s">
        <v>837</v>
      </c>
      <c r="CE287" s="27" t="s">
        <v>834</v>
      </c>
      <c r="CF287" s="27" t="s">
        <v>3118</v>
      </c>
      <c r="CG287" s="27" t="s">
        <v>837</v>
      </c>
      <c r="CH287" s="27" t="s">
        <v>834</v>
      </c>
      <c r="CI287" s="27" t="s">
        <v>3608</v>
      </c>
      <c r="CJ287" s="27" t="s">
        <v>837</v>
      </c>
      <c r="CK287" s="27" t="s">
        <v>834</v>
      </c>
      <c r="CL287" s="27" t="s">
        <v>399</v>
      </c>
      <c r="CM287" s="27" t="s">
        <v>837</v>
      </c>
      <c r="CN287" s="27" t="s">
        <v>834</v>
      </c>
      <c r="CO287" s="27" t="s">
        <v>3983</v>
      </c>
      <c r="CP287" s="27" t="s">
        <v>837</v>
      </c>
      <c r="CQ287" s="27" t="s">
        <v>834</v>
      </c>
      <c r="CR287" s="27" t="s">
        <v>3395</v>
      </c>
      <c r="CS287" s="27" t="s">
        <v>837</v>
      </c>
      <c r="CT287" s="27" t="s">
        <v>834</v>
      </c>
      <c r="CU287" s="27" t="s">
        <v>5035</v>
      </c>
      <c r="CV287" s="27" t="s">
        <v>837</v>
      </c>
      <c r="CW287" s="27" t="s">
        <v>7304</v>
      </c>
      <c r="CX287" s="27" t="s">
        <v>1401</v>
      </c>
      <c r="CY287" s="27">
        <v>57</v>
      </c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</row>
    <row r="288" spans="1:188">
      <c r="A288" s="1">
        <v>287</v>
      </c>
      <c r="B288" s="69">
        <v>39496</v>
      </c>
      <c r="C288" s="1" t="s">
        <v>1420</v>
      </c>
      <c r="D288" s="1">
        <v>166812</v>
      </c>
      <c r="E288" s="1">
        <v>66681</v>
      </c>
      <c r="F288" s="35">
        <f t="shared" si="71"/>
        <v>0.3997374289619452</v>
      </c>
      <c r="G288" s="35">
        <f t="shared" si="72"/>
        <v>0.11267077578320661</v>
      </c>
      <c r="H288" s="1" t="str">
        <f t="shared" si="73"/>
        <v>PPPP</v>
      </c>
      <c r="I288" s="35">
        <f t="shared" si="74"/>
        <v>0.45428232929920065</v>
      </c>
      <c r="J288" s="1" t="str">
        <f t="shared" si="75"/>
        <v>PML</v>
      </c>
      <c r="K288" s="35">
        <f t="shared" si="76"/>
        <v>0.34161155351599404</v>
      </c>
      <c r="L288" s="1" t="str">
        <f t="shared" si="69"/>
        <v>PML-N</v>
      </c>
      <c r="M288" s="35">
        <f t="shared" si="70"/>
        <v>0.18862944466939607</v>
      </c>
      <c r="N288" s="52" t="s">
        <v>834</v>
      </c>
      <c r="O288" s="52" t="s">
        <v>1002</v>
      </c>
      <c r="P288" s="52" t="s">
        <v>837</v>
      </c>
      <c r="Q288" s="27" t="s">
        <v>834</v>
      </c>
      <c r="R288" s="27" t="s">
        <v>1185</v>
      </c>
      <c r="S288" s="27" t="s">
        <v>837</v>
      </c>
      <c r="T288" s="27" t="s">
        <v>7306</v>
      </c>
      <c r="U288" s="27" t="s">
        <v>1765</v>
      </c>
      <c r="V288" s="27">
        <v>325</v>
      </c>
      <c r="W288" s="27" t="s">
        <v>2459</v>
      </c>
      <c r="X288" s="27" t="s">
        <v>909</v>
      </c>
      <c r="Y288" s="27">
        <v>22779</v>
      </c>
      <c r="Z288" s="27" t="s">
        <v>7305</v>
      </c>
      <c r="AA288" s="27" t="s">
        <v>1194</v>
      </c>
      <c r="AB288" s="27">
        <v>12578</v>
      </c>
      <c r="AC288" s="27" t="s">
        <v>2458</v>
      </c>
      <c r="AD288" s="27" t="s">
        <v>1003</v>
      </c>
      <c r="AE288" s="27">
        <v>30292</v>
      </c>
      <c r="AF288" s="27" t="s">
        <v>834</v>
      </c>
      <c r="AG288" s="27" t="s">
        <v>7003</v>
      </c>
      <c r="AH288" s="27" t="s">
        <v>837</v>
      </c>
      <c r="AI288" s="27" t="s">
        <v>834</v>
      </c>
      <c r="AJ288" s="27" t="s">
        <v>1406</v>
      </c>
      <c r="AK288" s="27" t="s">
        <v>837</v>
      </c>
      <c r="AL288" s="27" t="s">
        <v>834</v>
      </c>
      <c r="AM288" s="27" t="s">
        <v>3202</v>
      </c>
      <c r="AN288" s="27" t="s">
        <v>837</v>
      </c>
      <c r="AO288" s="27" t="s">
        <v>834</v>
      </c>
      <c r="AP288" s="27" t="s">
        <v>7510</v>
      </c>
      <c r="AQ288" s="27" t="s">
        <v>837</v>
      </c>
      <c r="AR288" s="27" t="s">
        <v>834</v>
      </c>
      <c r="AS288" s="27" t="s">
        <v>3764</v>
      </c>
      <c r="AT288" s="27" t="s">
        <v>837</v>
      </c>
      <c r="AU288" s="27" t="s">
        <v>834</v>
      </c>
      <c r="AV288" s="27" t="s">
        <v>1866</v>
      </c>
      <c r="AW288" s="27" t="s">
        <v>837</v>
      </c>
      <c r="AX288" s="27" t="s">
        <v>834</v>
      </c>
      <c r="AY288" s="27" t="s">
        <v>393</v>
      </c>
      <c r="AZ288" s="27" t="s">
        <v>837</v>
      </c>
      <c r="BA288" s="27" t="s">
        <v>834</v>
      </c>
      <c r="BB288" s="27" t="s">
        <v>6640</v>
      </c>
      <c r="BC288" s="27" t="s">
        <v>837</v>
      </c>
      <c r="BD288" s="27" t="s">
        <v>834</v>
      </c>
      <c r="BE288" s="27" t="s">
        <v>6802</v>
      </c>
      <c r="BF288" s="27" t="s">
        <v>837</v>
      </c>
      <c r="BG288" s="27" t="s">
        <v>834</v>
      </c>
      <c r="BH288" s="27" t="s">
        <v>834</v>
      </c>
      <c r="BI288" s="27" t="s">
        <v>1777</v>
      </c>
      <c r="BJ288" s="27" t="s">
        <v>837</v>
      </c>
      <c r="BK288" s="27" t="s">
        <v>3403</v>
      </c>
      <c r="BL288" s="27" t="s">
        <v>837</v>
      </c>
      <c r="BM288" s="27" t="s">
        <v>834</v>
      </c>
      <c r="BN288" s="27" t="s">
        <v>5990</v>
      </c>
      <c r="BO288" s="27" t="s">
        <v>837</v>
      </c>
      <c r="BP288" s="27" t="s">
        <v>834</v>
      </c>
      <c r="BQ288" s="27" t="s">
        <v>1020</v>
      </c>
      <c r="BR288" s="27" t="s">
        <v>837</v>
      </c>
      <c r="BS288" s="27" t="s">
        <v>834</v>
      </c>
      <c r="BT288" s="27" t="s">
        <v>4014</v>
      </c>
      <c r="BU288" s="27" t="s">
        <v>837</v>
      </c>
      <c r="BV288" s="27" t="s">
        <v>834</v>
      </c>
      <c r="BW288" s="27" t="s">
        <v>1424</v>
      </c>
      <c r="BX288" s="27" t="s">
        <v>837</v>
      </c>
      <c r="BY288" s="27" t="s">
        <v>834</v>
      </c>
      <c r="BZ288" s="27" t="s">
        <v>602</v>
      </c>
      <c r="CA288" s="27" t="s">
        <v>837</v>
      </c>
      <c r="CB288" s="27" t="s">
        <v>834</v>
      </c>
      <c r="CC288" s="27" t="s">
        <v>3539</v>
      </c>
      <c r="CD288" s="27" t="s">
        <v>837</v>
      </c>
      <c r="CE288" s="27" t="s">
        <v>834</v>
      </c>
      <c r="CF288" s="27" t="s">
        <v>3118</v>
      </c>
      <c r="CG288" s="27" t="s">
        <v>837</v>
      </c>
      <c r="CH288" s="27" t="s">
        <v>834</v>
      </c>
      <c r="CI288" s="27" t="s">
        <v>3608</v>
      </c>
      <c r="CJ288" s="27" t="s">
        <v>837</v>
      </c>
      <c r="CK288" s="27" t="s">
        <v>834</v>
      </c>
      <c r="CL288" s="27" t="s">
        <v>399</v>
      </c>
      <c r="CM288" s="27" t="s">
        <v>837</v>
      </c>
      <c r="CN288" s="27" t="s">
        <v>834</v>
      </c>
      <c r="CO288" s="27" t="s">
        <v>3983</v>
      </c>
      <c r="CP288" s="27" t="s">
        <v>837</v>
      </c>
      <c r="CQ288" s="27" t="s">
        <v>834</v>
      </c>
      <c r="CR288" s="27" t="s">
        <v>3395</v>
      </c>
      <c r="CS288" s="27" t="s">
        <v>837</v>
      </c>
      <c r="CT288" s="27" t="s">
        <v>834</v>
      </c>
      <c r="CU288" s="27" t="s">
        <v>5035</v>
      </c>
      <c r="CV288" s="27" t="s">
        <v>837</v>
      </c>
      <c r="CW288" s="27" t="s">
        <v>7307</v>
      </c>
      <c r="CX288" s="27" t="s">
        <v>1401</v>
      </c>
      <c r="CY288" s="27">
        <v>248</v>
      </c>
      <c r="CZ288" s="27" t="s">
        <v>7308</v>
      </c>
      <c r="DA288" s="27" t="s">
        <v>1401</v>
      </c>
      <c r="DB288" s="27">
        <v>180</v>
      </c>
      <c r="DC288" s="27" t="s">
        <v>7309</v>
      </c>
      <c r="DD288" s="27" t="s">
        <v>1401</v>
      </c>
      <c r="DE288" s="27">
        <v>162</v>
      </c>
      <c r="DF288" s="27" t="s">
        <v>7310</v>
      </c>
      <c r="DG288" s="27" t="s">
        <v>1401</v>
      </c>
      <c r="DH288" s="27">
        <v>117</v>
      </c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</row>
    <row r="289" spans="1:188">
      <c r="A289" s="1">
        <v>288</v>
      </c>
      <c r="B289" s="69">
        <v>39496</v>
      </c>
      <c r="C289" s="1" t="s">
        <v>1423</v>
      </c>
      <c r="D289" s="1">
        <v>150619</v>
      </c>
      <c r="E289" s="1">
        <v>57697</v>
      </c>
      <c r="F289" s="35">
        <f t="shared" si="71"/>
        <v>0.38306588146249809</v>
      </c>
      <c r="G289" s="35">
        <f t="shared" si="72"/>
        <v>4.1735272197861238E-2</v>
      </c>
      <c r="H289" s="1" t="str">
        <f t="shared" si="73"/>
        <v>PML</v>
      </c>
      <c r="I289" s="35">
        <f t="shared" si="74"/>
        <v>0.35811220687384093</v>
      </c>
      <c r="J289" s="1" t="str">
        <f t="shared" si="75"/>
        <v>PML-F</v>
      </c>
      <c r="K289" s="35">
        <f t="shared" si="76"/>
        <v>0.31637693467597966</v>
      </c>
      <c r="L289" s="1" t="str">
        <f t="shared" si="69"/>
        <v>PPPP</v>
      </c>
      <c r="M289" s="35">
        <f t="shared" si="70"/>
        <v>0.29410541275976221</v>
      </c>
      <c r="N289" s="52" t="s">
        <v>834</v>
      </c>
      <c r="O289" s="52" t="s">
        <v>1002</v>
      </c>
      <c r="P289" s="52" t="s">
        <v>837</v>
      </c>
      <c r="Q289" s="27" t="s">
        <v>7219</v>
      </c>
      <c r="R289" s="27" t="s">
        <v>1185</v>
      </c>
      <c r="S289" s="27">
        <v>24</v>
      </c>
      <c r="T289" s="27" t="s">
        <v>834</v>
      </c>
      <c r="U289" s="27" t="s">
        <v>1765</v>
      </c>
      <c r="V289" s="27" t="s">
        <v>837</v>
      </c>
      <c r="W289" s="27" t="s">
        <v>2640</v>
      </c>
      <c r="X289" s="27" t="s">
        <v>909</v>
      </c>
      <c r="Y289" s="27">
        <v>20662</v>
      </c>
      <c r="Z289" s="27" t="s">
        <v>7311</v>
      </c>
      <c r="AA289" s="27" t="s">
        <v>1194</v>
      </c>
      <c r="AB289" s="27">
        <v>752</v>
      </c>
      <c r="AC289" s="27" t="s">
        <v>2181</v>
      </c>
      <c r="AD289" s="27" t="s">
        <v>1003</v>
      </c>
      <c r="AE289" s="27">
        <v>16969</v>
      </c>
      <c r="AF289" s="27" t="s">
        <v>834</v>
      </c>
      <c r="AG289" s="27" t="s">
        <v>7003</v>
      </c>
      <c r="AH289" s="27" t="s">
        <v>837</v>
      </c>
      <c r="AI289" s="27" t="s">
        <v>834</v>
      </c>
      <c r="AJ289" s="27" t="s">
        <v>1406</v>
      </c>
      <c r="AK289" s="27" t="s">
        <v>837</v>
      </c>
      <c r="AL289" s="27" t="s">
        <v>834</v>
      </c>
      <c r="AM289" s="27" t="s">
        <v>3202</v>
      </c>
      <c r="AN289" s="27" t="s">
        <v>837</v>
      </c>
      <c r="AO289" s="27" t="s">
        <v>834</v>
      </c>
      <c r="AP289" s="27" t="s">
        <v>7510</v>
      </c>
      <c r="AQ289" s="27" t="s">
        <v>837</v>
      </c>
      <c r="AR289" s="27" t="s">
        <v>834</v>
      </c>
      <c r="AS289" s="27" t="s">
        <v>3764</v>
      </c>
      <c r="AT289" s="27" t="s">
        <v>837</v>
      </c>
      <c r="AU289" s="27" t="s">
        <v>834</v>
      </c>
      <c r="AV289" s="27" t="s">
        <v>1866</v>
      </c>
      <c r="AW289" s="27" t="s">
        <v>837</v>
      </c>
      <c r="AX289" s="27" t="s">
        <v>834</v>
      </c>
      <c r="AY289" s="27" t="s">
        <v>393</v>
      </c>
      <c r="AZ289" s="27" t="s">
        <v>837</v>
      </c>
      <c r="BA289" s="27" t="s">
        <v>834</v>
      </c>
      <c r="BB289" s="27" t="s">
        <v>6640</v>
      </c>
      <c r="BC289" s="27" t="s">
        <v>837</v>
      </c>
      <c r="BD289" s="27" t="s">
        <v>834</v>
      </c>
      <c r="BE289" s="27" t="s">
        <v>6802</v>
      </c>
      <c r="BF289" s="27" t="s">
        <v>837</v>
      </c>
      <c r="BG289" s="27" t="s">
        <v>834</v>
      </c>
      <c r="BH289" s="27" t="s">
        <v>834</v>
      </c>
      <c r="BI289" s="27" t="s">
        <v>1777</v>
      </c>
      <c r="BJ289" s="27" t="s">
        <v>837</v>
      </c>
      <c r="BK289" s="27" t="s">
        <v>3403</v>
      </c>
      <c r="BL289" s="27" t="s">
        <v>837</v>
      </c>
      <c r="BM289" s="27" t="s">
        <v>834</v>
      </c>
      <c r="BN289" s="27" t="s">
        <v>5990</v>
      </c>
      <c r="BO289" s="27" t="s">
        <v>837</v>
      </c>
      <c r="BP289" s="27" t="s">
        <v>834</v>
      </c>
      <c r="BQ289" s="27" t="s">
        <v>1020</v>
      </c>
      <c r="BR289" s="27" t="s">
        <v>837</v>
      </c>
      <c r="BS289" s="27" t="s">
        <v>834</v>
      </c>
      <c r="BT289" s="27" t="s">
        <v>4014</v>
      </c>
      <c r="BU289" s="27" t="s">
        <v>837</v>
      </c>
      <c r="BV289" s="27" t="s">
        <v>2641</v>
      </c>
      <c r="BW289" s="27" t="s">
        <v>1424</v>
      </c>
      <c r="BX289" s="27">
        <v>18254</v>
      </c>
      <c r="BY289" s="27" t="s">
        <v>834</v>
      </c>
      <c r="BZ289" s="27" t="s">
        <v>602</v>
      </c>
      <c r="CA289" s="27" t="s">
        <v>837</v>
      </c>
      <c r="CB289" s="27" t="s">
        <v>834</v>
      </c>
      <c r="CC289" s="27" t="s">
        <v>3539</v>
      </c>
      <c r="CD289" s="27" t="s">
        <v>837</v>
      </c>
      <c r="CE289" s="27" t="s">
        <v>834</v>
      </c>
      <c r="CF289" s="27" t="s">
        <v>3118</v>
      </c>
      <c r="CG289" s="27" t="s">
        <v>837</v>
      </c>
      <c r="CH289" s="27" t="s">
        <v>834</v>
      </c>
      <c r="CI289" s="27" t="s">
        <v>3608</v>
      </c>
      <c r="CJ289" s="27" t="s">
        <v>837</v>
      </c>
      <c r="CK289" s="27" t="s">
        <v>834</v>
      </c>
      <c r="CL289" s="27" t="s">
        <v>399</v>
      </c>
      <c r="CM289" s="27" t="s">
        <v>837</v>
      </c>
      <c r="CN289" s="27" t="s">
        <v>834</v>
      </c>
      <c r="CO289" s="27" t="s">
        <v>3983</v>
      </c>
      <c r="CP289" s="27" t="s">
        <v>837</v>
      </c>
      <c r="CQ289" s="27" t="s">
        <v>834</v>
      </c>
      <c r="CR289" s="27" t="s">
        <v>3395</v>
      </c>
      <c r="CS289" s="27" t="s">
        <v>837</v>
      </c>
      <c r="CT289" s="27" t="s">
        <v>834</v>
      </c>
      <c r="CU289" s="27" t="s">
        <v>5035</v>
      </c>
      <c r="CV289" s="27" t="s">
        <v>837</v>
      </c>
      <c r="CW289" s="27" t="s">
        <v>7362</v>
      </c>
      <c r="CX289" s="27" t="s">
        <v>1401</v>
      </c>
      <c r="CY289" s="27">
        <v>319</v>
      </c>
      <c r="CZ289" s="27" t="s">
        <v>7363</v>
      </c>
      <c r="DA289" s="27" t="s">
        <v>1401</v>
      </c>
      <c r="DB289" s="27">
        <v>260</v>
      </c>
      <c r="DC289" s="27" t="s">
        <v>7364</v>
      </c>
      <c r="DD289" s="27" t="s">
        <v>1401</v>
      </c>
      <c r="DE289" s="27">
        <v>226</v>
      </c>
      <c r="DF289" s="27" t="s">
        <v>7365</v>
      </c>
      <c r="DG289" s="27" t="s">
        <v>1401</v>
      </c>
      <c r="DH289" s="27">
        <v>106</v>
      </c>
      <c r="DI289" s="27" t="s">
        <v>3801</v>
      </c>
      <c r="DJ289" s="27" t="s">
        <v>1401</v>
      </c>
      <c r="DK289" s="27">
        <v>77</v>
      </c>
      <c r="DL289" s="27" t="s">
        <v>7218</v>
      </c>
      <c r="DM289" s="27" t="s">
        <v>1401</v>
      </c>
      <c r="DN289" s="27">
        <v>25</v>
      </c>
      <c r="DO289" s="27" t="s">
        <v>7220</v>
      </c>
      <c r="DP289" s="27" t="s">
        <v>1401</v>
      </c>
      <c r="DQ289" s="27">
        <v>23</v>
      </c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</row>
    <row r="290" spans="1:188">
      <c r="A290" s="1">
        <v>289</v>
      </c>
      <c r="B290" s="69">
        <v>39496</v>
      </c>
      <c r="C290" s="1" t="s">
        <v>1632</v>
      </c>
      <c r="D290" s="1">
        <v>157198</v>
      </c>
      <c r="E290" s="1">
        <v>62209</v>
      </c>
      <c r="F290" s="35">
        <f t="shared" si="71"/>
        <v>0.39573658697947811</v>
      </c>
      <c r="G290" s="35">
        <f t="shared" si="72"/>
        <v>0.2656207301194361</v>
      </c>
      <c r="H290" s="1" t="str">
        <f t="shared" si="73"/>
        <v>PPPP</v>
      </c>
      <c r="I290" s="35">
        <f t="shared" si="74"/>
        <v>0.53580671607002206</v>
      </c>
      <c r="J290" s="1" t="str">
        <f t="shared" si="75"/>
        <v>PML</v>
      </c>
      <c r="K290" s="35">
        <f t="shared" si="76"/>
        <v>0.27018598595058591</v>
      </c>
      <c r="L290" s="1" t="str">
        <f t="shared" si="69"/>
        <v>PML-F</v>
      </c>
      <c r="M290" s="35">
        <f t="shared" si="70"/>
        <v>9.2446430580784125E-2</v>
      </c>
      <c r="N290" s="52" t="s">
        <v>834</v>
      </c>
      <c r="O290" s="52" t="s">
        <v>1002</v>
      </c>
      <c r="P290" s="52" t="s">
        <v>837</v>
      </c>
      <c r="Q290" s="27" t="s">
        <v>834</v>
      </c>
      <c r="R290" s="27" t="s">
        <v>1185</v>
      </c>
      <c r="S290" s="27" t="s">
        <v>837</v>
      </c>
      <c r="T290" s="27" t="s">
        <v>834</v>
      </c>
      <c r="U290" s="27" t="s">
        <v>1765</v>
      </c>
      <c r="V290" s="27" t="s">
        <v>837</v>
      </c>
      <c r="W290" s="27" t="s">
        <v>2643</v>
      </c>
      <c r="X290" s="27" t="s">
        <v>909</v>
      </c>
      <c r="Y290" s="27">
        <v>16808</v>
      </c>
      <c r="Z290" s="27" t="s">
        <v>7222</v>
      </c>
      <c r="AA290" s="27" t="s">
        <v>1194</v>
      </c>
      <c r="AB290" s="27">
        <v>5477</v>
      </c>
      <c r="AC290" s="27" t="s">
        <v>2642</v>
      </c>
      <c r="AD290" s="27" t="s">
        <v>1003</v>
      </c>
      <c r="AE290" s="27">
        <v>33332</v>
      </c>
      <c r="AF290" s="27" t="s">
        <v>834</v>
      </c>
      <c r="AG290" s="27" t="s">
        <v>7003</v>
      </c>
      <c r="AH290" s="27" t="s">
        <v>837</v>
      </c>
      <c r="AI290" s="27" t="s">
        <v>834</v>
      </c>
      <c r="AJ290" s="27" t="s">
        <v>1406</v>
      </c>
      <c r="AK290" s="27" t="s">
        <v>837</v>
      </c>
      <c r="AL290" s="27" t="s">
        <v>834</v>
      </c>
      <c r="AM290" s="27" t="s">
        <v>3202</v>
      </c>
      <c r="AN290" s="27" t="s">
        <v>837</v>
      </c>
      <c r="AO290" s="27" t="s">
        <v>834</v>
      </c>
      <c r="AP290" s="27" t="s">
        <v>7510</v>
      </c>
      <c r="AQ290" s="27" t="s">
        <v>837</v>
      </c>
      <c r="AR290" s="27" t="s">
        <v>834</v>
      </c>
      <c r="AS290" s="27" t="s">
        <v>3764</v>
      </c>
      <c r="AT290" s="27" t="s">
        <v>837</v>
      </c>
      <c r="AU290" s="27" t="s">
        <v>834</v>
      </c>
      <c r="AV290" s="27" t="s">
        <v>1866</v>
      </c>
      <c r="AW290" s="27" t="s">
        <v>837</v>
      </c>
      <c r="AX290" s="27" t="s">
        <v>834</v>
      </c>
      <c r="AY290" s="27" t="s">
        <v>393</v>
      </c>
      <c r="AZ290" s="27" t="s">
        <v>837</v>
      </c>
      <c r="BA290" s="27" t="s">
        <v>834</v>
      </c>
      <c r="BB290" s="27" t="s">
        <v>6640</v>
      </c>
      <c r="BC290" s="27" t="s">
        <v>837</v>
      </c>
      <c r="BD290" s="27" t="s">
        <v>834</v>
      </c>
      <c r="BE290" s="27" t="s">
        <v>6802</v>
      </c>
      <c r="BF290" s="27" t="s">
        <v>837</v>
      </c>
      <c r="BG290" s="27" t="s">
        <v>834</v>
      </c>
      <c r="BH290" s="27" t="s">
        <v>834</v>
      </c>
      <c r="BI290" s="27" t="s">
        <v>1777</v>
      </c>
      <c r="BJ290" s="27" t="s">
        <v>837</v>
      </c>
      <c r="BK290" s="27" t="s">
        <v>3403</v>
      </c>
      <c r="BL290" s="27" t="s">
        <v>837</v>
      </c>
      <c r="BM290" s="27" t="s">
        <v>834</v>
      </c>
      <c r="BN290" s="27" t="s">
        <v>5990</v>
      </c>
      <c r="BO290" s="27" t="s">
        <v>837</v>
      </c>
      <c r="BP290" s="27" t="s">
        <v>834</v>
      </c>
      <c r="BQ290" s="27" t="s">
        <v>1020</v>
      </c>
      <c r="BR290" s="27" t="s">
        <v>837</v>
      </c>
      <c r="BS290" s="27" t="s">
        <v>834</v>
      </c>
      <c r="BT290" s="27" t="s">
        <v>4014</v>
      </c>
      <c r="BU290" s="27" t="s">
        <v>837</v>
      </c>
      <c r="BV290" s="27" t="s">
        <v>7221</v>
      </c>
      <c r="BW290" s="27" t="s">
        <v>1424</v>
      </c>
      <c r="BX290" s="27">
        <v>5751</v>
      </c>
      <c r="BY290" s="27" t="s">
        <v>834</v>
      </c>
      <c r="BZ290" s="27" t="s">
        <v>602</v>
      </c>
      <c r="CA290" s="27" t="s">
        <v>837</v>
      </c>
      <c r="CB290" s="27" t="s">
        <v>834</v>
      </c>
      <c r="CC290" s="27" t="s">
        <v>3539</v>
      </c>
      <c r="CD290" s="27" t="s">
        <v>837</v>
      </c>
      <c r="CE290" s="27" t="s">
        <v>834</v>
      </c>
      <c r="CF290" s="27" t="s">
        <v>3118</v>
      </c>
      <c r="CG290" s="27" t="s">
        <v>837</v>
      </c>
      <c r="CH290" s="27" t="s">
        <v>834</v>
      </c>
      <c r="CI290" s="27" t="s">
        <v>3608</v>
      </c>
      <c r="CJ290" s="27" t="s">
        <v>837</v>
      </c>
      <c r="CK290" s="27" t="s">
        <v>834</v>
      </c>
      <c r="CL290" s="27" t="s">
        <v>399</v>
      </c>
      <c r="CM290" s="27" t="s">
        <v>837</v>
      </c>
      <c r="CN290" s="27" t="s">
        <v>834</v>
      </c>
      <c r="CO290" s="27" t="s">
        <v>3983</v>
      </c>
      <c r="CP290" s="27" t="s">
        <v>837</v>
      </c>
      <c r="CQ290" s="27" t="s">
        <v>834</v>
      </c>
      <c r="CR290" s="27" t="s">
        <v>3395</v>
      </c>
      <c r="CS290" s="27" t="s">
        <v>837</v>
      </c>
      <c r="CT290" s="27" t="s">
        <v>834</v>
      </c>
      <c r="CU290" s="27" t="s">
        <v>5035</v>
      </c>
      <c r="CV290" s="27" t="s">
        <v>837</v>
      </c>
      <c r="CW290" s="27" t="s">
        <v>7223</v>
      </c>
      <c r="CX290" s="27" t="s">
        <v>1401</v>
      </c>
      <c r="CY290" s="27">
        <v>288</v>
      </c>
      <c r="CZ290" s="27" t="s">
        <v>3804</v>
      </c>
      <c r="DA290" s="27" t="s">
        <v>1401</v>
      </c>
      <c r="DB290" s="27">
        <v>273</v>
      </c>
      <c r="DC290" s="27" t="s">
        <v>7224</v>
      </c>
      <c r="DD290" s="27" t="s">
        <v>1401</v>
      </c>
      <c r="DE290" s="27">
        <v>125</v>
      </c>
      <c r="DF290" s="27" t="s">
        <v>7225</v>
      </c>
      <c r="DG290" s="27" t="s">
        <v>1401</v>
      </c>
      <c r="DH290" s="27">
        <v>86</v>
      </c>
      <c r="DI290" s="27" t="s">
        <v>7220</v>
      </c>
      <c r="DJ290" s="27" t="s">
        <v>1401</v>
      </c>
      <c r="DK290" s="27">
        <v>69</v>
      </c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  <c r="GF290" s="27"/>
    </row>
    <row r="291" spans="1:188">
      <c r="A291" s="1">
        <v>290</v>
      </c>
      <c r="B291" s="69">
        <v>39496</v>
      </c>
      <c r="C291" s="1" t="s">
        <v>1670</v>
      </c>
      <c r="D291" s="1">
        <v>189342</v>
      </c>
      <c r="E291" s="1">
        <v>67200</v>
      </c>
      <c r="F291" s="35">
        <f t="shared" si="71"/>
        <v>0.35491333143201192</v>
      </c>
      <c r="G291" s="35">
        <f t="shared" si="72"/>
        <v>3.4375E-3</v>
      </c>
      <c r="H291" s="1" t="str">
        <f t="shared" si="73"/>
        <v>PML</v>
      </c>
      <c r="I291" s="35">
        <f t="shared" si="74"/>
        <v>0.3683184523809524</v>
      </c>
      <c r="J291" s="1" t="str">
        <f t="shared" si="75"/>
        <v>PPPP</v>
      </c>
      <c r="K291" s="35">
        <f t="shared" si="76"/>
        <v>0.36488095238095236</v>
      </c>
      <c r="L291" s="1" t="str">
        <f t="shared" si="69"/>
        <v>PML-N</v>
      </c>
      <c r="M291" s="35">
        <f t="shared" si="70"/>
        <v>0.18138392857142857</v>
      </c>
      <c r="N291" s="52" t="s">
        <v>834</v>
      </c>
      <c r="O291" s="52" t="s">
        <v>1002</v>
      </c>
      <c r="P291" s="52" t="s">
        <v>837</v>
      </c>
      <c r="Q291" s="27" t="s">
        <v>7230</v>
      </c>
      <c r="R291" s="27" t="s">
        <v>1185</v>
      </c>
      <c r="S291" s="27">
        <v>223</v>
      </c>
      <c r="T291" s="27" t="s">
        <v>7228</v>
      </c>
      <c r="U291" s="27" t="s">
        <v>1765</v>
      </c>
      <c r="V291" s="27">
        <v>1414</v>
      </c>
      <c r="W291" s="27" t="s">
        <v>2644</v>
      </c>
      <c r="X291" s="27" t="s">
        <v>909</v>
      </c>
      <c r="Y291" s="27">
        <v>24751</v>
      </c>
      <c r="Z291" s="27" t="s">
        <v>7226</v>
      </c>
      <c r="AA291" s="27" t="s">
        <v>1194</v>
      </c>
      <c r="AB291" s="27">
        <v>12189</v>
      </c>
      <c r="AC291" s="27" t="s">
        <v>2645</v>
      </c>
      <c r="AD291" s="27" t="s">
        <v>1003</v>
      </c>
      <c r="AE291" s="27">
        <v>24520</v>
      </c>
      <c r="AF291" s="27" t="s">
        <v>834</v>
      </c>
      <c r="AG291" s="27" t="s">
        <v>7003</v>
      </c>
      <c r="AH291" s="27" t="s">
        <v>837</v>
      </c>
      <c r="AI291" s="27" t="s">
        <v>834</v>
      </c>
      <c r="AJ291" s="27" t="s">
        <v>1406</v>
      </c>
      <c r="AK291" s="27" t="s">
        <v>837</v>
      </c>
      <c r="AL291" s="27" t="s">
        <v>834</v>
      </c>
      <c r="AM291" s="27" t="s">
        <v>3202</v>
      </c>
      <c r="AN291" s="27" t="s">
        <v>837</v>
      </c>
      <c r="AO291" s="27" t="s">
        <v>834</v>
      </c>
      <c r="AP291" s="27" t="s">
        <v>7510</v>
      </c>
      <c r="AQ291" s="27" t="s">
        <v>837</v>
      </c>
      <c r="AR291" s="27" t="s">
        <v>834</v>
      </c>
      <c r="AS291" s="27" t="s">
        <v>3764</v>
      </c>
      <c r="AT291" s="27" t="s">
        <v>837</v>
      </c>
      <c r="AU291" s="27" t="s">
        <v>834</v>
      </c>
      <c r="AV291" s="27" t="s">
        <v>1866</v>
      </c>
      <c r="AW291" s="27" t="s">
        <v>837</v>
      </c>
      <c r="AX291" s="27" t="s">
        <v>834</v>
      </c>
      <c r="AY291" s="27" t="s">
        <v>393</v>
      </c>
      <c r="AZ291" s="27" t="s">
        <v>837</v>
      </c>
      <c r="BA291" s="27" t="s">
        <v>834</v>
      </c>
      <c r="BB291" s="27" t="s">
        <v>6640</v>
      </c>
      <c r="BC291" s="27" t="s">
        <v>837</v>
      </c>
      <c r="BD291" s="27" t="s">
        <v>834</v>
      </c>
      <c r="BE291" s="27" t="s">
        <v>6802</v>
      </c>
      <c r="BF291" s="27" t="s">
        <v>837</v>
      </c>
      <c r="BG291" s="27" t="s">
        <v>834</v>
      </c>
      <c r="BH291" s="27" t="s">
        <v>834</v>
      </c>
      <c r="BI291" s="27" t="s">
        <v>1777</v>
      </c>
      <c r="BJ291" s="27" t="s">
        <v>837</v>
      </c>
      <c r="BK291" s="27" t="s">
        <v>3403</v>
      </c>
      <c r="BL291" s="27" t="s">
        <v>837</v>
      </c>
      <c r="BM291" s="27" t="s">
        <v>834</v>
      </c>
      <c r="BN291" s="27" t="s">
        <v>5990</v>
      </c>
      <c r="BO291" s="27" t="s">
        <v>837</v>
      </c>
      <c r="BP291" s="27" t="s">
        <v>834</v>
      </c>
      <c r="BQ291" s="27" t="s">
        <v>1020</v>
      </c>
      <c r="BR291" s="27" t="s">
        <v>837</v>
      </c>
      <c r="BS291" s="27" t="s">
        <v>834</v>
      </c>
      <c r="BT291" s="27" t="s">
        <v>4014</v>
      </c>
      <c r="BU291" s="27" t="s">
        <v>837</v>
      </c>
      <c r="BV291" s="27" t="s">
        <v>7227</v>
      </c>
      <c r="BW291" s="27" t="s">
        <v>1424</v>
      </c>
      <c r="BX291" s="27">
        <v>3128</v>
      </c>
      <c r="BY291" s="27" t="s">
        <v>834</v>
      </c>
      <c r="BZ291" s="27" t="s">
        <v>602</v>
      </c>
      <c r="CA291" s="27" t="s">
        <v>837</v>
      </c>
      <c r="CB291" s="27" t="s">
        <v>834</v>
      </c>
      <c r="CC291" s="27" t="s">
        <v>3539</v>
      </c>
      <c r="CD291" s="27" t="s">
        <v>837</v>
      </c>
      <c r="CE291" s="27" t="s">
        <v>834</v>
      </c>
      <c r="CF291" s="27" t="s">
        <v>3118</v>
      </c>
      <c r="CG291" s="27" t="s">
        <v>837</v>
      </c>
      <c r="CH291" s="27" t="s">
        <v>834</v>
      </c>
      <c r="CI291" s="27" t="s">
        <v>3608</v>
      </c>
      <c r="CJ291" s="27" t="s">
        <v>837</v>
      </c>
      <c r="CK291" s="27" t="s">
        <v>834</v>
      </c>
      <c r="CL291" s="27" t="s">
        <v>399</v>
      </c>
      <c r="CM291" s="27" t="s">
        <v>837</v>
      </c>
      <c r="CN291" s="27" t="s">
        <v>834</v>
      </c>
      <c r="CO291" s="27" t="s">
        <v>3983</v>
      </c>
      <c r="CP291" s="27" t="s">
        <v>837</v>
      </c>
      <c r="CQ291" s="27" t="s">
        <v>834</v>
      </c>
      <c r="CR291" s="27" t="s">
        <v>3395</v>
      </c>
      <c r="CS291" s="27" t="s">
        <v>837</v>
      </c>
      <c r="CT291" s="27" t="s">
        <v>834</v>
      </c>
      <c r="CU291" s="27" t="s">
        <v>5035</v>
      </c>
      <c r="CV291" s="27" t="s">
        <v>837</v>
      </c>
      <c r="CW291" s="27" t="s">
        <v>7229</v>
      </c>
      <c r="CX291" s="27" t="s">
        <v>1401</v>
      </c>
      <c r="CY291" s="27">
        <v>570</v>
      </c>
      <c r="CZ291" s="27" t="s">
        <v>3137</v>
      </c>
      <c r="DA291" s="27" t="s">
        <v>1401</v>
      </c>
      <c r="DB291" s="27">
        <v>205</v>
      </c>
      <c r="DC291" s="27" t="s">
        <v>6212</v>
      </c>
      <c r="DD291" s="27" t="s">
        <v>1401</v>
      </c>
      <c r="DE291" s="27">
        <v>76</v>
      </c>
      <c r="DF291" s="27" t="s">
        <v>7231</v>
      </c>
      <c r="DG291" s="27" t="s">
        <v>1401</v>
      </c>
      <c r="DH291" s="27">
        <v>54</v>
      </c>
      <c r="DI291" s="27" t="s">
        <v>7232</v>
      </c>
      <c r="DJ291" s="27" t="s">
        <v>1401</v>
      </c>
      <c r="DK291" s="27">
        <v>30</v>
      </c>
      <c r="DL291" s="27" t="s">
        <v>7233</v>
      </c>
      <c r="DM291" s="27" t="s">
        <v>1401</v>
      </c>
      <c r="DN291" s="27">
        <v>20</v>
      </c>
      <c r="DO291" s="27" t="s">
        <v>7234</v>
      </c>
      <c r="DP291" s="27" t="s">
        <v>1401</v>
      </c>
      <c r="DQ291" s="27">
        <v>20</v>
      </c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</row>
    <row r="292" spans="1:188">
      <c r="A292" s="1">
        <v>291</v>
      </c>
      <c r="B292" s="69">
        <v>39496</v>
      </c>
      <c r="C292" s="1" t="s">
        <v>2648</v>
      </c>
      <c r="D292" s="1">
        <v>164508</v>
      </c>
      <c r="E292" s="1">
        <v>64672</v>
      </c>
      <c r="F292" s="35">
        <f t="shared" si="71"/>
        <v>0.3931237386631653</v>
      </c>
      <c r="G292" s="35">
        <f t="shared" si="72"/>
        <v>0.17019730331519051</v>
      </c>
      <c r="H292" s="1" t="str">
        <f t="shared" si="73"/>
        <v>PPPP</v>
      </c>
      <c r="I292" s="35">
        <f t="shared" si="74"/>
        <v>0.4655492330529441</v>
      </c>
      <c r="J292" s="1" t="str">
        <f t="shared" si="75"/>
        <v>PML</v>
      </c>
      <c r="K292" s="35">
        <f t="shared" si="76"/>
        <v>0.29535192973775359</v>
      </c>
      <c r="L292" s="1" t="str">
        <f t="shared" si="69"/>
        <v>PML-F</v>
      </c>
      <c r="M292" s="35">
        <f t="shared" si="70"/>
        <v>0.20693654131618011</v>
      </c>
      <c r="N292" s="52" t="s">
        <v>834</v>
      </c>
      <c r="O292" s="52" t="s">
        <v>1002</v>
      </c>
      <c r="P292" s="52" t="s">
        <v>837</v>
      </c>
      <c r="Q292" s="27" t="s">
        <v>834</v>
      </c>
      <c r="R292" s="27" t="s">
        <v>1185</v>
      </c>
      <c r="S292" s="27" t="s">
        <v>837</v>
      </c>
      <c r="T292" s="27" t="s">
        <v>834</v>
      </c>
      <c r="U292" s="27" t="s">
        <v>1765</v>
      </c>
      <c r="V292" s="27" t="s">
        <v>837</v>
      </c>
      <c r="W292" s="27" t="s">
        <v>2647</v>
      </c>
      <c r="X292" s="27" t="s">
        <v>909</v>
      </c>
      <c r="Y292" s="27">
        <v>19101</v>
      </c>
      <c r="Z292" s="27" t="s">
        <v>7381</v>
      </c>
      <c r="AA292" s="27" t="s">
        <v>1194</v>
      </c>
      <c r="AB292" s="27">
        <v>1570</v>
      </c>
      <c r="AC292" s="27" t="s">
        <v>2646</v>
      </c>
      <c r="AD292" s="27" t="s">
        <v>1003</v>
      </c>
      <c r="AE292" s="27">
        <v>30108</v>
      </c>
      <c r="AF292" s="27" t="s">
        <v>834</v>
      </c>
      <c r="AG292" s="27" t="s">
        <v>7003</v>
      </c>
      <c r="AH292" s="27" t="s">
        <v>837</v>
      </c>
      <c r="AI292" s="27" t="s">
        <v>834</v>
      </c>
      <c r="AJ292" s="27" t="s">
        <v>1406</v>
      </c>
      <c r="AK292" s="27" t="s">
        <v>837</v>
      </c>
      <c r="AL292" s="27" t="s">
        <v>834</v>
      </c>
      <c r="AM292" s="27" t="s">
        <v>3202</v>
      </c>
      <c r="AN292" s="27" t="s">
        <v>837</v>
      </c>
      <c r="AO292" s="27" t="s">
        <v>834</v>
      </c>
      <c r="AP292" s="27" t="s">
        <v>7510</v>
      </c>
      <c r="AQ292" s="27" t="s">
        <v>837</v>
      </c>
      <c r="AR292" s="27" t="s">
        <v>834</v>
      </c>
      <c r="AS292" s="27" t="s">
        <v>3764</v>
      </c>
      <c r="AT292" s="27" t="s">
        <v>837</v>
      </c>
      <c r="AU292" s="27" t="s">
        <v>834</v>
      </c>
      <c r="AV292" s="27" t="s">
        <v>1866</v>
      </c>
      <c r="AW292" s="27" t="s">
        <v>837</v>
      </c>
      <c r="AX292" s="27" t="s">
        <v>834</v>
      </c>
      <c r="AY292" s="27" t="s">
        <v>393</v>
      </c>
      <c r="AZ292" s="27" t="s">
        <v>837</v>
      </c>
      <c r="BA292" s="27" t="s">
        <v>834</v>
      </c>
      <c r="BB292" s="27" t="s">
        <v>6640</v>
      </c>
      <c r="BC292" s="27" t="s">
        <v>837</v>
      </c>
      <c r="BD292" s="27" t="s">
        <v>834</v>
      </c>
      <c r="BE292" s="27" t="s">
        <v>6802</v>
      </c>
      <c r="BF292" s="27" t="s">
        <v>837</v>
      </c>
      <c r="BG292" s="27" t="s">
        <v>834</v>
      </c>
      <c r="BH292" s="27" t="s">
        <v>834</v>
      </c>
      <c r="BI292" s="27" t="s">
        <v>1777</v>
      </c>
      <c r="BJ292" s="27" t="s">
        <v>837</v>
      </c>
      <c r="BK292" s="27" t="s">
        <v>3403</v>
      </c>
      <c r="BL292" s="27" t="s">
        <v>837</v>
      </c>
      <c r="BM292" s="27" t="s">
        <v>834</v>
      </c>
      <c r="BN292" s="27" t="s">
        <v>5990</v>
      </c>
      <c r="BO292" s="27" t="s">
        <v>837</v>
      </c>
      <c r="BP292" s="27" t="s">
        <v>834</v>
      </c>
      <c r="BQ292" s="27" t="s">
        <v>1020</v>
      </c>
      <c r="BR292" s="27" t="s">
        <v>837</v>
      </c>
      <c r="BS292" s="27" t="s">
        <v>834</v>
      </c>
      <c r="BT292" s="27" t="s">
        <v>4014</v>
      </c>
      <c r="BU292" s="27" t="s">
        <v>837</v>
      </c>
      <c r="BV292" s="27" t="s">
        <v>7235</v>
      </c>
      <c r="BW292" s="27" t="s">
        <v>1424</v>
      </c>
      <c r="BX292" s="27">
        <v>13383</v>
      </c>
      <c r="BY292" s="27" t="s">
        <v>834</v>
      </c>
      <c r="BZ292" s="27" t="s">
        <v>602</v>
      </c>
      <c r="CA292" s="27" t="s">
        <v>837</v>
      </c>
      <c r="CB292" s="27" t="s">
        <v>834</v>
      </c>
      <c r="CC292" s="27" t="s">
        <v>3539</v>
      </c>
      <c r="CD292" s="27" t="s">
        <v>837</v>
      </c>
      <c r="CE292" s="27" t="s">
        <v>834</v>
      </c>
      <c r="CF292" s="27" t="s">
        <v>3118</v>
      </c>
      <c r="CG292" s="27" t="s">
        <v>837</v>
      </c>
      <c r="CH292" s="27" t="s">
        <v>834</v>
      </c>
      <c r="CI292" s="27" t="s">
        <v>3608</v>
      </c>
      <c r="CJ292" s="27" t="s">
        <v>837</v>
      </c>
      <c r="CK292" s="27" t="s">
        <v>834</v>
      </c>
      <c r="CL292" s="27" t="s">
        <v>399</v>
      </c>
      <c r="CM292" s="27" t="s">
        <v>837</v>
      </c>
      <c r="CN292" s="27" t="s">
        <v>834</v>
      </c>
      <c r="CO292" s="27" t="s">
        <v>3983</v>
      </c>
      <c r="CP292" s="27" t="s">
        <v>837</v>
      </c>
      <c r="CQ292" s="27" t="s">
        <v>834</v>
      </c>
      <c r="CR292" s="27" t="s">
        <v>3395</v>
      </c>
      <c r="CS292" s="27" t="s">
        <v>837</v>
      </c>
      <c r="CT292" s="27" t="s">
        <v>834</v>
      </c>
      <c r="CU292" s="27" t="s">
        <v>5035</v>
      </c>
      <c r="CV292" s="27" t="s">
        <v>837</v>
      </c>
      <c r="CW292" s="27" t="s">
        <v>7236</v>
      </c>
      <c r="CX292" s="27" t="s">
        <v>1401</v>
      </c>
      <c r="CY292" s="27">
        <v>510</v>
      </c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</row>
    <row r="293" spans="1:188">
      <c r="A293" s="1">
        <v>292</v>
      </c>
      <c r="B293" s="69">
        <v>39496</v>
      </c>
      <c r="C293" s="1" t="s">
        <v>2649</v>
      </c>
      <c r="D293" s="1">
        <v>167426</v>
      </c>
      <c r="E293" s="1">
        <v>64759</v>
      </c>
      <c r="F293" s="35">
        <f t="shared" si="71"/>
        <v>0.38679177666551195</v>
      </c>
      <c r="G293" s="35">
        <f t="shared" si="72"/>
        <v>0.14330054509797865</v>
      </c>
      <c r="H293" s="1" t="str">
        <f t="shared" si="73"/>
        <v>PML-F</v>
      </c>
      <c r="I293" s="35">
        <f t="shared" si="74"/>
        <v>0.44342871261137445</v>
      </c>
      <c r="J293" s="1" t="str">
        <f t="shared" si="75"/>
        <v>PPPP</v>
      </c>
      <c r="K293" s="35">
        <f t="shared" si="76"/>
        <v>0.30012816751339583</v>
      </c>
      <c r="L293" s="1" t="str">
        <f t="shared" si="69"/>
        <v>PML</v>
      </c>
      <c r="M293" s="35">
        <f t="shared" si="70"/>
        <v>0.14640436078382926</v>
      </c>
      <c r="N293" s="52" t="s">
        <v>834</v>
      </c>
      <c r="O293" s="52" t="s">
        <v>1002</v>
      </c>
      <c r="P293" s="52" t="s">
        <v>837</v>
      </c>
      <c r="Q293" s="27" t="s">
        <v>7360</v>
      </c>
      <c r="R293" s="27" t="s">
        <v>1185</v>
      </c>
      <c r="S293" s="27">
        <v>584</v>
      </c>
      <c r="T293" s="27" t="s">
        <v>834</v>
      </c>
      <c r="U293" s="27" t="s">
        <v>1765</v>
      </c>
      <c r="V293" s="27" t="s">
        <v>837</v>
      </c>
      <c r="W293" s="27" t="s">
        <v>7382</v>
      </c>
      <c r="X293" s="27" t="s">
        <v>909</v>
      </c>
      <c r="Y293" s="27">
        <v>9481</v>
      </c>
      <c r="Z293" s="27" t="s">
        <v>7359</v>
      </c>
      <c r="AA293" s="27" t="s">
        <v>1194</v>
      </c>
      <c r="AB293" s="27">
        <v>1754</v>
      </c>
      <c r="AC293" s="27" t="s">
        <v>2651</v>
      </c>
      <c r="AD293" s="27" t="s">
        <v>1003</v>
      </c>
      <c r="AE293" s="27">
        <v>19436</v>
      </c>
      <c r="AF293" s="27" t="s">
        <v>834</v>
      </c>
      <c r="AG293" s="27" t="s">
        <v>7003</v>
      </c>
      <c r="AH293" s="27" t="s">
        <v>837</v>
      </c>
      <c r="AI293" s="27" t="s">
        <v>834</v>
      </c>
      <c r="AJ293" s="27" t="s">
        <v>1406</v>
      </c>
      <c r="AK293" s="27" t="s">
        <v>837</v>
      </c>
      <c r="AL293" s="27" t="s">
        <v>834</v>
      </c>
      <c r="AM293" s="27" t="s">
        <v>3202</v>
      </c>
      <c r="AN293" s="27" t="s">
        <v>837</v>
      </c>
      <c r="AO293" s="27" t="s">
        <v>834</v>
      </c>
      <c r="AP293" s="27" t="s">
        <v>7510</v>
      </c>
      <c r="AQ293" s="27" t="s">
        <v>837</v>
      </c>
      <c r="AR293" s="27" t="s">
        <v>834</v>
      </c>
      <c r="AS293" s="27" t="s">
        <v>3764</v>
      </c>
      <c r="AT293" s="27" t="s">
        <v>837</v>
      </c>
      <c r="AU293" s="27" t="s">
        <v>834</v>
      </c>
      <c r="AV293" s="27" t="s">
        <v>1866</v>
      </c>
      <c r="AW293" s="27" t="s">
        <v>837</v>
      </c>
      <c r="AX293" s="27" t="s">
        <v>834</v>
      </c>
      <c r="AY293" s="27" t="s">
        <v>393</v>
      </c>
      <c r="AZ293" s="27" t="s">
        <v>837</v>
      </c>
      <c r="BA293" s="27" t="s">
        <v>834</v>
      </c>
      <c r="BB293" s="27" t="s">
        <v>6640</v>
      </c>
      <c r="BC293" s="27" t="s">
        <v>837</v>
      </c>
      <c r="BD293" s="27" t="s">
        <v>834</v>
      </c>
      <c r="BE293" s="27" t="s">
        <v>6802</v>
      </c>
      <c r="BF293" s="27" t="s">
        <v>837</v>
      </c>
      <c r="BG293" s="27" t="s">
        <v>834</v>
      </c>
      <c r="BH293" s="27" t="s">
        <v>834</v>
      </c>
      <c r="BI293" s="27" t="s">
        <v>1777</v>
      </c>
      <c r="BJ293" s="27" t="s">
        <v>837</v>
      </c>
      <c r="BK293" s="27" t="s">
        <v>3403</v>
      </c>
      <c r="BL293" s="27" t="s">
        <v>837</v>
      </c>
      <c r="BM293" s="27" t="s">
        <v>834</v>
      </c>
      <c r="BN293" s="27" t="s">
        <v>5990</v>
      </c>
      <c r="BO293" s="27" t="s">
        <v>837</v>
      </c>
      <c r="BP293" s="27" t="s">
        <v>834</v>
      </c>
      <c r="BQ293" s="27" t="s">
        <v>1020</v>
      </c>
      <c r="BR293" s="27" t="s">
        <v>837</v>
      </c>
      <c r="BS293" s="27" t="s">
        <v>834</v>
      </c>
      <c r="BT293" s="27" t="s">
        <v>4014</v>
      </c>
      <c r="BU293" s="27" t="s">
        <v>837</v>
      </c>
      <c r="BV293" s="27" t="s">
        <v>2650</v>
      </c>
      <c r="BW293" s="27" t="s">
        <v>1424</v>
      </c>
      <c r="BX293" s="27">
        <v>28716</v>
      </c>
      <c r="BY293" s="27" t="s">
        <v>834</v>
      </c>
      <c r="BZ293" s="27" t="s">
        <v>602</v>
      </c>
      <c r="CA293" s="27" t="s">
        <v>837</v>
      </c>
      <c r="CB293" s="27" t="s">
        <v>834</v>
      </c>
      <c r="CC293" s="27" t="s">
        <v>3539</v>
      </c>
      <c r="CD293" s="27" t="s">
        <v>837</v>
      </c>
      <c r="CE293" s="27" t="s">
        <v>834</v>
      </c>
      <c r="CF293" s="27" t="s">
        <v>3118</v>
      </c>
      <c r="CG293" s="27" t="s">
        <v>837</v>
      </c>
      <c r="CH293" s="27" t="s">
        <v>834</v>
      </c>
      <c r="CI293" s="27" t="s">
        <v>3608</v>
      </c>
      <c r="CJ293" s="27" t="s">
        <v>837</v>
      </c>
      <c r="CK293" s="27" t="s">
        <v>834</v>
      </c>
      <c r="CL293" s="27" t="s">
        <v>399</v>
      </c>
      <c r="CM293" s="27" t="s">
        <v>837</v>
      </c>
      <c r="CN293" s="27" t="s">
        <v>834</v>
      </c>
      <c r="CO293" s="27" t="s">
        <v>3983</v>
      </c>
      <c r="CP293" s="27" t="s">
        <v>837</v>
      </c>
      <c r="CQ293" s="27" t="s">
        <v>834</v>
      </c>
      <c r="CR293" s="27" t="s">
        <v>3395</v>
      </c>
      <c r="CS293" s="27" t="s">
        <v>837</v>
      </c>
      <c r="CT293" s="27" t="s">
        <v>834</v>
      </c>
      <c r="CU293" s="27" t="s">
        <v>5035</v>
      </c>
      <c r="CV293" s="27" t="s">
        <v>837</v>
      </c>
      <c r="CW293" s="27" t="s">
        <v>2273</v>
      </c>
      <c r="CX293" s="27" t="s">
        <v>1401</v>
      </c>
      <c r="CY293" s="27">
        <v>4611</v>
      </c>
      <c r="CZ293" s="27" t="s">
        <v>7361</v>
      </c>
      <c r="DA293" s="27" t="s">
        <v>1401</v>
      </c>
      <c r="DB293" s="27">
        <v>104</v>
      </c>
      <c r="DC293" s="27" t="s">
        <v>7235</v>
      </c>
      <c r="DD293" s="27" t="s">
        <v>1401</v>
      </c>
      <c r="DE293" s="27">
        <v>73</v>
      </c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</row>
    <row r="294" spans="1:188">
      <c r="A294" s="27">
        <v>293</v>
      </c>
      <c r="B294" s="69">
        <v>39496</v>
      </c>
      <c r="C294" s="1" t="s">
        <v>2474</v>
      </c>
      <c r="D294" s="1">
        <v>188985</v>
      </c>
      <c r="E294" s="1">
        <v>62333</v>
      </c>
      <c r="F294" s="35">
        <f t="shared" si="71"/>
        <v>0.32983040982088524</v>
      </c>
      <c r="G294" s="35">
        <f t="shared" si="72"/>
        <v>0.1334926924742913</v>
      </c>
      <c r="H294" s="1" t="str">
        <f t="shared" si="73"/>
        <v>PPPP</v>
      </c>
      <c r="I294" s="35">
        <f t="shared" si="74"/>
        <v>0.34652591725089438</v>
      </c>
      <c r="J294" s="1" t="str">
        <f t="shared" si="75"/>
        <v>PML-N</v>
      </c>
      <c r="K294" s="35">
        <f t="shared" si="76"/>
        <v>0.21303322477660308</v>
      </c>
      <c r="L294" s="1" t="str">
        <f t="shared" si="69"/>
        <v>PML-F</v>
      </c>
      <c r="M294" s="35">
        <f t="shared" si="70"/>
        <v>0.18491007973304671</v>
      </c>
      <c r="N294" s="52" t="s">
        <v>834</v>
      </c>
      <c r="O294" s="52" t="s">
        <v>1002</v>
      </c>
      <c r="P294" s="52" t="s">
        <v>837</v>
      </c>
      <c r="Q294" s="27" t="s">
        <v>7212</v>
      </c>
      <c r="R294" s="27" t="s">
        <v>1185</v>
      </c>
      <c r="S294" s="27">
        <v>6715</v>
      </c>
      <c r="T294" s="27" t="s">
        <v>7213</v>
      </c>
      <c r="U294" s="27" t="s">
        <v>1765</v>
      </c>
      <c r="V294" s="27">
        <v>670</v>
      </c>
      <c r="W294" s="27" t="s">
        <v>4127</v>
      </c>
      <c r="X294" s="27" t="s">
        <v>909</v>
      </c>
      <c r="Y294" s="27">
        <v>7914</v>
      </c>
      <c r="Z294" s="27" t="s">
        <v>2473</v>
      </c>
      <c r="AA294" s="27" t="s">
        <v>1194</v>
      </c>
      <c r="AB294" s="27">
        <v>13279</v>
      </c>
      <c r="AC294" s="27" t="s">
        <v>2652</v>
      </c>
      <c r="AD294" s="27" t="s">
        <v>1003</v>
      </c>
      <c r="AE294" s="27">
        <v>21600</v>
      </c>
      <c r="AF294" s="27" t="s">
        <v>834</v>
      </c>
      <c r="AG294" s="27" t="s">
        <v>7003</v>
      </c>
      <c r="AH294" s="27" t="s">
        <v>837</v>
      </c>
      <c r="AI294" s="27" t="s">
        <v>834</v>
      </c>
      <c r="AJ294" s="27" t="s">
        <v>1406</v>
      </c>
      <c r="AK294" s="27" t="s">
        <v>837</v>
      </c>
      <c r="AL294" s="27" t="s">
        <v>834</v>
      </c>
      <c r="AM294" s="27" t="s">
        <v>3202</v>
      </c>
      <c r="AN294" s="27" t="s">
        <v>837</v>
      </c>
      <c r="AO294" s="27" t="s">
        <v>834</v>
      </c>
      <c r="AP294" s="27" t="s">
        <v>7510</v>
      </c>
      <c r="AQ294" s="27" t="s">
        <v>837</v>
      </c>
      <c r="AR294" s="27" t="s">
        <v>834</v>
      </c>
      <c r="AS294" s="27" t="s">
        <v>3764</v>
      </c>
      <c r="AT294" s="27" t="s">
        <v>837</v>
      </c>
      <c r="AU294" s="27" t="s">
        <v>834</v>
      </c>
      <c r="AV294" s="27" t="s">
        <v>1866</v>
      </c>
      <c r="AW294" s="27" t="s">
        <v>837</v>
      </c>
      <c r="AX294" s="27" t="s">
        <v>834</v>
      </c>
      <c r="AY294" s="27" t="s">
        <v>393</v>
      </c>
      <c r="AZ294" s="27" t="s">
        <v>837</v>
      </c>
      <c r="BA294" s="27" t="s">
        <v>834</v>
      </c>
      <c r="BB294" s="27" t="s">
        <v>6640</v>
      </c>
      <c r="BC294" s="27" t="s">
        <v>837</v>
      </c>
      <c r="BD294" s="27" t="s">
        <v>834</v>
      </c>
      <c r="BE294" s="27" t="s">
        <v>6802</v>
      </c>
      <c r="BF294" s="27" t="s">
        <v>837</v>
      </c>
      <c r="BG294" s="27" t="s">
        <v>834</v>
      </c>
      <c r="BH294" s="27" t="s">
        <v>834</v>
      </c>
      <c r="BI294" s="27" t="s">
        <v>1777</v>
      </c>
      <c r="BJ294" s="27" t="s">
        <v>837</v>
      </c>
      <c r="BK294" s="27" t="s">
        <v>3403</v>
      </c>
      <c r="BL294" s="27" t="s">
        <v>837</v>
      </c>
      <c r="BM294" s="27" t="s">
        <v>834</v>
      </c>
      <c r="BN294" s="27" t="s">
        <v>5990</v>
      </c>
      <c r="BO294" s="27" t="s">
        <v>837</v>
      </c>
      <c r="BP294" s="27" t="s">
        <v>834</v>
      </c>
      <c r="BQ294" s="27" t="s">
        <v>1020</v>
      </c>
      <c r="BR294" s="27" t="s">
        <v>837</v>
      </c>
      <c r="BS294" s="27" t="s">
        <v>834</v>
      </c>
      <c r="BT294" s="27" t="s">
        <v>4014</v>
      </c>
      <c r="BU294" s="27" t="s">
        <v>837</v>
      </c>
      <c r="BV294" s="27" t="s">
        <v>7211</v>
      </c>
      <c r="BW294" s="27" t="s">
        <v>1424</v>
      </c>
      <c r="BX294" s="27">
        <v>11526</v>
      </c>
      <c r="BY294" s="27" t="s">
        <v>834</v>
      </c>
      <c r="BZ294" s="27" t="s">
        <v>602</v>
      </c>
      <c r="CA294" s="27" t="s">
        <v>837</v>
      </c>
      <c r="CB294" s="27" t="s">
        <v>834</v>
      </c>
      <c r="CC294" s="27" t="s">
        <v>3539</v>
      </c>
      <c r="CD294" s="27" t="s">
        <v>837</v>
      </c>
      <c r="CE294" s="27" t="s">
        <v>834</v>
      </c>
      <c r="CF294" s="27" t="s">
        <v>3118</v>
      </c>
      <c r="CG294" s="27" t="s">
        <v>837</v>
      </c>
      <c r="CH294" s="27" t="s">
        <v>834</v>
      </c>
      <c r="CI294" s="27" t="s">
        <v>3608</v>
      </c>
      <c r="CJ294" s="27" t="s">
        <v>837</v>
      </c>
      <c r="CK294" s="27" t="s">
        <v>834</v>
      </c>
      <c r="CL294" s="27" t="s">
        <v>399</v>
      </c>
      <c r="CM294" s="27" t="s">
        <v>837</v>
      </c>
      <c r="CN294" s="27" t="s">
        <v>834</v>
      </c>
      <c r="CO294" s="27" t="s">
        <v>3983</v>
      </c>
      <c r="CP294" s="27" t="s">
        <v>837</v>
      </c>
      <c r="CQ294" s="27" t="s">
        <v>834</v>
      </c>
      <c r="CR294" s="27" t="s">
        <v>3395</v>
      </c>
      <c r="CS294" s="27" t="s">
        <v>837</v>
      </c>
      <c r="CT294" s="27" t="s">
        <v>834</v>
      </c>
      <c r="CU294" s="27" t="s">
        <v>5035</v>
      </c>
      <c r="CV294" s="27" t="s">
        <v>837</v>
      </c>
      <c r="CW294" s="27" t="s">
        <v>3796</v>
      </c>
      <c r="CX294" s="27" t="s">
        <v>1401</v>
      </c>
      <c r="CY294" s="27">
        <v>206</v>
      </c>
      <c r="CZ294" s="27" t="s">
        <v>3972</v>
      </c>
      <c r="DA294" s="27" t="s">
        <v>1401</v>
      </c>
      <c r="DB294" s="27">
        <v>115</v>
      </c>
      <c r="DC294" s="27" t="s">
        <v>3970</v>
      </c>
      <c r="DD294" s="27" t="s">
        <v>1401</v>
      </c>
      <c r="DE294" s="27">
        <v>36</v>
      </c>
      <c r="DF294" s="27" t="s">
        <v>7214</v>
      </c>
      <c r="DG294" s="27" t="s">
        <v>1401</v>
      </c>
      <c r="DH294" s="27">
        <v>29</v>
      </c>
      <c r="DI294" s="27" t="s">
        <v>7215</v>
      </c>
      <c r="DJ294" s="27" t="s">
        <v>1401</v>
      </c>
      <c r="DK294" s="27">
        <v>28</v>
      </c>
      <c r="DL294" s="27" t="s">
        <v>7216</v>
      </c>
      <c r="DM294" s="27" t="s">
        <v>1401</v>
      </c>
      <c r="DN294" s="27">
        <v>15</v>
      </c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</row>
    <row r="295" spans="1:188">
      <c r="A295" s="1">
        <v>294</v>
      </c>
      <c r="B295" s="69">
        <v>39496</v>
      </c>
      <c r="C295" s="1" t="s">
        <v>2656</v>
      </c>
      <c r="D295" s="1">
        <v>153887</v>
      </c>
      <c r="E295" s="1">
        <v>75105</v>
      </c>
      <c r="F295" s="35">
        <f t="shared" si="71"/>
        <v>0.48805292194922251</v>
      </c>
      <c r="G295" s="35">
        <f t="shared" si="72"/>
        <v>0.25180746954264033</v>
      </c>
      <c r="H295" s="1" t="str">
        <f t="shared" si="73"/>
        <v>PPPP</v>
      </c>
      <c r="I295" s="35">
        <f t="shared" si="74"/>
        <v>0.4498235803208841</v>
      </c>
      <c r="J295" s="1" t="str">
        <f t="shared" si="75"/>
        <v>PML</v>
      </c>
      <c r="K295" s="35">
        <f t="shared" si="76"/>
        <v>0.1980161107782438</v>
      </c>
      <c r="L295" s="1" t="str">
        <f t="shared" si="69"/>
        <v>PML-N</v>
      </c>
      <c r="M295" s="35">
        <f t="shared" si="70"/>
        <v>0.17961520537913589</v>
      </c>
      <c r="N295" s="52" t="s">
        <v>834</v>
      </c>
      <c r="O295" s="52" t="s">
        <v>1002</v>
      </c>
      <c r="P295" s="52" t="s">
        <v>837</v>
      </c>
      <c r="Q295" s="27" t="s">
        <v>3970</v>
      </c>
      <c r="R295" s="27" t="s">
        <v>1185</v>
      </c>
      <c r="S295" s="27">
        <v>135</v>
      </c>
      <c r="T295" s="27" t="s">
        <v>834</v>
      </c>
      <c r="U295" s="27" t="s">
        <v>1765</v>
      </c>
      <c r="V295" s="27" t="s">
        <v>837</v>
      </c>
      <c r="W295" s="27" t="s">
        <v>2476</v>
      </c>
      <c r="X295" s="27" t="s">
        <v>909</v>
      </c>
      <c r="Y295" s="27">
        <v>14872</v>
      </c>
      <c r="Z295" s="27" t="s">
        <v>7217</v>
      </c>
      <c r="AA295" s="27" t="s">
        <v>1194</v>
      </c>
      <c r="AB295" s="27">
        <v>13490</v>
      </c>
      <c r="AC295" s="27" t="s">
        <v>2475</v>
      </c>
      <c r="AD295" s="27" t="s">
        <v>1003</v>
      </c>
      <c r="AE295" s="27">
        <v>33784</v>
      </c>
      <c r="AF295" s="27" t="s">
        <v>834</v>
      </c>
      <c r="AG295" s="27" t="s">
        <v>7003</v>
      </c>
      <c r="AH295" s="27" t="s">
        <v>837</v>
      </c>
      <c r="AI295" s="27" t="s">
        <v>834</v>
      </c>
      <c r="AJ295" s="27" t="s">
        <v>1406</v>
      </c>
      <c r="AK295" s="27" t="s">
        <v>837</v>
      </c>
      <c r="AL295" s="27" t="s">
        <v>834</v>
      </c>
      <c r="AM295" s="27" t="s">
        <v>3202</v>
      </c>
      <c r="AN295" s="27" t="s">
        <v>837</v>
      </c>
      <c r="AO295" s="27" t="s">
        <v>834</v>
      </c>
      <c r="AP295" s="27" t="s">
        <v>7510</v>
      </c>
      <c r="AQ295" s="27" t="s">
        <v>837</v>
      </c>
      <c r="AR295" s="27" t="s">
        <v>834</v>
      </c>
      <c r="AS295" s="27" t="s">
        <v>3764</v>
      </c>
      <c r="AT295" s="27" t="s">
        <v>837</v>
      </c>
      <c r="AU295" s="27" t="s">
        <v>834</v>
      </c>
      <c r="AV295" s="27" t="s">
        <v>1866</v>
      </c>
      <c r="AW295" s="27" t="s">
        <v>837</v>
      </c>
      <c r="AX295" s="27" t="s">
        <v>834</v>
      </c>
      <c r="AY295" s="27" t="s">
        <v>393</v>
      </c>
      <c r="AZ295" s="27" t="s">
        <v>837</v>
      </c>
      <c r="BA295" s="27" t="s">
        <v>834</v>
      </c>
      <c r="BB295" s="27" t="s">
        <v>6640</v>
      </c>
      <c r="BC295" s="27" t="s">
        <v>837</v>
      </c>
      <c r="BD295" s="27" t="s">
        <v>834</v>
      </c>
      <c r="BE295" s="27" t="s">
        <v>6802</v>
      </c>
      <c r="BF295" s="27" t="s">
        <v>837</v>
      </c>
      <c r="BG295" s="27" t="s">
        <v>834</v>
      </c>
      <c r="BH295" s="27" t="s">
        <v>834</v>
      </c>
      <c r="BI295" s="27" t="s">
        <v>1777</v>
      </c>
      <c r="BJ295" s="27" t="s">
        <v>837</v>
      </c>
      <c r="BK295" s="27" t="s">
        <v>3403</v>
      </c>
      <c r="BL295" s="27" t="s">
        <v>837</v>
      </c>
      <c r="BM295" s="27" t="s">
        <v>834</v>
      </c>
      <c r="BN295" s="27" t="s">
        <v>5990</v>
      </c>
      <c r="BO295" s="27" t="s">
        <v>837</v>
      </c>
      <c r="BP295" s="27" t="s">
        <v>834</v>
      </c>
      <c r="BQ295" s="27" t="s">
        <v>1020</v>
      </c>
      <c r="BR295" s="27" t="s">
        <v>837</v>
      </c>
      <c r="BS295" s="27" t="s">
        <v>834</v>
      </c>
      <c r="BT295" s="27" t="s">
        <v>4014</v>
      </c>
      <c r="BU295" s="27" t="s">
        <v>837</v>
      </c>
      <c r="BV295" s="27" t="s">
        <v>7192</v>
      </c>
      <c r="BW295" s="27" t="s">
        <v>1424</v>
      </c>
      <c r="BX295" s="27">
        <v>11626</v>
      </c>
      <c r="BY295" s="27" t="s">
        <v>834</v>
      </c>
      <c r="BZ295" s="27" t="s">
        <v>602</v>
      </c>
      <c r="CA295" s="27" t="s">
        <v>837</v>
      </c>
      <c r="CB295" s="27" t="s">
        <v>834</v>
      </c>
      <c r="CC295" s="27" t="s">
        <v>3539</v>
      </c>
      <c r="CD295" s="27" t="s">
        <v>837</v>
      </c>
      <c r="CE295" s="27" t="s">
        <v>834</v>
      </c>
      <c r="CF295" s="27" t="s">
        <v>3118</v>
      </c>
      <c r="CG295" s="27" t="s">
        <v>837</v>
      </c>
      <c r="CH295" s="27" t="s">
        <v>834</v>
      </c>
      <c r="CI295" s="27" t="s">
        <v>3608</v>
      </c>
      <c r="CJ295" s="27" t="s">
        <v>837</v>
      </c>
      <c r="CK295" s="27" t="s">
        <v>834</v>
      </c>
      <c r="CL295" s="27" t="s">
        <v>399</v>
      </c>
      <c r="CM295" s="27" t="s">
        <v>837</v>
      </c>
      <c r="CN295" s="27" t="s">
        <v>834</v>
      </c>
      <c r="CO295" s="27" t="s">
        <v>3983</v>
      </c>
      <c r="CP295" s="27" t="s">
        <v>837</v>
      </c>
      <c r="CQ295" s="27" t="s">
        <v>834</v>
      </c>
      <c r="CR295" s="27" t="s">
        <v>3395</v>
      </c>
      <c r="CS295" s="27" t="s">
        <v>837</v>
      </c>
      <c r="CT295" s="27" t="s">
        <v>834</v>
      </c>
      <c r="CU295" s="27" t="s">
        <v>5035</v>
      </c>
      <c r="CV295" s="27" t="s">
        <v>837</v>
      </c>
      <c r="CW295" s="27" t="s">
        <v>7193</v>
      </c>
      <c r="CX295" s="27" t="s">
        <v>1401</v>
      </c>
      <c r="CY295" s="27">
        <v>511</v>
      </c>
      <c r="CZ295" s="27" t="s">
        <v>7194</v>
      </c>
      <c r="DA295" s="27" t="s">
        <v>1401</v>
      </c>
      <c r="DB295" s="27">
        <v>231</v>
      </c>
      <c r="DC295" s="27" t="s">
        <v>7195</v>
      </c>
      <c r="DD295" s="27" t="s">
        <v>1401</v>
      </c>
      <c r="DE295" s="27">
        <v>138</v>
      </c>
      <c r="DF295" s="27" t="s">
        <v>1839</v>
      </c>
      <c r="DG295" s="27" t="s">
        <v>1401</v>
      </c>
      <c r="DH295" s="27">
        <v>84</v>
      </c>
      <c r="DI295" s="27" t="s">
        <v>4127</v>
      </c>
      <c r="DJ295" s="27" t="s">
        <v>1401</v>
      </c>
      <c r="DK295" s="27">
        <v>62</v>
      </c>
      <c r="DL295" s="27" t="s">
        <v>7196</v>
      </c>
      <c r="DM295" s="27" t="s">
        <v>1401</v>
      </c>
      <c r="DN295" s="27">
        <v>58</v>
      </c>
      <c r="DO295" s="27" t="s">
        <v>7197</v>
      </c>
      <c r="DP295" s="27" t="s">
        <v>1401</v>
      </c>
      <c r="DQ295" s="27">
        <v>47</v>
      </c>
      <c r="DR295" s="27" t="s">
        <v>7198</v>
      </c>
      <c r="DS295" s="27" t="s">
        <v>1401</v>
      </c>
      <c r="DT295" s="27">
        <v>30</v>
      </c>
      <c r="DU295" s="27" t="s">
        <v>7361</v>
      </c>
      <c r="DV295" s="27" t="s">
        <v>1401</v>
      </c>
      <c r="DW295" s="27">
        <v>20</v>
      </c>
      <c r="DX295" s="27" t="s">
        <v>7199</v>
      </c>
      <c r="DY295" s="27" t="s">
        <v>1401</v>
      </c>
      <c r="DZ295" s="27">
        <v>17</v>
      </c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</row>
    <row r="296" spans="1:188">
      <c r="A296" s="1">
        <v>295</v>
      </c>
      <c r="B296" s="69">
        <v>39496</v>
      </c>
      <c r="C296" s="1" t="s">
        <v>2657</v>
      </c>
      <c r="D296" s="1">
        <v>167002</v>
      </c>
      <c r="E296" s="1">
        <v>72798</v>
      </c>
      <c r="F296" s="35">
        <f t="shared" si="71"/>
        <v>0.43591094717428536</v>
      </c>
      <c r="G296" s="35">
        <f t="shared" si="72"/>
        <v>0.35899337893898187</v>
      </c>
      <c r="H296" s="1" t="str">
        <f t="shared" si="73"/>
        <v>PML-F</v>
      </c>
      <c r="I296" s="35">
        <f t="shared" si="74"/>
        <v>0.64406989203000087</v>
      </c>
      <c r="J296" s="1" t="str">
        <f t="shared" si="75"/>
        <v>PPPP</v>
      </c>
      <c r="K296" s="35">
        <f t="shared" si="76"/>
        <v>0.285076513091019</v>
      </c>
      <c r="L296" s="1" t="str">
        <f t="shared" si="69"/>
        <v>PML-N</v>
      </c>
      <c r="M296" s="35">
        <f t="shared" si="70"/>
        <v>3.4451495920217588E-2</v>
      </c>
      <c r="N296" s="52" t="s">
        <v>834</v>
      </c>
      <c r="O296" s="52" t="s">
        <v>1002</v>
      </c>
      <c r="P296" s="52" t="s">
        <v>837</v>
      </c>
      <c r="Q296" s="27" t="s">
        <v>834</v>
      </c>
      <c r="R296" s="27" t="s">
        <v>1185</v>
      </c>
      <c r="S296" s="27" t="s">
        <v>837</v>
      </c>
      <c r="T296" s="27" t="s">
        <v>834</v>
      </c>
      <c r="U296" s="27" t="s">
        <v>1765</v>
      </c>
      <c r="V296" s="27" t="s">
        <v>837</v>
      </c>
      <c r="W296" s="27" t="s">
        <v>395</v>
      </c>
      <c r="X296" s="27" t="s">
        <v>909</v>
      </c>
      <c r="Y296" s="27">
        <v>1017</v>
      </c>
      <c r="Z296" s="27" t="s">
        <v>396</v>
      </c>
      <c r="AA296" s="27" t="s">
        <v>1194</v>
      </c>
      <c r="AB296" s="27">
        <v>2508</v>
      </c>
      <c r="AC296" s="27" t="s">
        <v>397</v>
      </c>
      <c r="AD296" s="27" t="s">
        <v>1003</v>
      </c>
      <c r="AE296" s="27">
        <v>20753</v>
      </c>
      <c r="AF296" s="27" t="s">
        <v>834</v>
      </c>
      <c r="AG296" s="27" t="s">
        <v>7003</v>
      </c>
      <c r="AH296" s="27" t="s">
        <v>837</v>
      </c>
      <c r="AI296" s="27" t="s">
        <v>834</v>
      </c>
      <c r="AJ296" s="27" t="s">
        <v>1406</v>
      </c>
      <c r="AK296" s="27" t="s">
        <v>837</v>
      </c>
      <c r="AL296" s="27" t="s">
        <v>834</v>
      </c>
      <c r="AM296" s="27" t="s">
        <v>3202</v>
      </c>
      <c r="AN296" s="27" t="s">
        <v>837</v>
      </c>
      <c r="AO296" s="27" t="s">
        <v>834</v>
      </c>
      <c r="AP296" s="27" t="s">
        <v>7510</v>
      </c>
      <c r="AQ296" s="27" t="s">
        <v>837</v>
      </c>
      <c r="AR296" s="27" t="s">
        <v>834</v>
      </c>
      <c r="AS296" s="27" t="s">
        <v>3764</v>
      </c>
      <c r="AT296" s="27" t="s">
        <v>837</v>
      </c>
      <c r="AU296" s="27" t="s">
        <v>834</v>
      </c>
      <c r="AV296" s="27" t="s">
        <v>1866</v>
      </c>
      <c r="AW296" s="27" t="s">
        <v>837</v>
      </c>
      <c r="AX296" s="27" t="s">
        <v>834</v>
      </c>
      <c r="AY296" s="27" t="s">
        <v>393</v>
      </c>
      <c r="AZ296" s="27" t="s">
        <v>837</v>
      </c>
      <c r="BA296" s="27" t="s">
        <v>834</v>
      </c>
      <c r="BB296" s="27" t="s">
        <v>6640</v>
      </c>
      <c r="BC296" s="27" t="s">
        <v>837</v>
      </c>
      <c r="BD296" s="27" t="s">
        <v>834</v>
      </c>
      <c r="BE296" s="27" t="s">
        <v>6802</v>
      </c>
      <c r="BF296" s="27" t="s">
        <v>837</v>
      </c>
      <c r="BG296" s="27" t="s">
        <v>834</v>
      </c>
      <c r="BH296" s="27" t="s">
        <v>834</v>
      </c>
      <c r="BI296" s="27" t="s">
        <v>1777</v>
      </c>
      <c r="BJ296" s="27" t="s">
        <v>837</v>
      </c>
      <c r="BK296" s="27" t="s">
        <v>3403</v>
      </c>
      <c r="BL296" s="27" t="s">
        <v>837</v>
      </c>
      <c r="BM296" s="27" t="s">
        <v>834</v>
      </c>
      <c r="BN296" s="27" t="s">
        <v>5990</v>
      </c>
      <c r="BO296" s="27" t="s">
        <v>837</v>
      </c>
      <c r="BP296" s="27" t="s">
        <v>834</v>
      </c>
      <c r="BQ296" s="27" t="s">
        <v>1020</v>
      </c>
      <c r="BR296" s="27" t="s">
        <v>837</v>
      </c>
      <c r="BS296" s="27" t="s">
        <v>834</v>
      </c>
      <c r="BT296" s="27" t="s">
        <v>4014</v>
      </c>
      <c r="BU296" s="27" t="s">
        <v>837</v>
      </c>
      <c r="BV296" s="27" t="s">
        <v>2650</v>
      </c>
      <c r="BW296" s="27" t="s">
        <v>1424</v>
      </c>
      <c r="BX296" s="27">
        <v>46887</v>
      </c>
      <c r="BY296" s="27" t="s">
        <v>834</v>
      </c>
      <c r="BZ296" s="27" t="s">
        <v>602</v>
      </c>
      <c r="CA296" s="27" t="s">
        <v>837</v>
      </c>
      <c r="CB296" s="27" t="s">
        <v>834</v>
      </c>
      <c r="CC296" s="27" t="s">
        <v>3539</v>
      </c>
      <c r="CD296" s="27" t="s">
        <v>837</v>
      </c>
      <c r="CE296" s="27" t="s">
        <v>834</v>
      </c>
      <c r="CF296" s="27" t="s">
        <v>3118</v>
      </c>
      <c r="CG296" s="27" t="s">
        <v>837</v>
      </c>
      <c r="CH296" s="27" t="s">
        <v>834</v>
      </c>
      <c r="CI296" s="27" t="s">
        <v>3608</v>
      </c>
      <c r="CJ296" s="27" t="s">
        <v>837</v>
      </c>
      <c r="CK296" s="27" t="s">
        <v>7382</v>
      </c>
      <c r="CL296" s="27" t="s">
        <v>399</v>
      </c>
      <c r="CM296" s="27">
        <v>160</v>
      </c>
      <c r="CN296" s="27" t="s">
        <v>398</v>
      </c>
      <c r="CO296" s="27" t="s">
        <v>3983</v>
      </c>
      <c r="CP296" s="27">
        <v>89</v>
      </c>
      <c r="CQ296" s="27" t="s">
        <v>834</v>
      </c>
      <c r="CR296" s="27" t="s">
        <v>3395</v>
      </c>
      <c r="CS296" s="27" t="s">
        <v>837</v>
      </c>
      <c r="CT296" s="27" t="s">
        <v>834</v>
      </c>
      <c r="CU296" s="27" t="s">
        <v>5035</v>
      </c>
      <c r="CV296" s="27" t="s">
        <v>837</v>
      </c>
      <c r="CW296" s="27" t="s">
        <v>83</v>
      </c>
      <c r="CX296" s="27" t="s">
        <v>1401</v>
      </c>
      <c r="CY296" s="27">
        <v>980</v>
      </c>
      <c r="CZ296" s="27" t="s">
        <v>84</v>
      </c>
      <c r="DA296" s="27" t="s">
        <v>1401</v>
      </c>
      <c r="DB296" s="27">
        <v>404</v>
      </c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</row>
    <row r="297" spans="1:188">
      <c r="A297" s="1">
        <v>296</v>
      </c>
      <c r="B297" s="69">
        <v>39496</v>
      </c>
      <c r="C297" s="1" t="s">
        <v>2661</v>
      </c>
      <c r="D297" s="1">
        <v>185110</v>
      </c>
      <c r="E297" s="1">
        <v>70375</v>
      </c>
      <c r="F297" s="35">
        <f t="shared" si="71"/>
        <v>0.3801793528172438</v>
      </c>
      <c r="G297" s="35">
        <f t="shared" si="72"/>
        <v>0.21455062166962699</v>
      </c>
      <c r="H297" s="1" t="str">
        <f t="shared" si="73"/>
        <v>PML-N</v>
      </c>
      <c r="I297" s="35">
        <f t="shared" si="74"/>
        <v>0.59252575488454706</v>
      </c>
      <c r="J297" s="1" t="str">
        <f t="shared" si="75"/>
        <v>PML</v>
      </c>
      <c r="K297" s="35">
        <f t="shared" si="76"/>
        <v>0.37797513321492004</v>
      </c>
      <c r="L297" s="1" t="str">
        <f t="shared" si="69"/>
        <v>MQM</v>
      </c>
      <c r="M297" s="35">
        <f t="shared" si="70"/>
        <v>1.8870337477797514E-2</v>
      </c>
      <c r="N297" s="52" t="s">
        <v>834</v>
      </c>
      <c r="O297" s="52" t="s">
        <v>1002</v>
      </c>
      <c r="P297" s="52" t="s">
        <v>837</v>
      </c>
      <c r="Q297" s="27" t="s">
        <v>7302</v>
      </c>
      <c r="R297" s="27" t="s">
        <v>1185</v>
      </c>
      <c r="S297" s="27">
        <v>510</v>
      </c>
      <c r="T297" s="27" t="s">
        <v>4129</v>
      </c>
      <c r="U297" s="27" t="s">
        <v>1765</v>
      </c>
      <c r="V297" s="27">
        <v>1328</v>
      </c>
      <c r="W297" s="27" t="s">
        <v>2659</v>
      </c>
      <c r="X297" s="27" t="s">
        <v>909</v>
      </c>
      <c r="Y297" s="27">
        <v>26600</v>
      </c>
      <c r="Z297" s="27" t="s">
        <v>2658</v>
      </c>
      <c r="AA297" s="27" t="s">
        <v>1194</v>
      </c>
      <c r="AB297" s="27">
        <v>41699</v>
      </c>
      <c r="AC297" s="27" t="s">
        <v>834</v>
      </c>
      <c r="AD297" s="27" t="s">
        <v>1003</v>
      </c>
      <c r="AE297" s="27" t="s">
        <v>837</v>
      </c>
      <c r="AF297" s="27" t="s">
        <v>834</v>
      </c>
      <c r="AG297" s="27" t="s">
        <v>7003</v>
      </c>
      <c r="AH297" s="27" t="s">
        <v>837</v>
      </c>
      <c r="AI297" s="27" t="s">
        <v>834</v>
      </c>
      <c r="AJ297" s="27" t="s">
        <v>1406</v>
      </c>
      <c r="AK297" s="27" t="s">
        <v>837</v>
      </c>
      <c r="AL297" s="27" t="s">
        <v>834</v>
      </c>
      <c r="AM297" s="27" t="s">
        <v>3202</v>
      </c>
      <c r="AN297" s="27" t="s">
        <v>837</v>
      </c>
      <c r="AO297" s="27" t="s">
        <v>834</v>
      </c>
      <c r="AP297" s="27" t="s">
        <v>7510</v>
      </c>
      <c r="AQ297" s="27" t="s">
        <v>837</v>
      </c>
      <c r="AR297" s="27" t="s">
        <v>834</v>
      </c>
      <c r="AS297" s="27" t="s">
        <v>3764</v>
      </c>
      <c r="AT297" s="27" t="s">
        <v>837</v>
      </c>
      <c r="AU297" s="27" t="s">
        <v>834</v>
      </c>
      <c r="AV297" s="27" t="s">
        <v>1866</v>
      </c>
      <c r="AW297" s="27" t="s">
        <v>837</v>
      </c>
      <c r="AX297" s="27" t="s">
        <v>834</v>
      </c>
      <c r="AY297" s="27" t="s">
        <v>393</v>
      </c>
      <c r="AZ297" s="27" t="s">
        <v>837</v>
      </c>
      <c r="BA297" s="27" t="s">
        <v>834</v>
      </c>
      <c r="BB297" s="27" t="s">
        <v>6640</v>
      </c>
      <c r="BC297" s="27" t="s">
        <v>837</v>
      </c>
      <c r="BD297" s="27" t="s">
        <v>834</v>
      </c>
      <c r="BE297" s="27" t="s">
        <v>6802</v>
      </c>
      <c r="BF297" s="27" t="s">
        <v>837</v>
      </c>
      <c r="BG297" s="27" t="s">
        <v>834</v>
      </c>
      <c r="BH297" s="27" t="s">
        <v>834</v>
      </c>
      <c r="BI297" s="27" t="s">
        <v>1777</v>
      </c>
      <c r="BJ297" s="27" t="s">
        <v>837</v>
      </c>
      <c r="BK297" s="27" t="s">
        <v>3403</v>
      </c>
      <c r="BL297" s="27" t="s">
        <v>837</v>
      </c>
      <c r="BM297" s="27" t="s">
        <v>834</v>
      </c>
      <c r="BN297" s="27" t="s">
        <v>5990</v>
      </c>
      <c r="BO297" s="27" t="s">
        <v>837</v>
      </c>
      <c r="BP297" s="27" t="s">
        <v>834</v>
      </c>
      <c r="BQ297" s="27" t="s">
        <v>1020</v>
      </c>
      <c r="BR297" s="27" t="s">
        <v>837</v>
      </c>
      <c r="BS297" s="27" t="s">
        <v>834</v>
      </c>
      <c r="BT297" s="27" t="s">
        <v>4014</v>
      </c>
      <c r="BU297" s="27" t="s">
        <v>837</v>
      </c>
      <c r="BV297" s="27" t="s">
        <v>834</v>
      </c>
      <c r="BW297" s="27" t="s">
        <v>1424</v>
      </c>
      <c r="BX297" s="27" t="s">
        <v>837</v>
      </c>
      <c r="BY297" s="27" t="s">
        <v>834</v>
      </c>
      <c r="BZ297" s="27" t="s">
        <v>602</v>
      </c>
      <c r="CA297" s="27" t="s">
        <v>837</v>
      </c>
      <c r="CB297" s="27" t="s">
        <v>834</v>
      </c>
      <c r="CC297" s="27" t="s">
        <v>3539</v>
      </c>
      <c r="CD297" s="27" t="s">
        <v>837</v>
      </c>
      <c r="CE297" s="27" t="s">
        <v>834</v>
      </c>
      <c r="CF297" s="27" t="s">
        <v>3118</v>
      </c>
      <c r="CG297" s="27" t="s">
        <v>837</v>
      </c>
      <c r="CH297" s="27" t="s">
        <v>834</v>
      </c>
      <c r="CI297" s="27" t="s">
        <v>3608</v>
      </c>
      <c r="CJ297" s="27" t="s">
        <v>837</v>
      </c>
      <c r="CK297" s="27" t="s">
        <v>834</v>
      </c>
      <c r="CL297" s="27" t="s">
        <v>399</v>
      </c>
      <c r="CM297" s="27" t="s">
        <v>837</v>
      </c>
      <c r="CN297" s="27" t="s">
        <v>834</v>
      </c>
      <c r="CO297" s="27" t="s">
        <v>3983</v>
      </c>
      <c r="CP297" s="27" t="s">
        <v>837</v>
      </c>
      <c r="CQ297" s="27" t="s">
        <v>834</v>
      </c>
      <c r="CR297" s="27" t="s">
        <v>3395</v>
      </c>
      <c r="CS297" s="27" t="s">
        <v>837</v>
      </c>
      <c r="CT297" s="27" t="s">
        <v>834</v>
      </c>
      <c r="CU297" s="27" t="s">
        <v>5035</v>
      </c>
      <c r="CV297" s="27" t="s">
        <v>837</v>
      </c>
      <c r="CW297" s="27" t="s">
        <v>7303</v>
      </c>
      <c r="CX297" s="27" t="s">
        <v>1401</v>
      </c>
      <c r="CY297" s="27">
        <v>124</v>
      </c>
      <c r="CZ297" s="27" t="s">
        <v>7284</v>
      </c>
      <c r="DA297" s="27" t="s">
        <v>1401</v>
      </c>
      <c r="DB297" s="27">
        <v>114</v>
      </c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</row>
    <row r="298" spans="1:188">
      <c r="A298" s="1">
        <v>297</v>
      </c>
      <c r="B298" s="69">
        <v>39496</v>
      </c>
      <c r="C298" s="1" t="s">
        <v>2664</v>
      </c>
      <c r="D298" s="1">
        <v>143351</v>
      </c>
      <c r="E298" s="1">
        <v>61064</v>
      </c>
      <c r="F298" s="35">
        <f t="shared" si="71"/>
        <v>0.42597540303171932</v>
      </c>
      <c r="G298" s="35">
        <f t="shared" si="72"/>
        <v>0.1863946023843836</v>
      </c>
      <c r="H298" s="1" t="str">
        <f t="shared" si="73"/>
        <v>PPPP</v>
      </c>
      <c r="I298" s="35">
        <f t="shared" si="74"/>
        <v>0.57064718983361717</v>
      </c>
      <c r="J298" s="1" t="str">
        <f t="shared" si="75"/>
        <v>PML</v>
      </c>
      <c r="K298" s="35">
        <f t="shared" si="76"/>
        <v>0.38425258744923357</v>
      </c>
      <c r="L298" s="1" t="str">
        <f t="shared" si="69"/>
        <v>IND</v>
      </c>
      <c r="M298" s="35">
        <f t="shared" si="70"/>
        <v>1.8063015852220622E-2</v>
      </c>
      <c r="N298" s="52" t="s">
        <v>834</v>
      </c>
      <c r="O298" s="52" t="s">
        <v>1002</v>
      </c>
      <c r="P298" s="52" t="s">
        <v>837</v>
      </c>
      <c r="Q298" s="27" t="s">
        <v>834</v>
      </c>
      <c r="R298" s="27" t="s">
        <v>1185</v>
      </c>
      <c r="S298" s="27" t="s">
        <v>837</v>
      </c>
      <c r="T298" s="27" t="s">
        <v>7145</v>
      </c>
      <c r="U298" s="27" t="s">
        <v>1765</v>
      </c>
      <c r="V298" s="27">
        <v>113</v>
      </c>
      <c r="W298" s="27" t="s">
        <v>2663</v>
      </c>
      <c r="X298" s="27" t="s">
        <v>909</v>
      </c>
      <c r="Y298" s="27">
        <v>23464</v>
      </c>
      <c r="Z298" s="27" t="s">
        <v>834</v>
      </c>
      <c r="AA298" s="27" t="s">
        <v>1194</v>
      </c>
      <c r="AB298" s="27" t="s">
        <v>837</v>
      </c>
      <c r="AC298" s="27" t="s">
        <v>2662</v>
      </c>
      <c r="AD298" s="27" t="s">
        <v>1003</v>
      </c>
      <c r="AE298" s="27">
        <v>34846</v>
      </c>
      <c r="AF298" s="27" t="s">
        <v>834</v>
      </c>
      <c r="AG298" s="27" t="s">
        <v>7003</v>
      </c>
      <c r="AH298" s="27" t="s">
        <v>837</v>
      </c>
      <c r="AI298" s="27" t="s">
        <v>834</v>
      </c>
      <c r="AJ298" s="27" t="s">
        <v>1406</v>
      </c>
      <c r="AK298" s="27" t="s">
        <v>837</v>
      </c>
      <c r="AL298" s="27" t="s">
        <v>834</v>
      </c>
      <c r="AM298" s="27" t="s">
        <v>3202</v>
      </c>
      <c r="AN298" s="27" t="s">
        <v>837</v>
      </c>
      <c r="AO298" s="27" t="s">
        <v>834</v>
      </c>
      <c r="AP298" s="27" t="s">
        <v>7510</v>
      </c>
      <c r="AQ298" s="27" t="s">
        <v>837</v>
      </c>
      <c r="AR298" s="27" t="s">
        <v>834</v>
      </c>
      <c r="AS298" s="27" t="s">
        <v>3764</v>
      </c>
      <c r="AT298" s="27" t="s">
        <v>837</v>
      </c>
      <c r="AU298" s="27" t="s">
        <v>834</v>
      </c>
      <c r="AV298" s="27" t="s">
        <v>1866</v>
      </c>
      <c r="AW298" s="27" t="s">
        <v>837</v>
      </c>
      <c r="AX298" s="27" t="s">
        <v>834</v>
      </c>
      <c r="AY298" s="27" t="s">
        <v>393</v>
      </c>
      <c r="AZ298" s="27" t="s">
        <v>837</v>
      </c>
      <c r="BA298" s="27" t="s">
        <v>834</v>
      </c>
      <c r="BB298" s="27" t="s">
        <v>6640</v>
      </c>
      <c r="BC298" s="27" t="s">
        <v>837</v>
      </c>
      <c r="BD298" s="27" t="s">
        <v>834</v>
      </c>
      <c r="BE298" s="27" t="s">
        <v>6802</v>
      </c>
      <c r="BF298" s="27" t="s">
        <v>837</v>
      </c>
      <c r="BG298" s="27" t="s">
        <v>834</v>
      </c>
      <c r="BH298" s="27" t="s">
        <v>834</v>
      </c>
      <c r="BI298" s="27" t="s">
        <v>1777</v>
      </c>
      <c r="BJ298" s="27" t="s">
        <v>837</v>
      </c>
      <c r="BK298" s="27" t="s">
        <v>3403</v>
      </c>
      <c r="BL298" s="27" t="s">
        <v>837</v>
      </c>
      <c r="BM298" s="27" t="s">
        <v>834</v>
      </c>
      <c r="BN298" s="27" t="s">
        <v>5990</v>
      </c>
      <c r="BO298" s="27" t="s">
        <v>837</v>
      </c>
      <c r="BP298" s="27" t="s">
        <v>834</v>
      </c>
      <c r="BQ298" s="27" t="s">
        <v>1020</v>
      </c>
      <c r="BR298" s="27" t="s">
        <v>837</v>
      </c>
      <c r="BS298" s="27" t="s">
        <v>834</v>
      </c>
      <c r="BT298" s="27" t="s">
        <v>4014</v>
      </c>
      <c r="BU298" s="27" t="s">
        <v>837</v>
      </c>
      <c r="BV298" s="27" t="s">
        <v>834</v>
      </c>
      <c r="BW298" s="27" t="s">
        <v>1424</v>
      </c>
      <c r="BX298" s="27" t="s">
        <v>837</v>
      </c>
      <c r="BY298" s="27" t="s">
        <v>834</v>
      </c>
      <c r="BZ298" s="27" t="s">
        <v>602</v>
      </c>
      <c r="CA298" s="27" t="s">
        <v>837</v>
      </c>
      <c r="CB298" s="27" t="s">
        <v>834</v>
      </c>
      <c r="CC298" s="27" t="s">
        <v>3539</v>
      </c>
      <c r="CD298" s="27" t="s">
        <v>837</v>
      </c>
      <c r="CE298" s="27" t="s">
        <v>834</v>
      </c>
      <c r="CF298" s="27" t="s">
        <v>3118</v>
      </c>
      <c r="CG298" s="27" t="s">
        <v>837</v>
      </c>
      <c r="CH298" s="27" t="s">
        <v>834</v>
      </c>
      <c r="CI298" s="27" t="s">
        <v>3608</v>
      </c>
      <c r="CJ298" s="27" t="s">
        <v>837</v>
      </c>
      <c r="CK298" s="27" t="s">
        <v>834</v>
      </c>
      <c r="CL298" s="27" t="s">
        <v>399</v>
      </c>
      <c r="CM298" s="27" t="s">
        <v>837</v>
      </c>
      <c r="CN298" s="27" t="s">
        <v>834</v>
      </c>
      <c r="CO298" s="27" t="s">
        <v>3983</v>
      </c>
      <c r="CP298" s="27" t="s">
        <v>837</v>
      </c>
      <c r="CQ298" s="27" t="s">
        <v>834</v>
      </c>
      <c r="CR298" s="27" t="s">
        <v>3395</v>
      </c>
      <c r="CS298" s="27" t="s">
        <v>837</v>
      </c>
      <c r="CT298" s="27" t="s">
        <v>834</v>
      </c>
      <c r="CU298" s="27" t="s">
        <v>5035</v>
      </c>
      <c r="CV298" s="27" t="s">
        <v>837</v>
      </c>
      <c r="CW298" s="27" t="s">
        <v>7285</v>
      </c>
      <c r="CX298" s="27" t="s">
        <v>1401</v>
      </c>
      <c r="CY298" s="27">
        <v>1103</v>
      </c>
      <c r="CZ298" s="27" t="s">
        <v>7286</v>
      </c>
      <c r="DA298" s="27" t="s">
        <v>1401</v>
      </c>
      <c r="DB298" s="27">
        <v>849</v>
      </c>
      <c r="DC298" s="27" t="s">
        <v>1671</v>
      </c>
      <c r="DD298" s="27" t="s">
        <v>1401</v>
      </c>
      <c r="DE298" s="27">
        <v>425</v>
      </c>
      <c r="DF298" s="27" t="s">
        <v>7287</v>
      </c>
      <c r="DG298" s="27" t="s">
        <v>1401</v>
      </c>
      <c r="DH298" s="27">
        <v>151</v>
      </c>
      <c r="DI298" s="27" t="s">
        <v>7288</v>
      </c>
      <c r="DJ298" s="27" t="s">
        <v>1401</v>
      </c>
      <c r="DK298" s="27">
        <v>113</v>
      </c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/>
    </row>
    <row r="299" spans="1:188">
      <c r="N299" s="52"/>
      <c r="O299" s="52"/>
      <c r="P299" s="52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P299" s="27"/>
      <c r="BQ299" s="27"/>
      <c r="BR299" s="27"/>
      <c r="BS299" s="27"/>
      <c r="BT299" s="27"/>
      <c r="BU299" s="27"/>
      <c r="BV299" s="27"/>
      <c r="BW299" s="27"/>
      <c r="BX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</row>
    <row r="300" spans="1:188">
      <c r="A300" t="s">
        <v>7492</v>
      </c>
      <c r="N300" s="52"/>
      <c r="O300" s="52"/>
      <c r="P300" s="52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P300" s="27"/>
      <c r="BQ300" s="27"/>
      <c r="BR300" s="27"/>
      <c r="BS300" s="27"/>
      <c r="BT300" s="27"/>
      <c r="BU300" s="27"/>
      <c r="BV300" s="27"/>
      <c r="BW300" s="27"/>
      <c r="BX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</row>
    <row r="301" spans="1:188">
      <c r="A301" t="s">
        <v>7491</v>
      </c>
      <c r="N301" s="52"/>
      <c r="O301" s="52"/>
      <c r="P301" s="52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P301" s="27"/>
      <c r="BQ301" s="27"/>
      <c r="BR301" s="27"/>
      <c r="BS301" s="27"/>
      <c r="BT301" s="27"/>
      <c r="BU301" s="27"/>
      <c r="BV301" s="27"/>
      <c r="BW301" s="27"/>
      <c r="BX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  <c r="GF301" s="27"/>
    </row>
    <row r="302" spans="1:188">
      <c r="A302" t="s">
        <v>7490</v>
      </c>
      <c r="N302" s="52"/>
      <c r="O302" s="52"/>
      <c r="P302" s="52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P302" s="27"/>
      <c r="BQ302" s="27"/>
      <c r="BR302" s="27"/>
      <c r="BS302" s="27"/>
      <c r="BT302" s="27"/>
      <c r="BU302" s="27"/>
      <c r="BV302" s="27"/>
      <c r="BW302" s="27"/>
      <c r="BX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  <c r="GF302" s="27"/>
    </row>
    <row r="303" spans="1:188">
      <c r="A303"/>
      <c r="N303" s="52"/>
      <c r="O303" s="52"/>
      <c r="P303" s="52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P303" s="27"/>
      <c r="BQ303" s="27"/>
      <c r="BR303" s="27"/>
      <c r="BS303" s="27"/>
      <c r="BT303" s="27"/>
      <c r="BU303" s="27"/>
      <c r="BV303" s="27"/>
      <c r="BW303" s="27"/>
      <c r="BX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  <c r="GF303" s="27"/>
    </row>
    <row r="304" spans="1:188">
      <c r="A304" s="1" t="s">
        <v>7487</v>
      </c>
      <c r="N304" s="52"/>
      <c r="O304" s="52"/>
      <c r="P304" s="52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P304" s="27"/>
      <c r="BQ304" s="27"/>
      <c r="BR304" s="27"/>
      <c r="BS304" s="27"/>
      <c r="BT304" s="27"/>
      <c r="BU304" s="27"/>
      <c r="BV304" s="27"/>
      <c r="BW304" s="27"/>
      <c r="BX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  <c r="GF304" s="27"/>
    </row>
    <row r="305" spans="1:188">
      <c r="A305" s="1" t="s">
        <v>7488</v>
      </c>
      <c r="N305" s="52"/>
      <c r="O305" s="52"/>
      <c r="P305" s="52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P305" s="27"/>
      <c r="BQ305" s="27"/>
      <c r="BR305" s="27"/>
      <c r="BS305" s="27"/>
      <c r="BT305" s="27"/>
      <c r="BU305" s="27"/>
      <c r="BV305" s="27"/>
      <c r="BW305" s="27"/>
      <c r="BX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  <c r="GF305" s="27"/>
    </row>
    <row r="306" spans="1:188">
      <c r="A306" t="s">
        <v>7489</v>
      </c>
      <c r="N306" s="52"/>
      <c r="O306" s="52"/>
      <c r="P306" s="52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P306" s="27"/>
      <c r="BQ306" s="27"/>
      <c r="BR306" s="27"/>
      <c r="BS306" s="27"/>
      <c r="BT306" s="27"/>
      <c r="BU306" s="27"/>
      <c r="BV306" s="27"/>
      <c r="BW306" s="27"/>
      <c r="BX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  <c r="GF306" s="27"/>
    </row>
    <row r="307" spans="1:188">
      <c r="A307"/>
      <c r="N307" s="52"/>
      <c r="O307" s="52"/>
      <c r="P307" s="52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P307" s="27"/>
      <c r="BQ307" s="27"/>
      <c r="BR307" s="27"/>
      <c r="BS307" s="27"/>
      <c r="BT307" s="27"/>
      <c r="BU307" s="27"/>
      <c r="BV307" s="27"/>
      <c r="BW307" s="27"/>
      <c r="BX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  <c r="GF307" s="27"/>
    </row>
    <row r="308" spans="1:188">
      <c r="A308" t="s">
        <v>7493</v>
      </c>
      <c r="N308" s="52"/>
      <c r="O308" s="52"/>
      <c r="P308" s="52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P308" s="27"/>
      <c r="BQ308" s="27"/>
      <c r="BR308" s="27"/>
      <c r="BS308" s="27"/>
      <c r="BT308" s="27"/>
      <c r="BU308" s="27"/>
      <c r="BV308" s="27"/>
      <c r="BW308" s="27"/>
      <c r="BX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  <c r="GF308" s="27"/>
    </row>
    <row r="309" spans="1:188">
      <c r="N309" s="52"/>
      <c r="O309" s="52"/>
      <c r="P309" s="52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P309" s="27"/>
      <c r="BQ309" s="27"/>
      <c r="BR309" s="27"/>
      <c r="BS309" s="27"/>
      <c r="BT309" s="27"/>
      <c r="BU309" s="27"/>
      <c r="BV309" s="27"/>
      <c r="BW309" s="27"/>
      <c r="BX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  <c r="GF309" s="27"/>
    </row>
    <row r="310" spans="1:188">
      <c r="N310" s="52"/>
      <c r="O310" s="52"/>
      <c r="P310" s="52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P310" s="27"/>
      <c r="BQ310" s="27"/>
      <c r="BR310" s="27"/>
      <c r="BS310" s="27"/>
      <c r="BT310" s="27"/>
      <c r="BU310" s="27"/>
      <c r="BV310" s="27"/>
      <c r="BW310" s="27"/>
      <c r="BX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  <c r="GF310" s="27"/>
    </row>
    <row r="311" spans="1:188">
      <c r="N311" s="52"/>
      <c r="O311" s="52"/>
      <c r="P311" s="52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BD311" s="27"/>
      <c r="BE311" s="27"/>
      <c r="BF311" s="27"/>
      <c r="BG311" s="27"/>
      <c r="BK311" s="27"/>
      <c r="BL311" s="27"/>
      <c r="BP311" s="27"/>
      <c r="BQ311" s="27"/>
      <c r="BR311" s="27"/>
      <c r="BV311" s="27"/>
      <c r="BW311" s="27"/>
      <c r="BX311" s="27"/>
      <c r="CE311" s="27"/>
      <c r="CF311" s="27"/>
      <c r="CG311" s="27"/>
      <c r="CQ311" s="27"/>
      <c r="CR311" s="27"/>
      <c r="CS311" s="27"/>
      <c r="CT311" s="27"/>
      <c r="CU311" s="27"/>
      <c r="CV311" s="27"/>
    </row>
    <row r="312" spans="1:188">
      <c r="N312" s="52"/>
      <c r="O312" s="52"/>
      <c r="P312" s="52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BD312" s="27"/>
      <c r="BE312" s="27"/>
      <c r="BF312" s="27"/>
      <c r="BG312" s="27"/>
      <c r="BK312" s="27"/>
      <c r="BL312" s="27"/>
      <c r="BP312" s="27"/>
      <c r="BQ312" s="27"/>
      <c r="BR312" s="27"/>
      <c r="BV312" s="27"/>
      <c r="BW312" s="27"/>
      <c r="BX312" s="27"/>
      <c r="CE312" s="27"/>
      <c r="CF312" s="27"/>
      <c r="CG312" s="27"/>
      <c r="CQ312" s="27"/>
      <c r="CR312" s="27"/>
      <c r="CS312" s="27"/>
      <c r="CT312" s="27"/>
      <c r="CU312" s="27"/>
      <c r="CV312" s="27"/>
    </row>
    <row r="313" spans="1:188">
      <c r="N313" s="52"/>
      <c r="O313" s="52"/>
      <c r="P313" s="52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BD313" s="27"/>
      <c r="BE313" s="27"/>
      <c r="BF313" s="27"/>
      <c r="BG313" s="27"/>
      <c r="BK313" s="27"/>
      <c r="BL313" s="27"/>
      <c r="BP313" s="27"/>
      <c r="BQ313" s="27"/>
      <c r="BR313" s="27"/>
      <c r="BV313" s="27"/>
      <c r="BW313" s="27"/>
      <c r="BX313" s="27"/>
      <c r="CE313" s="27"/>
      <c r="CF313" s="27"/>
      <c r="CG313" s="27"/>
      <c r="CQ313" s="27"/>
      <c r="CR313" s="27"/>
      <c r="CS313" s="27"/>
      <c r="CT313" s="27"/>
      <c r="CU313" s="27"/>
      <c r="CV313" s="27"/>
    </row>
    <row r="314" spans="1:188">
      <c r="N314" s="52"/>
      <c r="O314" s="52"/>
      <c r="P314" s="52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BD314" s="27"/>
      <c r="BE314" s="27"/>
      <c r="BF314" s="27"/>
      <c r="BG314" s="27"/>
      <c r="BK314" s="27"/>
      <c r="BL314" s="27"/>
      <c r="BP314" s="27"/>
      <c r="BQ314" s="27"/>
      <c r="BR314" s="27"/>
      <c r="BV314" s="27"/>
      <c r="BW314" s="27"/>
      <c r="BX314" s="27"/>
      <c r="CE314" s="27"/>
      <c r="CF314" s="27"/>
      <c r="CG314" s="27"/>
      <c r="CQ314" s="27"/>
      <c r="CR314" s="27"/>
      <c r="CS314" s="27"/>
      <c r="CT314" s="27"/>
      <c r="CU314" s="27"/>
      <c r="CV314" s="27"/>
    </row>
    <row r="315" spans="1:188">
      <c r="N315" s="52"/>
      <c r="O315" s="52"/>
      <c r="P315" s="52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BD315" s="27"/>
      <c r="BE315" s="27"/>
      <c r="BF315" s="27"/>
      <c r="BG315" s="27"/>
      <c r="BK315" s="27"/>
      <c r="BL315" s="27"/>
      <c r="BP315" s="27"/>
      <c r="BQ315" s="27"/>
      <c r="BR315" s="27"/>
      <c r="BV315" s="27"/>
      <c r="BW315" s="27"/>
      <c r="BX315" s="27"/>
      <c r="CE315" s="27"/>
      <c r="CF315" s="27"/>
      <c r="CG315" s="27"/>
      <c r="CQ315" s="27"/>
      <c r="CR315" s="27"/>
      <c r="CS315" s="27"/>
      <c r="CT315" s="27"/>
      <c r="CU315" s="27"/>
      <c r="CV315" s="27"/>
    </row>
    <row r="316" spans="1:188">
      <c r="N316" s="52"/>
      <c r="O316" s="52"/>
      <c r="P316" s="52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BD316" s="27"/>
      <c r="BE316" s="27"/>
      <c r="BF316" s="27"/>
      <c r="BG316" s="27"/>
      <c r="BK316" s="27"/>
      <c r="BL316" s="27"/>
      <c r="BP316" s="27"/>
      <c r="BQ316" s="27"/>
      <c r="BR316" s="27"/>
      <c r="BV316" s="27"/>
      <c r="BW316" s="27"/>
      <c r="BX316" s="27"/>
      <c r="CE316" s="27"/>
      <c r="CF316" s="27"/>
      <c r="CG316" s="27"/>
      <c r="CQ316" s="27"/>
      <c r="CR316" s="27"/>
      <c r="CS316" s="27"/>
      <c r="CT316" s="27"/>
      <c r="CU316" s="27"/>
      <c r="CV316" s="27"/>
    </row>
    <row r="317" spans="1:188">
      <c r="N317" s="52"/>
      <c r="O317" s="52"/>
      <c r="P317" s="52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BD317" s="27"/>
      <c r="BE317" s="27"/>
      <c r="BF317" s="27"/>
      <c r="BG317" s="27"/>
      <c r="BK317" s="27"/>
      <c r="BL317" s="27"/>
      <c r="BP317" s="27"/>
      <c r="BQ317" s="27"/>
      <c r="BR317" s="27"/>
      <c r="BV317" s="27"/>
      <c r="BW317" s="27"/>
      <c r="BX317" s="27"/>
      <c r="CE317" s="27"/>
      <c r="CF317" s="27"/>
      <c r="CG317" s="27"/>
      <c r="CQ317" s="27"/>
      <c r="CR317" s="27"/>
      <c r="CS317" s="27"/>
      <c r="CT317" s="27"/>
      <c r="CU317" s="27"/>
      <c r="CV317" s="27"/>
    </row>
    <row r="318" spans="1:188">
      <c r="N318" s="52"/>
      <c r="O318" s="52"/>
      <c r="P318" s="52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BD318" s="27"/>
      <c r="BE318" s="27"/>
      <c r="BF318" s="27"/>
      <c r="BG318" s="27"/>
      <c r="BK318" s="27"/>
      <c r="BL318" s="27"/>
      <c r="BP318" s="27"/>
      <c r="BQ318" s="27"/>
      <c r="BR318" s="27"/>
      <c r="BV318" s="27"/>
      <c r="BW318" s="27"/>
      <c r="BX318" s="27"/>
      <c r="CE318" s="27"/>
      <c r="CF318" s="27"/>
      <c r="CG318" s="27"/>
      <c r="CQ318" s="27"/>
      <c r="CR318" s="27"/>
      <c r="CS318" s="27"/>
      <c r="CT318" s="27"/>
      <c r="CU318" s="27"/>
      <c r="CV318" s="27"/>
    </row>
    <row r="319" spans="1:188">
      <c r="N319" s="52"/>
      <c r="O319" s="52"/>
      <c r="P319" s="52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BD319" s="27"/>
      <c r="BE319" s="27"/>
      <c r="BF319" s="27"/>
      <c r="BG319" s="27"/>
      <c r="BK319" s="27"/>
      <c r="BL319" s="27"/>
      <c r="BP319" s="27"/>
      <c r="BQ319" s="27"/>
      <c r="BR319" s="27"/>
      <c r="BV319" s="27"/>
      <c r="BW319" s="27"/>
      <c r="BX319" s="27"/>
      <c r="CE319" s="27"/>
      <c r="CF319" s="27"/>
      <c r="CG319" s="27"/>
      <c r="CQ319" s="27"/>
      <c r="CR319" s="27"/>
      <c r="CS319" s="27"/>
      <c r="CT319" s="27"/>
      <c r="CU319" s="27"/>
      <c r="CV319" s="27"/>
    </row>
    <row r="320" spans="1:188">
      <c r="N320" s="52"/>
      <c r="O320" s="52"/>
      <c r="P320" s="52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BD320" s="27"/>
      <c r="BE320" s="27"/>
      <c r="BF320" s="27"/>
      <c r="BG320" s="27"/>
      <c r="BK320" s="27"/>
      <c r="BL320" s="27"/>
      <c r="BP320" s="27"/>
      <c r="BQ320" s="27"/>
      <c r="BR320" s="27"/>
      <c r="BV320" s="27"/>
      <c r="BW320" s="27"/>
      <c r="BX320" s="27"/>
      <c r="CE320" s="27"/>
      <c r="CF320" s="27"/>
      <c r="CG320" s="27"/>
      <c r="CQ320" s="27"/>
      <c r="CR320" s="27"/>
      <c r="CS320" s="27"/>
      <c r="CT320" s="27"/>
      <c r="CU320" s="27"/>
      <c r="CV320" s="27"/>
    </row>
    <row r="321" spans="14:100">
      <c r="N321" s="52"/>
      <c r="O321" s="52"/>
      <c r="P321" s="52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BD321" s="27"/>
      <c r="BE321" s="27"/>
      <c r="BF321" s="27"/>
      <c r="BG321" s="27"/>
      <c r="BK321" s="27"/>
      <c r="BL321" s="27"/>
      <c r="BP321" s="27"/>
      <c r="BQ321" s="27"/>
      <c r="BR321" s="27"/>
      <c r="BV321" s="27"/>
      <c r="BW321" s="27"/>
      <c r="BX321" s="27"/>
      <c r="CE321" s="27"/>
      <c r="CF321" s="27"/>
      <c r="CG321" s="27"/>
      <c r="CQ321" s="27"/>
      <c r="CR321" s="27"/>
      <c r="CS321" s="27"/>
      <c r="CT321" s="27"/>
      <c r="CU321" s="27"/>
      <c r="CV321" s="27"/>
    </row>
    <row r="322" spans="14:100">
      <c r="N322" s="52"/>
      <c r="O322" s="52"/>
      <c r="P322" s="52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BD322" s="27"/>
      <c r="BE322" s="27"/>
      <c r="BF322" s="27"/>
      <c r="BG322" s="27"/>
      <c r="BK322" s="27"/>
      <c r="BL322" s="27"/>
      <c r="BP322" s="27"/>
      <c r="BQ322" s="27"/>
      <c r="BR322" s="27"/>
      <c r="BV322" s="27"/>
      <c r="BW322" s="27"/>
      <c r="BX322" s="27"/>
      <c r="CE322" s="27"/>
      <c r="CF322" s="27"/>
      <c r="CG322" s="27"/>
      <c r="CQ322" s="27"/>
      <c r="CR322" s="27"/>
      <c r="CS322" s="27"/>
      <c r="CT322" s="27"/>
      <c r="CU322" s="27"/>
      <c r="CV322" s="27"/>
    </row>
    <row r="323" spans="14:100">
      <c r="N323" s="52"/>
      <c r="O323" s="52"/>
      <c r="P323" s="52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BD323" s="27"/>
      <c r="BE323" s="27"/>
      <c r="BF323" s="27"/>
      <c r="BG323" s="27"/>
      <c r="BK323" s="27"/>
      <c r="BL323" s="27"/>
      <c r="BP323" s="27"/>
      <c r="BQ323" s="27"/>
      <c r="BR323" s="27"/>
      <c r="BV323" s="27"/>
      <c r="BW323" s="27"/>
      <c r="BX323" s="27"/>
      <c r="CE323" s="27"/>
      <c r="CF323" s="27"/>
      <c r="CG323" s="27"/>
      <c r="CQ323" s="27"/>
      <c r="CR323" s="27"/>
      <c r="CS323" s="27"/>
      <c r="CT323" s="27"/>
      <c r="CU323" s="27"/>
      <c r="CV323" s="27"/>
    </row>
    <row r="324" spans="14:100">
      <c r="N324" s="52"/>
      <c r="O324" s="52"/>
      <c r="P324" s="52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BD324" s="27"/>
      <c r="BE324" s="27"/>
      <c r="BF324" s="27"/>
      <c r="BG324" s="27"/>
      <c r="BK324" s="27"/>
      <c r="BL324" s="27"/>
      <c r="BP324" s="27"/>
      <c r="BQ324" s="27"/>
      <c r="BR324" s="27"/>
      <c r="BV324" s="27"/>
      <c r="BW324" s="27"/>
      <c r="BX324" s="27"/>
      <c r="CE324" s="27"/>
      <c r="CF324" s="27"/>
      <c r="CG324" s="27"/>
      <c r="CQ324" s="27"/>
      <c r="CR324" s="27"/>
      <c r="CS324" s="27"/>
      <c r="CT324" s="27"/>
      <c r="CU324" s="27"/>
      <c r="CV324" s="27"/>
    </row>
    <row r="325" spans="14:100">
      <c r="N325" s="52"/>
      <c r="O325" s="52"/>
      <c r="P325" s="52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BD325" s="27"/>
      <c r="BE325" s="27"/>
      <c r="BF325" s="27"/>
      <c r="BG325" s="27"/>
      <c r="BK325" s="27"/>
      <c r="BL325" s="27"/>
      <c r="BP325" s="27"/>
      <c r="BQ325" s="27"/>
      <c r="BR325" s="27"/>
      <c r="BV325" s="27"/>
      <c r="BW325" s="27"/>
      <c r="BX325" s="27"/>
      <c r="CE325" s="27"/>
      <c r="CF325" s="27"/>
      <c r="CG325" s="27"/>
      <c r="CQ325" s="27"/>
      <c r="CR325" s="27"/>
      <c r="CS325" s="27"/>
      <c r="CT325" s="27"/>
      <c r="CU325" s="27"/>
      <c r="CV325" s="27"/>
    </row>
    <row r="326" spans="14:100">
      <c r="N326" s="52"/>
      <c r="O326" s="52"/>
      <c r="P326" s="52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BD326" s="27"/>
      <c r="BE326" s="27"/>
      <c r="BF326" s="27"/>
      <c r="BG326" s="27"/>
      <c r="BK326" s="27"/>
      <c r="BL326" s="27"/>
      <c r="BP326" s="27"/>
      <c r="BQ326" s="27"/>
      <c r="BR326" s="27"/>
      <c r="BV326" s="27"/>
      <c r="BW326" s="27"/>
      <c r="BX326" s="27"/>
      <c r="CE326" s="27"/>
      <c r="CF326" s="27"/>
      <c r="CG326" s="27"/>
      <c r="CQ326" s="27"/>
      <c r="CR326" s="27"/>
      <c r="CS326" s="27"/>
      <c r="CT326" s="27"/>
      <c r="CU326" s="27"/>
      <c r="CV326" s="27"/>
    </row>
    <row r="327" spans="14:100">
      <c r="N327" s="52"/>
      <c r="O327" s="52"/>
      <c r="P327" s="52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BD327" s="27"/>
      <c r="BE327" s="27"/>
      <c r="BF327" s="27"/>
      <c r="BG327" s="27"/>
      <c r="BK327" s="27"/>
      <c r="BL327" s="27"/>
      <c r="BP327" s="27"/>
      <c r="BQ327" s="27"/>
      <c r="BR327" s="27"/>
      <c r="BV327" s="27"/>
      <c r="BW327" s="27"/>
      <c r="BX327" s="27"/>
      <c r="CE327" s="27"/>
      <c r="CF327" s="27"/>
      <c r="CG327" s="27"/>
      <c r="CQ327" s="27"/>
      <c r="CR327" s="27"/>
      <c r="CS327" s="27"/>
      <c r="CT327" s="27"/>
      <c r="CU327" s="27"/>
      <c r="CV327" s="27"/>
    </row>
    <row r="328" spans="14:100">
      <c r="N328" s="52"/>
      <c r="O328" s="52"/>
      <c r="P328" s="52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BD328" s="27"/>
      <c r="BE328" s="27"/>
      <c r="BF328" s="27"/>
      <c r="BG328" s="27"/>
      <c r="BK328" s="27"/>
      <c r="BL328" s="27"/>
      <c r="BP328" s="27"/>
      <c r="BQ328" s="27"/>
      <c r="BR328" s="27"/>
      <c r="BV328" s="27"/>
      <c r="BW328" s="27"/>
      <c r="BX328" s="27"/>
      <c r="CE328" s="27"/>
      <c r="CF328" s="27"/>
      <c r="CG328" s="27"/>
      <c r="CQ328" s="27"/>
      <c r="CR328" s="27"/>
      <c r="CS328" s="27"/>
      <c r="CT328" s="27"/>
      <c r="CU328" s="27"/>
      <c r="CV328" s="27"/>
    </row>
    <row r="329" spans="14:100">
      <c r="N329" s="52"/>
      <c r="O329" s="52"/>
      <c r="P329" s="52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BD329" s="27"/>
      <c r="BE329" s="27"/>
      <c r="BF329" s="27"/>
      <c r="BG329" s="27"/>
      <c r="BK329" s="27"/>
      <c r="BL329" s="27"/>
      <c r="BP329" s="27"/>
      <c r="BQ329" s="27"/>
      <c r="BR329" s="27"/>
      <c r="BV329" s="27"/>
      <c r="BW329" s="27"/>
      <c r="BX329" s="27"/>
      <c r="CE329" s="27"/>
      <c r="CF329" s="27"/>
      <c r="CG329" s="27"/>
      <c r="CQ329" s="27"/>
      <c r="CR329" s="27"/>
      <c r="CS329" s="27"/>
      <c r="CT329" s="27"/>
      <c r="CU329" s="27"/>
      <c r="CV329" s="27"/>
    </row>
    <row r="330" spans="14:100">
      <c r="N330" s="52"/>
      <c r="O330" s="52"/>
      <c r="P330" s="52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BD330" s="27"/>
      <c r="BE330" s="27"/>
      <c r="BF330" s="27"/>
      <c r="BG330" s="27"/>
      <c r="BK330" s="27"/>
      <c r="BL330" s="27"/>
      <c r="BP330" s="27"/>
      <c r="BQ330" s="27"/>
      <c r="BR330" s="27"/>
      <c r="BV330" s="27"/>
      <c r="BW330" s="27"/>
      <c r="BX330" s="27"/>
      <c r="CE330" s="27"/>
      <c r="CF330" s="27"/>
      <c r="CG330" s="27"/>
      <c r="CQ330" s="27"/>
      <c r="CR330" s="27"/>
      <c r="CS330" s="27"/>
      <c r="CT330" s="27"/>
      <c r="CU330" s="27"/>
      <c r="CV330" s="27"/>
    </row>
    <row r="331" spans="14:100">
      <c r="N331" s="52"/>
      <c r="O331" s="52"/>
      <c r="P331" s="52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BD331" s="27"/>
      <c r="BE331" s="27"/>
      <c r="BF331" s="27"/>
      <c r="BG331" s="27"/>
      <c r="BK331" s="27"/>
      <c r="BL331" s="27"/>
      <c r="BP331" s="27"/>
      <c r="BQ331" s="27"/>
      <c r="BR331" s="27"/>
      <c r="BV331" s="27"/>
      <c r="BW331" s="27"/>
      <c r="BX331" s="27"/>
      <c r="CE331" s="27"/>
      <c r="CF331" s="27"/>
      <c r="CG331" s="27"/>
      <c r="CQ331" s="27"/>
      <c r="CR331" s="27"/>
      <c r="CS331" s="27"/>
      <c r="CT331" s="27"/>
      <c r="CU331" s="27"/>
      <c r="CV331" s="27"/>
    </row>
    <row r="332" spans="14:100">
      <c r="N332" s="52"/>
      <c r="O332" s="52"/>
      <c r="P332" s="52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BD332" s="27"/>
      <c r="BE332" s="27"/>
      <c r="BF332" s="27"/>
      <c r="BG332" s="27"/>
      <c r="BK332" s="27"/>
      <c r="BL332" s="27"/>
      <c r="BP332" s="27"/>
      <c r="BQ332" s="27"/>
      <c r="BR332" s="27"/>
      <c r="BV332" s="27"/>
      <c r="BW332" s="27"/>
      <c r="BX332" s="27"/>
      <c r="CE332" s="27"/>
      <c r="CF332" s="27"/>
      <c r="CG332" s="27"/>
      <c r="CQ332" s="27"/>
      <c r="CR332" s="27"/>
      <c r="CS332" s="27"/>
      <c r="CT332" s="27"/>
      <c r="CU332" s="27"/>
      <c r="CV332" s="27"/>
    </row>
    <row r="333" spans="14:100">
      <c r="N333" s="52"/>
      <c r="O333" s="52"/>
      <c r="P333" s="52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BD333" s="27"/>
      <c r="BE333" s="27"/>
      <c r="BF333" s="27"/>
      <c r="BG333" s="27"/>
      <c r="BK333" s="27"/>
      <c r="BL333" s="27"/>
      <c r="BP333" s="27"/>
      <c r="BQ333" s="27"/>
      <c r="BR333" s="27"/>
      <c r="BV333" s="27"/>
      <c r="BW333" s="27"/>
      <c r="BX333" s="27"/>
      <c r="CE333" s="27"/>
      <c r="CF333" s="27"/>
      <c r="CG333" s="27"/>
      <c r="CQ333" s="27"/>
      <c r="CR333" s="27"/>
      <c r="CS333" s="27"/>
      <c r="CT333" s="27"/>
      <c r="CU333" s="27"/>
      <c r="CV333" s="27"/>
    </row>
    <row r="334" spans="14:100">
      <c r="N334" s="52"/>
      <c r="O334" s="52"/>
      <c r="P334" s="52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BD334" s="27"/>
      <c r="BE334" s="27"/>
      <c r="BF334" s="27"/>
      <c r="BG334" s="27"/>
      <c r="BK334" s="27"/>
      <c r="BL334" s="27"/>
      <c r="BP334" s="27"/>
      <c r="BQ334" s="27"/>
      <c r="BR334" s="27"/>
      <c r="BV334" s="27"/>
      <c r="BW334" s="27"/>
      <c r="BX334" s="27"/>
      <c r="CE334" s="27"/>
      <c r="CF334" s="27"/>
      <c r="CG334" s="27"/>
      <c r="CQ334" s="27"/>
      <c r="CR334" s="27"/>
      <c r="CS334" s="27"/>
      <c r="CT334" s="27"/>
      <c r="CU334" s="27"/>
      <c r="CV334" s="27"/>
    </row>
    <row r="335" spans="14:100">
      <c r="N335" s="52"/>
      <c r="O335" s="52"/>
      <c r="P335" s="52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BD335" s="27"/>
      <c r="BE335" s="27"/>
      <c r="BF335" s="27"/>
      <c r="BG335" s="27"/>
      <c r="BK335" s="27"/>
      <c r="BL335" s="27"/>
      <c r="BP335" s="27"/>
      <c r="BQ335" s="27"/>
      <c r="BR335" s="27"/>
      <c r="BV335" s="27"/>
      <c r="BW335" s="27"/>
      <c r="BX335" s="27"/>
      <c r="CE335" s="27"/>
      <c r="CF335" s="27"/>
      <c r="CG335" s="27"/>
      <c r="CQ335" s="27"/>
      <c r="CR335" s="27"/>
      <c r="CS335" s="27"/>
      <c r="CT335" s="27"/>
      <c r="CU335" s="27"/>
      <c r="CV335" s="27"/>
    </row>
    <row r="336" spans="14:100">
      <c r="N336" s="52"/>
      <c r="O336" s="52"/>
      <c r="P336" s="52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BD336" s="27"/>
      <c r="BE336" s="27"/>
      <c r="BF336" s="27"/>
      <c r="BG336" s="27"/>
      <c r="BK336" s="27"/>
      <c r="BL336" s="27"/>
      <c r="BP336" s="27"/>
      <c r="BQ336" s="27"/>
      <c r="BR336" s="27"/>
      <c r="BV336" s="27"/>
      <c r="BW336" s="27"/>
      <c r="BX336" s="27"/>
      <c r="CE336" s="27"/>
      <c r="CF336" s="27"/>
      <c r="CG336" s="27"/>
      <c r="CQ336" s="27"/>
      <c r="CR336" s="27"/>
      <c r="CS336" s="27"/>
      <c r="CT336" s="27"/>
      <c r="CU336" s="27"/>
      <c r="CV336" s="27"/>
    </row>
    <row r="337" spans="14:100">
      <c r="N337" s="52"/>
      <c r="O337" s="52"/>
      <c r="P337" s="52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BD337" s="27"/>
      <c r="BE337" s="27"/>
      <c r="BF337" s="27"/>
      <c r="BG337" s="27"/>
      <c r="BK337" s="27"/>
      <c r="BL337" s="27"/>
      <c r="BP337" s="27"/>
      <c r="BQ337" s="27"/>
      <c r="BR337" s="27"/>
      <c r="BV337" s="27"/>
      <c r="BW337" s="27"/>
      <c r="BX337" s="27"/>
      <c r="CE337" s="27"/>
      <c r="CF337" s="27"/>
      <c r="CG337" s="27"/>
      <c r="CQ337" s="27"/>
      <c r="CR337" s="27"/>
      <c r="CS337" s="27"/>
      <c r="CT337" s="27"/>
      <c r="CU337" s="27"/>
      <c r="CV337" s="27"/>
    </row>
    <row r="338" spans="14:100">
      <c r="N338" s="52"/>
      <c r="O338" s="52"/>
      <c r="P338" s="52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BD338" s="27"/>
      <c r="BE338" s="27"/>
      <c r="BF338" s="27"/>
      <c r="BG338" s="27"/>
      <c r="BK338" s="27"/>
      <c r="BL338" s="27"/>
      <c r="BP338" s="27"/>
      <c r="BQ338" s="27"/>
      <c r="BR338" s="27"/>
      <c r="BV338" s="27"/>
      <c r="BW338" s="27"/>
      <c r="BX338" s="27"/>
      <c r="CE338" s="27"/>
      <c r="CF338" s="27"/>
      <c r="CG338" s="27"/>
      <c r="CQ338" s="27"/>
      <c r="CR338" s="27"/>
      <c r="CS338" s="27"/>
      <c r="CT338" s="27"/>
      <c r="CU338" s="27"/>
      <c r="CV338" s="27"/>
    </row>
    <row r="339" spans="14:100">
      <c r="N339" s="52"/>
      <c r="O339" s="52"/>
      <c r="P339" s="52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BD339" s="27"/>
      <c r="BE339" s="27"/>
      <c r="BF339" s="27"/>
      <c r="BG339" s="27"/>
      <c r="BK339" s="27"/>
      <c r="BL339" s="27"/>
      <c r="BP339" s="27"/>
      <c r="BQ339" s="27"/>
      <c r="BR339" s="27"/>
      <c r="BV339" s="27"/>
      <c r="BW339" s="27"/>
      <c r="BX339" s="27"/>
      <c r="CE339" s="27"/>
      <c r="CF339" s="27"/>
      <c r="CG339" s="27"/>
      <c r="CQ339" s="27"/>
      <c r="CR339" s="27"/>
      <c r="CS339" s="27"/>
      <c r="CT339" s="27"/>
      <c r="CU339" s="27"/>
      <c r="CV339" s="27"/>
    </row>
    <row r="340" spans="14:100">
      <c r="N340" s="52"/>
      <c r="O340" s="52"/>
      <c r="P340" s="52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BD340" s="27"/>
      <c r="BE340" s="27"/>
      <c r="BF340" s="27"/>
      <c r="BG340" s="27"/>
      <c r="BK340" s="27"/>
      <c r="BL340" s="27"/>
      <c r="BP340" s="27"/>
      <c r="BQ340" s="27"/>
      <c r="BR340" s="27"/>
      <c r="BV340" s="27"/>
      <c r="BW340" s="27"/>
      <c r="BX340" s="27"/>
      <c r="CE340" s="27"/>
      <c r="CF340" s="27"/>
      <c r="CG340" s="27"/>
      <c r="CQ340" s="27"/>
      <c r="CR340" s="27"/>
      <c r="CS340" s="27"/>
      <c r="CT340" s="27"/>
      <c r="CU340" s="27"/>
      <c r="CV340" s="27"/>
    </row>
    <row r="341" spans="14:100">
      <c r="N341" s="52"/>
      <c r="O341" s="52"/>
      <c r="P341" s="52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BD341" s="27"/>
      <c r="BE341" s="27"/>
      <c r="BF341" s="27"/>
      <c r="BG341" s="27"/>
      <c r="BK341" s="27"/>
      <c r="BL341" s="27"/>
      <c r="BP341" s="27"/>
      <c r="BQ341" s="27"/>
      <c r="BR341" s="27"/>
      <c r="BV341" s="27"/>
      <c r="BW341" s="27"/>
      <c r="BX341" s="27"/>
      <c r="CE341" s="27"/>
      <c r="CF341" s="27"/>
      <c r="CG341" s="27"/>
      <c r="CQ341" s="27"/>
      <c r="CR341" s="27"/>
      <c r="CS341" s="27"/>
      <c r="CT341" s="27"/>
      <c r="CU341" s="27"/>
      <c r="CV341" s="27"/>
    </row>
    <row r="342" spans="14:100">
      <c r="N342" s="52"/>
      <c r="O342" s="52"/>
      <c r="P342" s="52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BD342" s="27"/>
      <c r="BE342" s="27"/>
      <c r="BF342" s="27"/>
      <c r="BG342" s="27"/>
      <c r="BK342" s="27"/>
      <c r="BL342" s="27"/>
      <c r="BP342" s="27"/>
      <c r="BQ342" s="27"/>
      <c r="BR342" s="27"/>
      <c r="BV342" s="27"/>
      <c r="BW342" s="27"/>
      <c r="BX342" s="27"/>
      <c r="CE342" s="27"/>
      <c r="CF342" s="27"/>
      <c r="CG342" s="27"/>
      <c r="CQ342" s="27"/>
      <c r="CR342" s="27"/>
      <c r="CS342" s="27"/>
      <c r="CT342" s="27"/>
      <c r="CU342" s="27"/>
      <c r="CV342" s="27"/>
    </row>
    <row r="343" spans="14:100">
      <c r="N343" s="52"/>
      <c r="O343" s="52"/>
      <c r="P343" s="52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BD343" s="27"/>
      <c r="BE343" s="27"/>
      <c r="BF343" s="27"/>
      <c r="BG343" s="27"/>
      <c r="BK343" s="27"/>
      <c r="BL343" s="27"/>
      <c r="BP343" s="27"/>
      <c r="BQ343" s="27"/>
      <c r="BR343" s="27"/>
      <c r="BV343" s="27"/>
      <c r="BW343" s="27"/>
      <c r="BX343" s="27"/>
      <c r="CE343" s="27"/>
      <c r="CF343" s="27"/>
      <c r="CG343" s="27"/>
      <c r="CQ343" s="27"/>
      <c r="CR343" s="27"/>
      <c r="CS343" s="27"/>
      <c r="CT343" s="27"/>
      <c r="CU343" s="27"/>
      <c r="CV343" s="27"/>
    </row>
    <row r="344" spans="14:100">
      <c r="N344" s="52"/>
      <c r="O344" s="52"/>
      <c r="P344" s="52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BD344" s="27"/>
      <c r="BE344" s="27"/>
      <c r="BF344" s="27"/>
      <c r="BG344" s="27"/>
      <c r="BK344" s="27"/>
      <c r="BL344" s="27"/>
      <c r="BP344" s="27"/>
      <c r="BQ344" s="27"/>
      <c r="BR344" s="27"/>
      <c r="BV344" s="27"/>
      <c r="BW344" s="27"/>
      <c r="BX344" s="27"/>
      <c r="CE344" s="27"/>
      <c r="CF344" s="27"/>
      <c r="CG344" s="27"/>
      <c r="CQ344" s="27"/>
      <c r="CR344" s="27"/>
      <c r="CS344" s="27"/>
      <c r="CT344" s="27"/>
      <c r="CU344" s="27"/>
      <c r="CV344" s="27"/>
    </row>
    <row r="345" spans="14:100">
      <c r="N345" s="52"/>
      <c r="O345" s="52"/>
      <c r="P345" s="52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BD345" s="27"/>
      <c r="BE345" s="27"/>
      <c r="BF345" s="27"/>
      <c r="BG345" s="27"/>
      <c r="BK345" s="27"/>
      <c r="BL345" s="27"/>
      <c r="BP345" s="27"/>
      <c r="BQ345" s="27"/>
      <c r="BR345" s="27"/>
      <c r="BV345" s="27"/>
      <c r="BW345" s="27"/>
      <c r="BX345" s="27"/>
      <c r="CE345" s="27"/>
      <c r="CF345" s="27"/>
      <c r="CG345" s="27"/>
      <c r="CQ345" s="27"/>
      <c r="CR345" s="27"/>
      <c r="CS345" s="27"/>
      <c r="CT345" s="27"/>
      <c r="CU345" s="27"/>
      <c r="CV345" s="27"/>
    </row>
    <row r="346" spans="14:100">
      <c r="N346" s="52"/>
      <c r="O346" s="52"/>
      <c r="P346" s="52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BD346" s="27"/>
      <c r="BE346" s="27"/>
      <c r="BF346" s="27"/>
      <c r="BG346" s="27"/>
      <c r="BK346" s="27"/>
      <c r="BL346" s="27"/>
      <c r="BP346" s="27"/>
      <c r="BQ346" s="27"/>
      <c r="BR346" s="27"/>
      <c r="BV346" s="27"/>
      <c r="BW346" s="27"/>
      <c r="BX346" s="27"/>
      <c r="CE346" s="27"/>
      <c r="CF346" s="27"/>
      <c r="CG346" s="27"/>
      <c r="CQ346" s="27"/>
      <c r="CR346" s="27"/>
      <c r="CS346" s="27"/>
      <c r="CT346" s="27"/>
      <c r="CU346" s="27"/>
      <c r="CV346" s="27"/>
    </row>
    <row r="347" spans="14:100">
      <c r="N347" s="52"/>
      <c r="O347" s="52"/>
      <c r="P347" s="52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BD347" s="27"/>
      <c r="BE347" s="27"/>
      <c r="BF347" s="27"/>
      <c r="BG347" s="27"/>
      <c r="BK347" s="27"/>
      <c r="BL347" s="27"/>
      <c r="BP347" s="27"/>
      <c r="BQ347" s="27"/>
      <c r="BR347" s="27"/>
      <c r="BV347" s="27"/>
      <c r="BW347" s="27"/>
      <c r="BX347" s="27"/>
      <c r="CE347" s="27"/>
      <c r="CF347" s="27"/>
      <c r="CG347" s="27"/>
      <c r="CQ347" s="27"/>
      <c r="CR347" s="27"/>
      <c r="CS347" s="27"/>
      <c r="CT347" s="27"/>
      <c r="CU347" s="27"/>
      <c r="CV347" s="27"/>
    </row>
    <row r="348" spans="14:100">
      <c r="N348" s="52"/>
      <c r="O348" s="52"/>
      <c r="P348" s="52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BD348" s="27"/>
      <c r="BE348" s="27"/>
      <c r="BF348" s="27"/>
      <c r="BG348" s="27"/>
      <c r="BK348" s="27"/>
      <c r="BL348" s="27"/>
      <c r="BP348" s="27"/>
      <c r="BQ348" s="27"/>
      <c r="BR348" s="27"/>
      <c r="BV348" s="27"/>
      <c r="BW348" s="27"/>
      <c r="BX348" s="27"/>
      <c r="CE348" s="27"/>
      <c r="CF348" s="27"/>
      <c r="CG348" s="27"/>
      <c r="CQ348" s="27"/>
      <c r="CR348" s="27"/>
      <c r="CS348" s="27"/>
      <c r="CT348" s="27"/>
      <c r="CU348" s="27"/>
      <c r="CV348" s="27"/>
    </row>
    <row r="349" spans="14:100">
      <c r="N349" s="52"/>
      <c r="O349" s="52"/>
      <c r="P349" s="52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BD349" s="27"/>
      <c r="BE349" s="27"/>
      <c r="BF349" s="27"/>
      <c r="BG349" s="27"/>
      <c r="BK349" s="27"/>
      <c r="BL349" s="27"/>
      <c r="BP349" s="27"/>
      <c r="BQ349" s="27"/>
      <c r="BR349" s="27"/>
      <c r="BV349" s="27"/>
      <c r="BW349" s="27"/>
      <c r="BX349" s="27"/>
      <c r="CE349" s="27"/>
      <c r="CF349" s="27"/>
      <c r="CG349" s="27"/>
      <c r="CQ349" s="27"/>
      <c r="CR349" s="27"/>
      <c r="CS349" s="27"/>
      <c r="CT349" s="27"/>
      <c r="CU349" s="27"/>
      <c r="CV349" s="27"/>
    </row>
    <row r="350" spans="14:100">
      <c r="N350" s="52"/>
      <c r="O350" s="52"/>
      <c r="P350" s="52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BD350" s="27"/>
      <c r="BE350" s="27"/>
      <c r="BF350" s="27"/>
      <c r="BG350" s="27"/>
      <c r="BK350" s="27"/>
      <c r="BL350" s="27"/>
      <c r="BP350" s="27"/>
      <c r="BQ350" s="27"/>
      <c r="BR350" s="27"/>
      <c r="BV350" s="27"/>
      <c r="BW350" s="27"/>
      <c r="BX350" s="27"/>
      <c r="CE350" s="27"/>
      <c r="CF350" s="27"/>
      <c r="CG350" s="27"/>
      <c r="CQ350" s="27"/>
      <c r="CR350" s="27"/>
      <c r="CS350" s="27"/>
      <c r="CT350" s="27"/>
      <c r="CU350" s="27"/>
      <c r="CV350" s="27"/>
    </row>
  </sheetData>
  <sortState ref="C3:AD306">
    <sortCondition ref="U4:U306"/>
  </sortState>
  <mergeCells count="4">
    <mergeCell ref="D100:M100"/>
    <mergeCell ref="D142:M142"/>
    <mergeCell ref="D155:M155"/>
    <mergeCell ref="D172:M172"/>
  </mergeCells>
  <phoneticPr fontId="2" type="noConversion"/>
  <conditionalFormatting sqref="G101:G141 G2:G99 G143:G154 G156:G171 G173:G298">
    <cfRule type="cellIs" dxfId="5" priority="1" operator="greaterThan">
      <formula>0.15</formula>
    </cfRule>
    <cfRule type="cellIs" dxfId="4" priority="2" operator="lessThan">
      <formula>0.05</formula>
    </cfRule>
    <cfRule type="cellIs" dxfId="3" priority="3" operator="between">
      <formula>0.05</formula>
      <formula>0.15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41"/>
  <sheetViews>
    <sheetView zoomScale="50" zoomScaleNormal="50" zoomScalePageLayoutView="5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D1" sqref="D1"/>
    </sheetView>
  </sheetViews>
  <sheetFormatPr baseColWidth="10" defaultColWidth="8.83203125" defaultRowHeight="14" x14ac:dyDescent="0"/>
  <cols>
    <col min="1" max="1" width="5.6640625" bestFit="1" customWidth="1"/>
    <col min="2" max="2" width="10.5" customWidth="1"/>
    <col min="3" max="3" width="19.5" bestFit="1" customWidth="1"/>
    <col min="4" max="5" width="16.33203125" customWidth="1"/>
    <col min="6" max="6" width="11.33203125" customWidth="1"/>
    <col min="7" max="7" width="17.5" customWidth="1"/>
    <col min="8" max="8" width="13.6640625" bestFit="1" customWidth="1"/>
    <col min="9" max="9" width="15.5" bestFit="1" customWidth="1"/>
    <col min="10" max="10" width="16" bestFit="1" customWidth="1"/>
    <col min="11" max="11" width="17.6640625" bestFit="1" customWidth="1"/>
    <col min="12" max="12" width="22.33203125" bestFit="1" customWidth="1"/>
    <col min="13" max="13" width="16.33203125" bestFit="1" customWidth="1"/>
    <col min="14" max="14" width="32.6640625" bestFit="1" customWidth="1"/>
    <col min="15" max="15" width="15.33203125" bestFit="1" customWidth="1"/>
    <col min="16" max="16" width="10.5" bestFit="1" customWidth="1"/>
    <col min="17" max="17" width="42.1640625" bestFit="1" customWidth="1"/>
    <col min="18" max="18" width="15.33203125" bestFit="1" customWidth="1"/>
    <col min="19" max="19" width="11.5" bestFit="1" customWidth="1"/>
    <col min="20" max="20" width="47.33203125" bestFit="1" customWidth="1"/>
    <col min="21" max="21" width="15.33203125" bestFit="1" customWidth="1"/>
    <col min="22" max="22" width="11.6640625" bestFit="1" customWidth="1"/>
    <col min="23" max="23" width="40.1640625" bestFit="1" customWidth="1"/>
    <col min="24" max="24" width="15.33203125" bestFit="1" customWidth="1"/>
    <col min="25" max="25" width="10.5" bestFit="1" customWidth="1"/>
    <col min="26" max="26" width="42.6640625" bestFit="1" customWidth="1"/>
    <col min="27" max="27" width="15.33203125" bestFit="1" customWidth="1"/>
    <col min="28" max="28" width="12.6640625" bestFit="1" customWidth="1"/>
    <col min="29" max="29" width="41.33203125" bestFit="1" customWidth="1"/>
    <col min="30" max="30" width="15.33203125" bestFit="1" customWidth="1"/>
    <col min="31" max="31" width="10" customWidth="1"/>
    <col min="32" max="32" width="31.5" bestFit="1" customWidth="1"/>
    <col min="33" max="33" width="23.5" bestFit="1" customWidth="1"/>
    <col min="34" max="34" width="27.83203125" bestFit="1" customWidth="1"/>
    <col min="35" max="35" width="32.5" bestFit="1" customWidth="1"/>
    <col min="36" max="36" width="15.33203125" customWidth="1"/>
    <col min="37" max="37" width="11.33203125" bestFit="1" customWidth="1"/>
    <col min="38" max="38" width="30.33203125" bestFit="1" customWidth="1"/>
    <col min="39" max="39" width="22.33203125" bestFit="1" customWidth="1"/>
    <col min="40" max="40" width="26.5" bestFit="1" customWidth="1"/>
    <col min="41" max="41" width="31.83203125" bestFit="1" customWidth="1"/>
    <col min="42" max="42" width="15.33203125" bestFit="1" customWidth="1"/>
    <col min="43" max="43" width="10.33203125" bestFit="1" customWidth="1"/>
    <col min="44" max="44" width="34.83203125" bestFit="1" customWidth="1"/>
    <col min="45" max="45" width="15.33203125" bestFit="1" customWidth="1"/>
    <col min="46" max="46" width="10.33203125" bestFit="1" customWidth="1"/>
    <col min="47" max="47" width="31.5" bestFit="1" customWidth="1"/>
    <col min="48" max="48" width="21.5" bestFit="1" customWidth="1"/>
    <col min="49" max="49" width="29.5" bestFit="1" customWidth="1"/>
    <col min="50" max="50" width="31.5" bestFit="1" customWidth="1"/>
    <col min="51" max="51" width="15.33203125" bestFit="1" customWidth="1"/>
    <col min="52" max="52" width="12.33203125" bestFit="1" customWidth="1"/>
    <col min="53" max="53" width="32.1640625" bestFit="1" customWidth="1"/>
    <col min="54" max="54" width="24.5" bestFit="1" customWidth="1"/>
    <col min="55" max="55" width="28.1640625" bestFit="1" customWidth="1"/>
    <col min="56" max="56" width="29.33203125" bestFit="1" customWidth="1"/>
    <col min="57" max="57" width="22.33203125" bestFit="1" customWidth="1"/>
    <col min="58" max="58" width="25.33203125" bestFit="1" customWidth="1"/>
    <col min="59" max="59" width="31.5" bestFit="1" customWidth="1"/>
    <col min="60" max="60" width="15.33203125" bestFit="1" customWidth="1"/>
    <col min="61" max="61" width="18.33203125" bestFit="1" customWidth="1"/>
    <col min="62" max="62" width="30.33203125" bestFit="1" customWidth="1"/>
    <col min="63" max="63" width="22.5" bestFit="1" customWidth="1"/>
    <col min="64" max="64" width="26.5" bestFit="1" customWidth="1"/>
    <col min="65" max="65" width="36.6640625" bestFit="1" customWidth="1"/>
    <col min="66" max="66" width="19.5" bestFit="1" customWidth="1"/>
    <col min="67" max="67" width="23.6640625" bestFit="1" customWidth="1"/>
    <col min="68" max="68" width="32.5" bestFit="1" customWidth="1"/>
    <col min="69" max="69" width="15.83203125" bestFit="1" customWidth="1"/>
    <col min="70" max="70" width="19.5" bestFit="1" customWidth="1"/>
    <col min="71" max="71" width="41.33203125" bestFit="1" customWidth="1"/>
    <col min="72" max="72" width="15.33203125" bestFit="1" customWidth="1"/>
    <col min="73" max="73" width="18.5" bestFit="1" customWidth="1"/>
    <col min="74" max="74" width="51.5" bestFit="1" customWidth="1"/>
    <col min="75" max="75" width="22.5" bestFit="1" customWidth="1"/>
    <col min="76" max="76" width="18.5" bestFit="1" customWidth="1"/>
    <col min="77" max="77" width="47.1640625" bestFit="1" customWidth="1"/>
    <col min="78" max="78" width="15.33203125" bestFit="1" customWidth="1"/>
    <col min="79" max="79" width="18.5" bestFit="1" customWidth="1"/>
    <col min="80" max="80" width="38.5" bestFit="1" customWidth="1"/>
    <col min="81" max="81" width="15.33203125" bestFit="1" customWidth="1"/>
    <col min="82" max="82" width="18.5" bestFit="1" customWidth="1"/>
    <col min="83" max="83" width="42.33203125" bestFit="1" customWidth="1"/>
    <col min="84" max="84" width="23.5" bestFit="1" customWidth="1"/>
    <col min="85" max="85" width="18.5" bestFit="1" customWidth="1"/>
    <col min="86" max="86" width="44.83203125" bestFit="1" customWidth="1"/>
    <col min="87" max="87" width="15.33203125" bestFit="1" customWidth="1"/>
    <col min="88" max="88" width="18.5" bestFit="1" customWidth="1"/>
    <col min="89" max="89" width="54.5" bestFit="1" customWidth="1"/>
    <col min="90" max="90" width="19.5" bestFit="1" customWidth="1"/>
    <col min="91" max="91" width="18.5" bestFit="1" customWidth="1"/>
    <col min="92" max="92" width="37.6640625" bestFit="1" customWidth="1"/>
    <col min="93" max="93" width="15.33203125" bestFit="1" customWidth="1"/>
    <col min="94" max="94" width="18.5" bestFit="1" customWidth="1"/>
    <col min="95" max="95" width="46" bestFit="1" customWidth="1"/>
    <col min="96" max="96" width="15.33203125" bestFit="1" customWidth="1"/>
    <col min="97" max="97" width="18.5" bestFit="1" customWidth="1"/>
    <col min="98" max="98" width="38.5" bestFit="1" customWidth="1"/>
    <col min="99" max="99" width="15.33203125" bestFit="1" customWidth="1"/>
    <col min="100" max="100" width="18.5" bestFit="1" customWidth="1"/>
    <col min="101" max="101" width="50.5" bestFit="1" customWidth="1"/>
    <col min="102" max="102" width="15.33203125" bestFit="1" customWidth="1"/>
    <col min="103" max="103" width="18.5" bestFit="1" customWidth="1"/>
    <col min="104" max="104" width="28.5" bestFit="1" customWidth="1"/>
    <col min="105" max="105" width="15.33203125" bestFit="1" customWidth="1"/>
    <col min="106" max="106" width="18.5" bestFit="1" customWidth="1"/>
    <col min="107" max="107" width="37.6640625" bestFit="1" customWidth="1"/>
    <col min="108" max="108" width="15.33203125" bestFit="1" customWidth="1"/>
    <col min="109" max="109" width="18.5" bestFit="1" customWidth="1"/>
    <col min="110" max="110" width="34.5" bestFit="1" customWidth="1"/>
    <col min="111" max="111" width="15.33203125" bestFit="1" customWidth="1"/>
    <col min="112" max="112" width="18.5" bestFit="1" customWidth="1"/>
    <col min="113" max="113" width="33.83203125" bestFit="1" customWidth="1"/>
    <col min="114" max="114" width="15.33203125" bestFit="1" customWidth="1"/>
    <col min="115" max="115" width="18.5" bestFit="1" customWidth="1"/>
    <col min="116" max="116" width="27.6640625" bestFit="1" customWidth="1"/>
    <col min="117" max="117" width="15.33203125" bestFit="1" customWidth="1"/>
    <col min="118" max="118" width="18.5" bestFit="1" customWidth="1"/>
    <col min="119" max="119" width="25.5" bestFit="1" customWidth="1"/>
    <col min="120" max="120" width="15.33203125" bestFit="1" customWidth="1"/>
    <col min="121" max="121" width="18.5" bestFit="1" customWidth="1"/>
    <col min="122" max="122" width="22.5" bestFit="1" customWidth="1"/>
    <col min="123" max="123" width="15.33203125" bestFit="1" customWidth="1"/>
    <col min="124" max="124" width="18.5" bestFit="1" customWidth="1"/>
    <col min="125" max="125" width="32.33203125" bestFit="1" customWidth="1"/>
    <col min="126" max="126" width="15.33203125" bestFit="1" customWidth="1"/>
    <col min="127" max="127" width="18.5" bestFit="1" customWidth="1"/>
    <col min="128" max="128" width="8.83203125" customWidth="1"/>
  </cols>
  <sheetData>
    <row r="1" spans="1:145">
      <c r="A1" s="3" t="s">
        <v>998</v>
      </c>
      <c r="B1" s="3" t="s">
        <v>4785</v>
      </c>
      <c r="C1" s="3" t="s">
        <v>999</v>
      </c>
      <c r="D1" s="3" t="s">
        <v>681</v>
      </c>
      <c r="E1" s="3" t="s">
        <v>682</v>
      </c>
      <c r="F1" s="16" t="s">
        <v>26</v>
      </c>
      <c r="G1" s="28" t="s">
        <v>962</v>
      </c>
      <c r="H1" s="28" t="s">
        <v>742</v>
      </c>
      <c r="I1" s="28" t="s">
        <v>743</v>
      </c>
      <c r="J1" s="28" t="s">
        <v>744</v>
      </c>
      <c r="K1" s="28" t="s">
        <v>745</v>
      </c>
      <c r="L1" s="28" t="s">
        <v>746</v>
      </c>
      <c r="M1" s="28" t="s">
        <v>737</v>
      </c>
      <c r="N1" s="3" t="s">
        <v>760</v>
      </c>
      <c r="O1" s="3" t="s">
        <v>747</v>
      </c>
      <c r="P1" s="3" t="s">
        <v>761</v>
      </c>
      <c r="Q1" s="3" t="s">
        <v>751</v>
      </c>
      <c r="R1" s="3" t="s">
        <v>747</v>
      </c>
      <c r="S1" s="3" t="s">
        <v>753</v>
      </c>
      <c r="T1" s="3" t="s">
        <v>762</v>
      </c>
      <c r="U1" s="3" t="s">
        <v>747</v>
      </c>
      <c r="V1" s="3" t="s">
        <v>763</v>
      </c>
      <c r="W1" s="3" t="s">
        <v>749</v>
      </c>
      <c r="X1" s="3" t="s">
        <v>747</v>
      </c>
      <c r="Y1" s="3" t="s">
        <v>750</v>
      </c>
      <c r="Z1" s="3" t="s">
        <v>756</v>
      </c>
      <c r="AA1" s="3" t="s">
        <v>747</v>
      </c>
      <c r="AB1" s="3" t="s">
        <v>757</v>
      </c>
      <c r="AC1" s="3" t="s">
        <v>741</v>
      </c>
      <c r="AD1" s="3" t="s">
        <v>747</v>
      </c>
      <c r="AE1" s="3" t="s">
        <v>748</v>
      </c>
      <c r="AF1" s="3" t="s">
        <v>562</v>
      </c>
      <c r="AG1" s="3" t="s">
        <v>747</v>
      </c>
      <c r="AH1" s="3" t="s">
        <v>563</v>
      </c>
      <c r="AI1" s="3" t="s">
        <v>7498</v>
      </c>
      <c r="AJ1" s="3" t="s">
        <v>747</v>
      </c>
      <c r="AK1" s="3" t="s">
        <v>693</v>
      </c>
      <c r="AL1" s="3" t="s">
        <v>568</v>
      </c>
      <c r="AM1" s="3" t="s">
        <v>747</v>
      </c>
      <c r="AN1" s="3" t="s">
        <v>569</v>
      </c>
      <c r="AO1" s="3" t="s">
        <v>683</v>
      </c>
      <c r="AP1" s="3" t="s">
        <v>747</v>
      </c>
      <c r="AQ1" s="3" t="s">
        <v>684</v>
      </c>
      <c r="AR1" s="3" t="s">
        <v>566</v>
      </c>
      <c r="AS1" s="3" t="s">
        <v>747</v>
      </c>
      <c r="AT1" s="3" t="s">
        <v>567</v>
      </c>
      <c r="AU1" s="3" t="s">
        <v>564</v>
      </c>
      <c r="AV1" s="3" t="s">
        <v>747</v>
      </c>
      <c r="AW1" s="3" t="s">
        <v>565</v>
      </c>
      <c r="AX1" s="3" t="s">
        <v>7497</v>
      </c>
      <c r="AY1" s="3" t="s">
        <v>747</v>
      </c>
      <c r="AZ1" s="3" t="s">
        <v>641</v>
      </c>
      <c r="BA1" s="3" t="s">
        <v>570</v>
      </c>
      <c r="BB1" s="3" t="s">
        <v>747</v>
      </c>
      <c r="BC1" s="3" t="s">
        <v>571</v>
      </c>
      <c r="BD1" s="3" t="s">
        <v>687</v>
      </c>
      <c r="BE1" s="3" t="s">
        <v>747</v>
      </c>
      <c r="BF1" s="3" t="s">
        <v>688</v>
      </c>
      <c r="BG1" s="3" t="s">
        <v>685</v>
      </c>
      <c r="BH1" s="3" t="s">
        <v>747</v>
      </c>
      <c r="BI1" s="3" t="s">
        <v>686</v>
      </c>
      <c r="BJ1" s="3" t="s">
        <v>691</v>
      </c>
      <c r="BK1" s="3" t="s">
        <v>747</v>
      </c>
      <c r="BL1" s="3" t="s">
        <v>692</v>
      </c>
      <c r="BM1" s="3" t="s">
        <v>689</v>
      </c>
      <c r="BN1" s="3" t="s">
        <v>747</v>
      </c>
      <c r="BO1" s="3" t="s">
        <v>690</v>
      </c>
      <c r="BP1" s="3" t="s">
        <v>679</v>
      </c>
      <c r="BQ1" s="3" t="s">
        <v>747</v>
      </c>
      <c r="BR1" s="3" t="s">
        <v>680</v>
      </c>
      <c r="BS1" s="3" t="s">
        <v>754</v>
      </c>
      <c r="BT1" s="3" t="s">
        <v>747</v>
      </c>
      <c r="BU1" s="3" t="s">
        <v>755</v>
      </c>
      <c r="BV1" s="3" t="s">
        <v>754</v>
      </c>
      <c r="BW1" s="3" t="s">
        <v>747</v>
      </c>
      <c r="BX1" s="3" t="s">
        <v>755</v>
      </c>
      <c r="BY1" s="3" t="s">
        <v>754</v>
      </c>
      <c r="BZ1" s="3" t="s">
        <v>747</v>
      </c>
      <c r="CA1" s="3" t="s">
        <v>755</v>
      </c>
      <c r="CB1" s="3" t="s">
        <v>754</v>
      </c>
      <c r="CC1" s="3" t="s">
        <v>747</v>
      </c>
      <c r="CD1" s="3" t="s">
        <v>755</v>
      </c>
      <c r="CE1" s="3" t="s">
        <v>754</v>
      </c>
      <c r="CF1" s="3" t="s">
        <v>747</v>
      </c>
      <c r="CG1" s="3" t="s">
        <v>755</v>
      </c>
      <c r="CH1" s="3" t="s">
        <v>754</v>
      </c>
      <c r="CI1" s="3" t="s">
        <v>747</v>
      </c>
      <c r="CJ1" s="3" t="s">
        <v>755</v>
      </c>
      <c r="CK1" s="3" t="s">
        <v>754</v>
      </c>
      <c r="CL1" s="3" t="s">
        <v>747</v>
      </c>
      <c r="CM1" s="3" t="s">
        <v>755</v>
      </c>
      <c r="CN1" s="3" t="s">
        <v>754</v>
      </c>
      <c r="CO1" s="3" t="s">
        <v>747</v>
      </c>
      <c r="CP1" s="3" t="s">
        <v>755</v>
      </c>
      <c r="CQ1" s="3" t="s">
        <v>754</v>
      </c>
      <c r="CR1" s="3" t="s">
        <v>747</v>
      </c>
      <c r="CS1" s="3" t="s">
        <v>755</v>
      </c>
      <c r="CT1" s="3" t="s">
        <v>754</v>
      </c>
      <c r="CU1" s="3" t="s">
        <v>747</v>
      </c>
      <c r="CV1" s="3" t="s">
        <v>755</v>
      </c>
      <c r="CW1" s="3" t="s">
        <v>754</v>
      </c>
      <c r="CX1" s="3" t="s">
        <v>747</v>
      </c>
      <c r="CY1" s="3" t="s">
        <v>755</v>
      </c>
      <c r="CZ1" s="3" t="s">
        <v>754</v>
      </c>
      <c r="DA1" s="3" t="s">
        <v>747</v>
      </c>
      <c r="DB1" s="3" t="s">
        <v>755</v>
      </c>
      <c r="DC1" s="3" t="s">
        <v>754</v>
      </c>
      <c r="DD1" s="3" t="s">
        <v>747</v>
      </c>
      <c r="DE1" s="3" t="s">
        <v>755</v>
      </c>
      <c r="DF1" s="3" t="s">
        <v>754</v>
      </c>
      <c r="DG1" s="3" t="s">
        <v>747</v>
      </c>
      <c r="DH1" s="3" t="s">
        <v>755</v>
      </c>
      <c r="DI1" s="3" t="s">
        <v>754</v>
      </c>
      <c r="DJ1" s="3" t="s">
        <v>747</v>
      </c>
      <c r="DK1" s="3" t="s">
        <v>755</v>
      </c>
      <c r="DL1" s="3" t="s">
        <v>754</v>
      </c>
      <c r="DM1" s="3" t="s">
        <v>747</v>
      </c>
      <c r="DN1" s="3" t="s">
        <v>755</v>
      </c>
      <c r="DO1" s="3" t="s">
        <v>754</v>
      </c>
      <c r="DP1" s="3" t="s">
        <v>747</v>
      </c>
      <c r="DQ1" s="3" t="s">
        <v>755</v>
      </c>
      <c r="DR1" s="3" t="s">
        <v>754</v>
      </c>
      <c r="DS1" s="3" t="s">
        <v>747</v>
      </c>
      <c r="DT1" s="3" t="s">
        <v>755</v>
      </c>
      <c r="DU1" s="3" t="s">
        <v>754</v>
      </c>
      <c r="DV1" s="3" t="s">
        <v>747</v>
      </c>
      <c r="DW1" s="3" t="s">
        <v>755</v>
      </c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1"/>
      <c r="EN1" s="1"/>
      <c r="EO1" s="1"/>
    </row>
    <row r="2" spans="1:145">
      <c r="A2" s="1">
        <v>1</v>
      </c>
      <c r="B2" s="69">
        <v>39496</v>
      </c>
      <c r="C2" s="1" t="s">
        <v>2609</v>
      </c>
      <c r="D2" s="7">
        <v>138729</v>
      </c>
      <c r="E2" s="7">
        <v>59143</v>
      </c>
      <c r="F2" s="35">
        <f>E2/D2</f>
        <v>0.4263203800214807</v>
      </c>
      <c r="G2" s="35">
        <f t="shared" ref="G2:G33" si="0">((LARGE(N2:DW2,1)-(LARGE(N2:DW2,2)))/E2)</f>
        <v>0.19545846507617132</v>
      </c>
      <c r="H2" s="35" t="str">
        <f t="shared" ref="H2:H33" si="1">INDEX(N2:DW2,MATCH(MAX(N2:DW2),N2:DW2,0)-1)</f>
        <v>PPPP</v>
      </c>
      <c r="I2" s="35">
        <f t="shared" ref="I2:I33" si="2">LARGE(N2:DW2,1)/(E2)</f>
        <v>0.55698899278021063</v>
      </c>
      <c r="J2" s="35" t="str">
        <f t="shared" ref="J2:J33" si="3">INDEX(N2:DW2,MATCH(LARGE(N2:DW2,2),N2:DW2,0)-1)</f>
        <v>MQM</v>
      </c>
      <c r="K2" s="35">
        <f t="shared" ref="K2:K33" si="4">LARGE(N2:DW2,2)/(E2)</f>
        <v>0.36153052770403937</v>
      </c>
      <c r="L2" s="35" t="str">
        <f t="shared" ref="L2:L33" si="5">INDEX(N2:DW2,MATCH(LARGE(N2:DW2,3),N2:DW2,0)-1)</f>
        <v>JUI-S</v>
      </c>
      <c r="M2" s="35">
        <f t="shared" ref="M2:M33" si="6">LARGE(N2:DW2,3)/(E2)</f>
        <v>4.9422585935782762E-2</v>
      </c>
      <c r="N2" s="27" t="s">
        <v>834</v>
      </c>
      <c r="O2" s="27" t="s">
        <v>1002</v>
      </c>
      <c r="P2" s="27" t="s">
        <v>837</v>
      </c>
      <c r="Q2" s="27" t="s">
        <v>5366</v>
      </c>
      <c r="R2" s="27" t="s">
        <v>1185</v>
      </c>
      <c r="S2" s="27">
        <v>76</v>
      </c>
      <c r="T2" s="27" t="s">
        <v>1281</v>
      </c>
      <c r="U2" s="27" t="s">
        <v>1765</v>
      </c>
      <c r="V2" s="27">
        <v>21382</v>
      </c>
      <c r="W2" s="27" t="s">
        <v>834</v>
      </c>
      <c r="X2" s="27" t="s">
        <v>909</v>
      </c>
      <c r="Y2" s="27" t="s">
        <v>837</v>
      </c>
      <c r="Z2" s="27" t="s">
        <v>5364</v>
      </c>
      <c r="AA2" s="27" t="s">
        <v>1194</v>
      </c>
      <c r="AB2" s="27">
        <v>1343</v>
      </c>
      <c r="AC2" s="27" t="s">
        <v>2610</v>
      </c>
      <c r="AD2" s="1" t="s">
        <v>1003</v>
      </c>
      <c r="AE2" s="1">
        <v>32942</v>
      </c>
      <c r="AF2" s="27" t="s">
        <v>834</v>
      </c>
      <c r="AG2" s="27" t="s">
        <v>3202</v>
      </c>
      <c r="AH2" s="27" t="s">
        <v>837</v>
      </c>
      <c r="AI2" s="1" t="s">
        <v>5356</v>
      </c>
      <c r="AJ2" s="1" t="s">
        <v>3764</v>
      </c>
      <c r="AK2" s="1">
        <v>2923</v>
      </c>
      <c r="AL2" s="27" t="s">
        <v>834</v>
      </c>
      <c r="AM2" s="27" t="s">
        <v>4732</v>
      </c>
      <c r="AN2" s="27" t="s">
        <v>837</v>
      </c>
      <c r="AO2" s="27" t="s">
        <v>834</v>
      </c>
      <c r="AP2" s="27" t="s">
        <v>1209</v>
      </c>
      <c r="AQ2" s="27" t="s">
        <v>837</v>
      </c>
      <c r="AR2" s="27" t="s">
        <v>834</v>
      </c>
      <c r="AS2" s="27" t="s">
        <v>1020</v>
      </c>
      <c r="AT2" s="27" t="s">
        <v>837</v>
      </c>
      <c r="AU2" s="27" t="s">
        <v>834</v>
      </c>
      <c r="AV2" s="27" t="s">
        <v>4372</v>
      </c>
      <c r="AW2" s="27" t="s">
        <v>837</v>
      </c>
      <c r="AX2" s="27" t="s">
        <v>834</v>
      </c>
      <c r="AY2" s="27" t="s">
        <v>1424</v>
      </c>
      <c r="AZ2" s="27" t="s">
        <v>837</v>
      </c>
      <c r="BA2" s="27" t="s">
        <v>834</v>
      </c>
      <c r="BB2" s="27" t="s">
        <v>4186</v>
      </c>
      <c r="BC2" s="27" t="s">
        <v>837</v>
      </c>
      <c r="BD2" s="27" t="s">
        <v>834</v>
      </c>
      <c r="BE2" s="27" t="s">
        <v>2875</v>
      </c>
      <c r="BF2" s="27" t="s">
        <v>837</v>
      </c>
      <c r="BG2" s="27" t="s">
        <v>834</v>
      </c>
      <c r="BH2" s="27" t="s">
        <v>3118</v>
      </c>
      <c r="BI2" s="27" t="s">
        <v>837</v>
      </c>
      <c r="BJ2" s="27" t="s">
        <v>834</v>
      </c>
      <c r="BK2" s="27" t="s">
        <v>3608</v>
      </c>
      <c r="BL2" s="27" t="s">
        <v>837</v>
      </c>
      <c r="BM2" s="27" t="s">
        <v>834</v>
      </c>
      <c r="BN2" s="27" t="s">
        <v>3983</v>
      </c>
      <c r="BO2" s="27" t="s">
        <v>837</v>
      </c>
      <c r="BP2" s="1" t="s">
        <v>5370</v>
      </c>
      <c r="BQ2" s="1" t="s">
        <v>3395</v>
      </c>
      <c r="BR2" s="1">
        <v>25</v>
      </c>
      <c r="BS2" s="1" t="s">
        <v>5365</v>
      </c>
      <c r="BT2" s="1" t="s">
        <v>1401</v>
      </c>
      <c r="BU2" s="1">
        <v>178</v>
      </c>
      <c r="BV2" s="1" t="s">
        <v>5367</v>
      </c>
      <c r="BW2" s="1" t="s">
        <v>1401</v>
      </c>
      <c r="BX2" s="1">
        <v>84</v>
      </c>
      <c r="BY2" s="1" t="s">
        <v>5369</v>
      </c>
      <c r="BZ2" s="1" t="s">
        <v>1401</v>
      </c>
      <c r="CA2" s="1">
        <v>44</v>
      </c>
      <c r="CB2" s="1" t="s">
        <v>5368</v>
      </c>
      <c r="CC2" s="1" t="s">
        <v>1401</v>
      </c>
      <c r="CD2" s="1">
        <v>29</v>
      </c>
      <c r="CE2" s="1" t="s">
        <v>5371</v>
      </c>
      <c r="CF2" s="1" t="s">
        <v>1401</v>
      </c>
      <c r="CG2" s="1">
        <v>14</v>
      </c>
      <c r="CH2" s="1" t="s">
        <v>5372</v>
      </c>
      <c r="CI2" s="1" t="s">
        <v>1401</v>
      </c>
      <c r="CJ2" s="1">
        <v>12</v>
      </c>
      <c r="CK2" s="1" t="s">
        <v>5357</v>
      </c>
      <c r="CL2" s="1" t="s">
        <v>1401</v>
      </c>
      <c r="CM2" s="1">
        <v>11</v>
      </c>
      <c r="CN2" s="1" t="s">
        <v>5358</v>
      </c>
      <c r="CO2" s="1" t="s">
        <v>1401</v>
      </c>
      <c r="CP2" s="1">
        <v>11</v>
      </c>
      <c r="CQ2" s="1" t="s">
        <v>2315</v>
      </c>
      <c r="CR2" s="1" t="s">
        <v>1401</v>
      </c>
      <c r="CS2" s="1">
        <v>10</v>
      </c>
      <c r="CT2" s="1" t="s">
        <v>5359</v>
      </c>
      <c r="CU2" s="1" t="s">
        <v>1401</v>
      </c>
      <c r="CV2" s="1">
        <v>10</v>
      </c>
      <c r="CW2" s="1" t="s">
        <v>5360</v>
      </c>
      <c r="CX2" s="1" t="s">
        <v>1401</v>
      </c>
      <c r="CY2" s="1">
        <v>10</v>
      </c>
      <c r="CZ2" s="1" t="s">
        <v>5361</v>
      </c>
      <c r="DA2" s="1" t="s">
        <v>1401</v>
      </c>
      <c r="DB2" s="1">
        <v>8</v>
      </c>
      <c r="DC2" s="1" t="s">
        <v>5362</v>
      </c>
      <c r="DD2" s="1" t="s">
        <v>1401</v>
      </c>
      <c r="DE2" s="1">
        <v>5</v>
      </c>
      <c r="DF2" s="1" t="s">
        <v>5210</v>
      </c>
      <c r="DG2" s="1" t="s">
        <v>1401</v>
      </c>
      <c r="DH2" s="1">
        <v>4</v>
      </c>
      <c r="DI2" s="1" t="s">
        <v>5380</v>
      </c>
      <c r="DJ2" s="1" t="s">
        <v>1401</v>
      </c>
      <c r="DK2" s="1">
        <v>2</v>
      </c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</row>
    <row r="3" spans="1:145">
      <c r="A3" s="1">
        <v>2</v>
      </c>
      <c r="B3" s="69">
        <v>39496</v>
      </c>
      <c r="C3" s="1" t="s">
        <v>2611</v>
      </c>
      <c r="D3" s="7">
        <v>146623</v>
      </c>
      <c r="E3" s="7">
        <v>57592</v>
      </c>
      <c r="F3" s="35">
        <f t="shared" ref="F3:F66" si="7">E3/D3</f>
        <v>0.39278967147036958</v>
      </c>
      <c r="G3" s="35">
        <f t="shared" si="0"/>
        <v>0.60532712876788441</v>
      </c>
      <c r="H3" s="35" t="str">
        <f t="shared" si="1"/>
        <v>PPPP</v>
      </c>
      <c r="I3" s="35">
        <f t="shared" si="2"/>
        <v>0.7827649673565773</v>
      </c>
      <c r="J3" s="35" t="str">
        <f t="shared" si="3"/>
        <v>MMA</v>
      </c>
      <c r="K3" s="35">
        <f t="shared" si="4"/>
        <v>0.17743783858869289</v>
      </c>
      <c r="L3" s="35" t="str">
        <f t="shared" si="5"/>
        <v>PML-N</v>
      </c>
      <c r="M3" s="35">
        <f t="shared" si="6"/>
        <v>2.0627864981247395E-2</v>
      </c>
      <c r="N3" s="27" t="s">
        <v>834</v>
      </c>
      <c r="O3" s="27" t="s">
        <v>1002</v>
      </c>
      <c r="P3" s="27" t="s">
        <v>837</v>
      </c>
      <c r="Q3" s="27" t="s">
        <v>2613</v>
      </c>
      <c r="R3" s="27" t="s">
        <v>1185</v>
      </c>
      <c r="S3" s="27">
        <v>10219</v>
      </c>
      <c r="T3" s="27" t="s">
        <v>5382</v>
      </c>
      <c r="U3" s="27" t="s">
        <v>1765</v>
      </c>
      <c r="V3" s="27">
        <v>516</v>
      </c>
      <c r="W3" s="27" t="s">
        <v>834</v>
      </c>
      <c r="X3" s="27" t="s">
        <v>909</v>
      </c>
      <c r="Y3" s="27" t="s">
        <v>837</v>
      </c>
      <c r="Z3" s="27" t="s">
        <v>5381</v>
      </c>
      <c r="AA3" s="27" t="s">
        <v>1194</v>
      </c>
      <c r="AB3" s="27">
        <v>1188</v>
      </c>
      <c r="AC3" s="27" t="s">
        <v>2612</v>
      </c>
      <c r="AD3" s="1" t="s">
        <v>1003</v>
      </c>
      <c r="AE3" s="1">
        <v>45081</v>
      </c>
      <c r="AF3" s="27" t="s">
        <v>834</v>
      </c>
      <c r="AG3" s="27" t="s">
        <v>3202</v>
      </c>
      <c r="AH3" s="27" t="s">
        <v>837</v>
      </c>
      <c r="AI3" s="27" t="s">
        <v>834</v>
      </c>
      <c r="AJ3" s="27" t="s">
        <v>3764</v>
      </c>
      <c r="AK3" s="27" t="s">
        <v>837</v>
      </c>
      <c r="AL3" s="27" t="s">
        <v>834</v>
      </c>
      <c r="AM3" s="27" t="s">
        <v>4732</v>
      </c>
      <c r="AN3" s="27" t="s">
        <v>837</v>
      </c>
      <c r="AO3" s="1" t="s">
        <v>3998</v>
      </c>
      <c r="AP3" s="1" t="s">
        <v>1209</v>
      </c>
      <c r="AQ3" s="1">
        <v>90</v>
      </c>
      <c r="AR3" s="27" t="s">
        <v>834</v>
      </c>
      <c r="AS3" s="27" t="s">
        <v>1020</v>
      </c>
      <c r="AT3" s="27" t="s">
        <v>837</v>
      </c>
      <c r="AU3" s="27" t="s">
        <v>834</v>
      </c>
      <c r="AV3" s="27" t="s">
        <v>4372</v>
      </c>
      <c r="AW3" s="27" t="s">
        <v>837</v>
      </c>
      <c r="AX3" s="27" t="s">
        <v>834</v>
      </c>
      <c r="AY3" s="27" t="s">
        <v>1424</v>
      </c>
      <c r="AZ3" s="27" t="s">
        <v>837</v>
      </c>
      <c r="BA3" s="27" t="s">
        <v>834</v>
      </c>
      <c r="BB3" s="27" t="s">
        <v>4186</v>
      </c>
      <c r="BC3" s="27" t="s">
        <v>837</v>
      </c>
      <c r="BD3" s="27" t="s">
        <v>834</v>
      </c>
      <c r="BE3" s="27" t="s">
        <v>2875</v>
      </c>
      <c r="BF3" s="27" t="s">
        <v>837</v>
      </c>
      <c r="BG3" s="27" t="s">
        <v>834</v>
      </c>
      <c r="BH3" s="27" t="s">
        <v>3118</v>
      </c>
      <c r="BI3" s="27" t="s">
        <v>837</v>
      </c>
      <c r="BJ3" s="27" t="s">
        <v>834</v>
      </c>
      <c r="BK3" s="27" t="s">
        <v>3608</v>
      </c>
      <c r="BL3" s="27" t="s">
        <v>837</v>
      </c>
      <c r="BM3" s="1" t="s">
        <v>5547</v>
      </c>
      <c r="BN3" s="1" t="s">
        <v>3983</v>
      </c>
      <c r="BO3" s="1">
        <v>28</v>
      </c>
      <c r="BP3" s="1" t="s">
        <v>5544</v>
      </c>
      <c r="BQ3" s="1" t="s">
        <v>3395</v>
      </c>
      <c r="BR3" s="1">
        <v>279</v>
      </c>
      <c r="BS3" s="1" t="s">
        <v>5545</v>
      </c>
      <c r="BT3" s="1" t="s">
        <v>1401</v>
      </c>
      <c r="BU3" s="1">
        <v>71</v>
      </c>
      <c r="BV3" s="1" t="s">
        <v>5546</v>
      </c>
      <c r="BW3" s="1" t="s">
        <v>1401</v>
      </c>
      <c r="BX3" s="1">
        <v>43</v>
      </c>
      <c r="BY3" s="1" t="s">
        <v>5710</v>
      </c>
      <c r="BZ3" s="1" t="s">
        <v>1401</v>
      </c>
      <c r="CA3" s="1">
        <v>23</v>
      </c>
      <c r="CB3" s="1" t="s">
        <v>5711</v>
      </c>
      <c r="CC3" s="1" t="s">
        <v>1401</v>
      </c>
      <c r="CD3" s="1">
        <v>16</v>
      </c>
      <c r="CE3" s="1" t="s">
        <v>5712</v>
      </c>
      <c r="CF3" s="1" t="s">
        <v>1401</v>
      </c>
      <c r="CG3" s="1">
        <v>15</v>
      </c>
      <c r="CH3" s="1" t="s">
        <v>5357</v>
      </c>
      <c r="CI3" s="1" t="s">
        <v>1401</v>
      </c>
      <c r="CJ3" s="1">
        <v>13</v>
      </c>
      <c r="CK3" s="1" t="s">
        <v>5551</v>
      </c>
      <c r="CL3" s="1" t="s">
        <v>1401</v>
      </c>
      <c r="CM3" s="1">
        <v>10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</row>
    <row r="4" spans="1:145">
      <c r="A4" s="1">
        <v>3</v>
      </c>
      <c r="B4" s="69">
        <v>39496</v>
      </c>
      <c r="C4" s="1" t="s">
        <v>2619</v>
      </c>
      <c r="D4" s="7">
        <v>119155</v>
      </c>
      <c r="E4" s="7">
        <v>56756</v>
      </c>
      <c r="F4" s="35">
        <f t="shared" si="7"/>
        <v>0.47632075867567453</v>
      </c>
      <c r="G4" s="35">
        <f t="shared" si="0"/>
        <v>0.44023539361477199</v>
      </c>
      <c r="H4" s="35" t="str">
        <f t="shared" si="1"/>
        <v>PPPP</v>
      </c>
      <c r="I4" s="35">
        <f t="shared" si="2"/>
        <v>0.71504334343505538</v>
      </c>
      <c r="J4" s="35" t="str">
        <f t="shared" si="3"/>
        <v>PML</v>
      </c>
      <c r="K4" s="35">
        <f t="shared" si="4"/>
        <v>0.27480794982028334</v>
      </c>
      <c r="L4" s="35" t="str">
        <f t="shared" si="5"/>
        <v>PPP (Shaheed Bhutto)</v>
      </c>
      <c r="M4" s="35">
        <f t="shared" si="6"/>
        <v>6.7129466488124604E-3</v>
      </c>
      <c r="N4" s="27" t="s">
        <v>834</v>
      </c>
      <c r="O4" s="27" t="s">
        <v>1002</v>
      </c>
      <c r="P4" s="27" t="s">
        <v>837</v>
      </c>
      <c r="Q4" s="27" t="s">
        <v>834</v>
      </c>
      <c r="R4" s="27" t="s">
        <v>1185</v>
      </c>
      <c r="S4" s="27" t="s">
        <v>837</v>
      </c>
      <c r="T4" s="27" t="s">
        <v>5554</v>
      </c>
      <c r="U4" s="27" t="s">
        <v>1765</v>
      </c>
      <c r="V4" s="27">
        <v>18</v>
      </c>
      <c r="W4" s="27" t="s">
        <v>2806</v>
      </c>
      <c r="X4" s="27" t="s">
        <v>909</v>
      </c>
      <c r="Y4" s="27">
        <v>15597</v>
      </c>
      <c r="Z4" s="27" t="s">
        <v>5553</v>
      </c>
      <c r="AA4" s="27" t="s">
        <v>1194</v>
      </c>
      <c r="AB4" s="27">
        <v>131</v>
      </c>
      <c r="AC4" s="27" t="s">
        <v>2805</v>
      </c>
      <c r="AD4" s="1" t="s">
        <v>1003</v>
      </c>
      <c r="AE4" s="1">
        <v>40583</v>
      </c>
      <c r="AF4" s="27" t="s">
        <v>834</v>
      </c>
      <c r="AG4" s="27" t="s">
        <v>3202</v>
      </c>
      <c r="AH4" s="27" t="s">
        <v>837</v>
      </c>
      <c r="AI4" s="27" t="s">
        <v>834</v>
      </c>
      <c r="AJ4" s="27" t="s">
        <v>3764</v>
      </c>
      <c r="AK4" s="27" t="s">
        <v>837</v>
      </c>
      <c r="AL4" s="27" t="s">
        <v>834</v>
      </c>
      <c r="AM4" s="27" t="s">
        <v>4732</v>
      </c>
      <c r="AN4" s="27" t="s">
        <v>837</v>
      </c>
      <c r="AO4" s="27" t="s">
        <v>834</v>
      </c>
      <c r="AP4" s="27" t="s">
        <v>1209</v>
      </c>
      <c r="AQ4" s="27" t="s">
        <v>837</v>
      </c>
      <c r="AR4" s="27" t="s">
        <v>834</v>
      </c>
      <c r="AS4" s="27" t="s">
        <v>1020</v>
      </c>
      <c r="AT4" s="27" t="s">
        <v>837</v>
      </c>
      <c r="AU4" s="27" t="s">
        <v>834</v>
      </c>
      <c r="AV4" s="27" t="s">
        <v>4372</v>
      </c>
      <c r="AW4" s="27" t="s">
        <v>837</v>
      </c>
      <c r="AX4" s="27" t="s">
        <v>834</v>
      </c>
      <c r="AY4" s="27" t="s">
        <v>1424</v>
      </c>
      <c r="AZ4" s="27" t="s">
        <v>837</v>
      </c>
      <c r="BA4" s="27" t="s">
        <v>834</v>
      </c>
      <c r="BB4" s="27" t="s">
        <v>4186</v>
      </c>
      <c r="BC4" s="27" t="s">
        <v>837</v>
      </c>
      <c r="BD4" s="1" t="s">
        <v>5552</v>
      </c>
      <c r="BE4" s="1" t="s">
        <v>2875</v>
      </c>
      <c r="BF4" s="1">
        <v>381</v>
      </c>
      <c r="BG4" s="27" t="s">
        <v>834</v>
      </c>
      <c r="BH4" s="27" t="s">
        <v>3118</v>
      </c>
      <c r="BI4" s="27" t="s">
        <v>837</v>
      </c>
      <c r="BJ4" s="27" t="s">
        <v>834</v>
      </c>
      <c r="BK4" s="27" t="s">
        <v>3608</v>
      </c>
      <c r="BL4" s="27" t="s">
        <v>837</v>
      </c>
      <c r="BM4" s="27" t="s">
        <v>834</v>
      </c>
      <c r="BN4" s="27" t="s">
        <v>3983</v>
      </c>
      <c r="BO4" s="27" t="s">
        <v>837</v>
      </c>
      <c r="BP4" s="27" t="s">
        <v>834</v>
      </c>
      <c r="BQ4" s="27" t="s">
        <v>3395</v>
      </c>
      <c r="BR4" s="27" t="s">
        <v>837</v>
      </c>
      <c r="BS4" s="1" t="s">
        <v>4969</v>
      </c>
      <c r="BT4" s="1" t="s">
        <v>1401</v>
      </c>
      <c r="BU4" s="1">
        <v>18</v>
      </c>
      <c r="BV4" s="1" t="s">
        <v>5225</v>
      </c>
      <c r="BW4" s="1" t="s">
        <v>1401</v>
      </c>
      <c r="BX4" s="1">
        <v>5</v>
      </c>
      <c r="BY4" s="1" t="s">
        <v>5226</v>
      </c>
      <c r="BZ4" s="1" t="s">
        <v>1401</v>
      </c>
      <c r="CA4" s="1">
        <v>4</v>
      </c>
      <c r="CB4" s="1" t="s">
        <v>2620</v>
      </c>
      <c r="CC4" s="1" t="s">
        <v>1401</v>
      </c>
      <c r="CD4" s="1">
        <v>4</v>
      </c>
      <c r="CE4" s="1" t="s">
        <v>5227</v>
      </c>
      <c r="CF4" s="1" t="s">
        <v>1401</v>
      </c>
      <c r="CG4" s="1">
        <v>3</v>
      </c>
      <c r="CH4" s="1" t="s">
        <v>5071</v>
      </c>
      <c r="CI4" s="1" t="s">
        <v>1401</v>
      </c>
      <c r="CJ4" s="1">
        <v>1</v>
      </c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</row>
    <row r="5" spans="1:145">
      <c r="A5" s="27">
        <v>4</v>
      </c>
      <c r="B5" s="69">
        <v>39496</v>
      </c>
      <c r="C5" s="1" t="s">
        <v>2618</v>
      </c>
      <c r="D5" s="7">
        <v>130718</v>
      </c>
      <c r="E5" s="7">
        <v>62722</v>
      </c>
      <c r="F5" s="35">
        <f t="shared" si="7"/>
        <v>0.47982680273565997</v>
      </c>
      <c r="G5" s="35">
        <f t="shared" si="0"/>
        <v>0.3517426102483977</v>
      </c>
      <c r="H5" s="35" t="str">
        <f t="shared" si="1"/>
        <v>PPPP</v>
      </c>
      <c r="I5" s="35">
        <f t="shared" si="2"/>
        <v>0.65578265999170948</v>
      </c>
      <c r="J5" s="35" t="str">
        <f t="shared" si="3"/>
        <v>PML-F</v>
      </c>
      <c r="K5" s="35">
        <f t="shared" si="4"/>
        <v>0.30404004974331178</v>
      </c>
      <c r="L5" s="35" t="str">
        <f t="shared" si="5"/>
        <v>IND</v>
      </c>
      <c r="M5" s="35">
        <f t="shared" si="6"/>
        <v>2.4584675233570358E-2</v>
      </c>
      <c r="N5" s="27" t="s">
        <v>834</v>
      </c>
      <c r="O5" s="27" t="s">
        <v>1002</v>
      </c>
      <c r="P5" s="27" t="s">
        <v>837</v>
      </c>
      <c r="Q5" s="27" t="s">
        <v>834</v>
      </c>
      <c r="R5" s="27" t="s">
        <v>1185</v>
      </c>
      <c r="S5" s="27" t="s">
        <v>837</v>
      </c>
      <c r="T5" s="27" t="s">
        <v>5076</v>
      </c>
      <c r="U5" s="27" t="s">
        <v>1765</v>
      </c>
      <c r="V5" s="27">
        <v>55</v>
      </c>
      <c r="W5" s="27" t="s">
        <v>834</v>
      </c>
      <c r="X5" s="27" t="s">
        <v>909</v>
      </c>
      <c r="Y5" s="27" t="s">
        <v>837</v>
      </c>
      <c r="Z5" s="27" t="s">
        <v>5074</v>
      </c>
      <c r="AA5" s="27" t="s">
        <v>1194</v>
      </c>
      <c r="AB5" s="27">
        <v>197</v>
      </c>
      <c r="AC5" s="27" t="s">
        <v>2614</v>
      </c>
      <c r="AD5" s="1" t="s">
        <v>1003</v>
      </c>
      <c r="AE5" s="1">
        <v>41132</v>
      </c>
      <c r="AF5" s="27" t="s">
        <v>834</v>
      </c>
      <c r="AG5" s="27" t="s">
        <v>3202</v>
      </c>
      <c r="AH5" s="27" t="s">
        <v>837</v>
      </c>
      <c r="AI5" s="27" t="s">
        <v>834</v>
      </c>
      <c r="AJ5" s="27" t="s">
        <v>3764</v>
      </c>
      <c r="AK5" s="27" t="s">
        <v>837</v>
      </c>
      <c r="AL5" s="27" t="s">
        <v>834</v>
      </c>
      <c r="AM5" s="27" t="s">
        <v>4732</v>
      </c>
      <c r="AN5" s="27" t="s">
        <v>837</v>
      </c>
      <c r="AO5" s="27" t="s">
        <v>834</v>
      </c>
      <c r="AP5" s="27" t="s">
        <v>1209</v>
      </c>
      <c r="AQ5" s="27" t="s">
        <v>837</v>
      </c>
      <c r="AR5" s="27" t="s">
        <v>834</v>
      </c>
      <c r="AS5" s="27" t="s">
        <v>1020</v>
      </c>
      <c r="AT5" s="27" t="s">
        <v>837</v>
      </c>
      <c r="AU5" s="27" t="s">
        <v>834</v>
      </c>
      <c r="AV5" s="27" t="s">
        <v>4372</v>
      </c>
      <c r="AW5" s="27" t="s">
        <v>837</v>
      </c>
      <c r="AX5" s="1" t="s">
        <v>2615</v>
      </c>
      <c r="AY5" s="1" t="s">
        <v>1424</v>
      </c>
      <c r="AZ5" s="1">
        <v>19070</v>
      </c>
      <c r="BA5" s="27" t="s">
        <v>834</v>
      </c>
      <c r="BB5" s="27" t="s">
        <v>4186</v>
      </c>
      <c r="BC5" s="27" t="s">
        <v>837</v>
      </c>
      <c r="BD5" s="27" t="s">
        <v>834</v>
      </c>
      <c r="BE5" s="27" t="s">
        <v>2875</v>
      </c>
      <c r="BF5" s="27" t="s">
        <v>837</v>
      </c>
      <c r="BG5" s="27" t="s">
        <v>834</v>
      </c>
      <c r="BH5" s="27" t="s">
        <v>3118</v>
      </c>
      <c r="BI5" s="27" t="s">
        <v>837</v>
      </c>
      <c r="BJ5" s="27" t="s">
        <v>834</v>
      </c>
      <c r="BK5" s="27" t="s">
        <v>3608</v>
      </c>
      <c r="BL5" s="27" t="s">
        <v>837</v>
      </c>
      <c r="BM5" s="1" t="s">
        <v>5547</v>
      </c>
      <c r="BN5" s="1" t="s">
        <v>3983</v>
      </c>
      <c r="BO5" s="1">
        <v>10</v>
      </c>
      <c r="BP5" s="1" t="s">
        <v>5079</v>
      </c>
      <c r="BQ5" s="1" t="s">
        <v>4512</v>
      </c>
      <c r="BR5" s="1">
        <v>26</v>
      </c>
      <c r="BS5" s="1" t="s">
        <v>5072</v>
      </c>
      <c r="BT5" s="1" t="s">
        <v>1401</v>
      </c>
      <c r="BU5" s="1">
        <v>1542</v>
      </c>
      <c r="BV5" s="1" t="s">
        <v>5073</v>
      </c>
      <c r="BW5" s="1" t="s">
        <v>1401</v>
      </c>
      <c r="BX5" s="1">
        <v>442</v>
      </c>
      <c r="BY5" s="1" t="s">
        <v>5075</v>
      </c>
      <c r="BZ5" s="1" t="s">
        <v>1401</v>
      </c>
      <c r="CA5" s="1">
        <v>100</v>
      </c>
      <c r="CB5" s="1" t="s">
        <v>1675</v>
      </c>
      <c r="CC5" s="1" t="s">
        <v>1401</v>
      </c>
      <c r="CD5" s="1">
        <v>54</v>
      </c>
      <c r="CE5" s="1" t="s">
        <v>1675</v>
      </c>
      <c r="CF5" s="1" t="s">
        <v>1401</v>
      </c>
      <c r="CG5" s="1">
        <v>54</v>
      </c>
      <c r="CH5" s="1" t="s">
        <v>5077</v>
      </c>
      <c r="CI5" s="1" t="s">
        <v>1401</v>
      </c>
      <c r="CJ5" s="1">
        <v>38</v>
      </c>
      <c r="CK5" s="1" t="s">
        <v>5078</v>
      </c>
      <c r="CL5" s="1" t="s">
        <v>1401</v>
      </c>
      <c r="CM5" s="1">
        <v>26</v>
      </c>
      <c r="CN5" s="1" t="s">
        <v>5712</v>
      </c>
      <c r="CO5" s="1" t="s">
        <v>1401</v>
      </c>
      <c r="CP5" s="1">
        <v>11</v>
      </c>
      <c r="CQ5" s="1" t="s">
        <v>5228</v>
      </c>
      <c r="CR5" s="1" t="s">
        <v>1401</v>
      </c>
      <c r="CS5" s="27">
        <v>7</v>
      </c>
      <c r="CT5" s="27" t="s">
        <v>5229</v>
      </c>
      <c r="CU5" s="27" t="s">
        <v>1401</v>
      </c>
      <c r="CV5" s="27">
        <v>6</v>
      </c>
      <c r="CW5" s="27" t="s">
        <v>5398</v>
      </c>
      <c r="CX5" s="1" t="s">
        <v>1401</v>
      </c>
      <c r="CY5" s="1">
        <v>3</v>
      </c>
      <c r="CZ5" s="1" t="s">
        <v>5399</v>
      </c>
      <c r="DA5" s="1" t="s">
        <v>1401</v>
      </c>
      <c r="DB5" s="1">
        <v>3</v>
      </c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</row>
    <row r="6" spans="1:145">
      <c r="A6" s="27">
        <v>5</v>
      </c>
      <c r="B6" s="69">
        <v>39496</v>
      </c>
      <c r="C6" s="1" t="s">
        <v>1482</v>
      </c>
      <c r="D6" s="7">
        <v>125360</v>
      </c>
      <c r="E6" s="7">
        <v>58454</v>
      </c>
      <c r="F6" s="35">
        <f t="shared" si="7"/>
        <v>0.46628908742820674</v>
      </c>
      <c r="G6" s="35">
        <f t="shared" si="0"/>
        <v>0.29855955110001026</v>
      </c>
      <c r="H6" s="35" t="str">
        <f t="shared" si="1"/>
        <v>PPPP</v>
      </c>
      <c r="I6" s="35">
        <f t="shared" si="2"/>
        <v>0.5406986690389024</v>
      </c>
      <c r="J6" s="35" t="str">
        <f t="shared" si="3"/>
        <v>PML</v>
      </c>
      <c r="K6" s="35">
        <f t="shared" si="4"/>
        <v>0.24213911793889212</v>
      </c>
      <c r="L6" s="35" t="str">
        <f t="shared" si="5"/>
        <v>IND</v>
      </c>
      <c r="M6" s="35">
        <f t="shared" si="6"/>
        <v>0.21394600882745407</v>
      </c>
      <c r="N6" s="27" t="s">
        <v>834</v>
      </c>
      <c r="O6" s="27" t="s">
        <v>1002</v>
      </c>
      <c r="P6" s="27" t="s">
        <v>837</v>
      </c>
      <c r="Q6" s="27" t="s">
        <v>834</v>
      </c>
      <c r="R6" s="27" t="s">
        <v>1185</v>
      </c>
      <c r="S6" s="27" t="s">
        <v>837</v>
      </c>
      <c r="T6" s="27" t="s">
        <v>4183</v>
      </c>
      <c r="U6" s="27" t="s">
        <v>1765</v>
      </c>
      <c r="V6" s="27">
        <v>26</v>
      </c>
      <c r="W6" s="27" t="s">
        <v>2617</v>
      </c>
      <c r="X6" s="27" t="s">
        <v>909</v>
      </c>
      <c r="Y6" s="27">
        <v>14154</v>
      </c>
      <c r="Z6" s="27" t="s">
        <v>5235</v>
      </c>
      <c r="AA6" s="27" t="s">
        <v>1194</v>
      </c>
      <c r="AB6" s="27">
        <v>42</v>
      </c>
      <c r="AC6" s="27" t="s">
        <v>2616</v>
      </c>
      <c r="AD6" s="1" t="s">
        <v>1003</v>
      </c>
      <c r="AE6" s="1">
        <v>31606</v>
      </c>
      <c r="AF6" s="27" t="s">
        <v>834</v>
      </c>
      <c r="AG6" s="27" t="s">
        <v>3202</v>
      </c>
      <c r="AH6" s="27" t="s">
        <v>837</v>
      </c>
      <c r="AI6" s="27" t="s">
        <v>834</v>
      </c>
      <c r="AJ6" s="27" t="s">
        <v>3764</v>
      </c>
      <c r="AK6" s="27" t="s">
        <v>837</v>
      </c>
      <c r="AL6" s="27" t="s">
        <v>834</v>
      </c>
      <c r="AM6" s="27" t="s">
        <v>4732</v>
      </c>
      <c r="AN6" s="27" t="s">
        <v>837</v>
      </c>
      <c r="AO6" s="27" t="s">
        <v>834</v>
      </c>
      <c r="AP6" s="27" t="s">
        <v>1209</v>
      </c>
      <c r="AQ6" s="27" t="s">
        <v>837</v>
      </c>
      <c r="AR6" s="27" t="s">
        <v>834</v>
      </c>
      <c r="AS6" s="27" t="s">
        <v>1020</v>
      </c>
      <c r="AT6" s="27" t="s">
        <v>837</v>
      </c>
      <c r="AU6" s="27" t="s">
        <v>834</v>
      </c>
      <c r="AV6" s="27" t="s">
        <v>4372</v>
      </c>
      <c r="AW6" s="27" t="s">
        <v>837</v>
      </c>
      <c r="AX6" s="27" t="s">
        <v>834</v>
      </c>
      <c r="AY6" s="27" t="s">
        <v>1424</v>
      </c>
      <c r="AZ6" s="27" t="s">
        <v>837</v>
      </c>
      <c r="BA6" s="27" t="s">
        <v>834</v>
      </c>
      <c r="BB6" s="27" t="s">
        <v>4186</v>
      </c>
      <c r="BC6" s="27" t="s">
        <v>837</v>
      </c>
      <c r="BD6" s="27" t="s">
        <v>834</v>
      </c>
      <c r="BE6" s="27" t="s">
        <v>2875</v>
      </c>
      <c r="BF6" s="27" t="s">
        <v>837</v>
      </c>
      <c r="BG6" s="27" t="s">
        <v>834</v>
      </c>
      <c r="BH6" s="27" t="s">
        <v>3118</v>
      </c>
      <c r="BI6" s="27" t="s">
        <v>837</v>
      </c>
      <c r="BJ6" s="27" t="s">
        <v>834</v>
      </c>
      <c r="BK6" s="27" t="s">
        <v>3608</v>
      </c>
      <c r="BL6" s="27" t="s">
        <v>837</v>
      </c>
      <c r="BM6" s="27" t="s">
        <v>834</v>
      </c>
      <c r="BN6" s="27" t="s">
        <v>3983</v>
      </c>
      <c r="BO6" s="27" t="s">
        <v>837</v>
      </c>
      <c r="BP6" s="27" t="s">
        <v>834</v>
      </c>
      <c r="BQ6" s="27" t="s">
        <v>3395</v>
      </c>
      <c r="BR6" s="27" t="s">
        <v>837</v>
      </c>
      <c r="BS6" s="1" t="s">
        <v>5234</v>
      </c>
      <c r="BT6" s="1" t="s">
        <v>1401</v>
      </c>
      <c r="BU6" s="1">
        <v>12506</v>
      </c>
      <c r="BV6" s="1" t="s">
        <v>5236</v>
      </c>
      <c r="BW6" s="1" t="s">
        <v>1401</v>
      </c>
      <c r="BX6" s="1">
        <v>38</v>
      </c>
      <c r="BY6" s="1" t="s">
        <v>5237</v>
      </c>
      <c r="BZ6" s="1" t="s">
        <v>1401</v>
      </c>
      <c r="CA6" s="1">
        <v>23</v>
      </c>
      <c r="CB6" s="1" t="s">
        <v>5232</v>
      </c>
      <c r="CC6" s="1" t="s">
        <v>1401</v>
      </c>
      <c r="CD6" s="27">
        <v>18</v>
      </c>
      <c r="CE6" s="27" t="s">
        <v>5233</v>
      </c>
      <c r="CF6" s="27" t="s">
        <v>1401</v>
      </c>
      <c r="CG6" s="27">
        <v>17</v>
      </c>
      <c r="CH6" s="27" t="s">
        <v>3825</v>
      </c>
      <c r="CI6" s="1" t="s">
        <v>1401</v>
      </c>
      <c r="CJ6" s="1">
        <v>8</v>
      </c>
      <c r="CK6" s="1" t="s">
        <v>3952</v>
      </c>
      <c r="CL6" s="1" t="s">
        <v>1401</v>
      </c>
      <c r="CM6" s="1">
        <v>6</v>
      </c>
      <c r="CN6" s="1" t="s">
        <v>5087</v>
      </c>
      <c r="CO6" s="1" t="s">
        <v>1401</v>
      </c>
      <c r="CP6" s="1">
        <v>6</v>
      </c>
      <c r="CQ6" s="1" t="s">
        <v>3601</v>
      </c>
      <c r="CR6" s="1" t="s">
        <v>1401</v>
      </c>
      <c r="CS6" s="27">
        <v>3</v>
      </c>
      <c r="CT6" s="27" t="s">
        <v>285</v>
      </c>
      <c r="CU6" s="27" t="s">
        <v>1401</v>
      </c>
      <c r="CV6" s="52">
        <v>1</v>
      </c>
      <c r="CW6" s="52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</row>
    <row r="7" spans="1:145">
      <c r="A7" s="27">
        <v>6</v>
      </c>
      <c r="B7" s="69">
        <v>39496</v>
      </c>
      <c r="C7" s="1" t="s">
        <v>1485</v>
      </c>
      <c r="D7" s="7">
        <v>133988</v>
      </c>
      <c r="E7" s="7">
        <v>55074</v>
      </c>
      <c r="F7" s="35">
        <f t="shared" si="7"/>
        <v>0.41103680926650149</v>
      </c>
      <c r="G7" s="35">
        <f t="shared" si="0"/>
        <v>8.6374695863746964E-2</v>
      </c>
      <c r="H7" s="35" t="str">
        <f t="shared" si="1"/>
        <v>PPPP</v>
      </c>
      <c r="I7" s="35">
        <f t="shared" si="2"/>
        <v>0.53805788575371316</v>
      </c>
      <c r="J7" s="35" t="str">
        <f t="shared" si="3"/>
        <v>PML</v>
      </c>
      <c r="K7" s="35">
        <f t="shared" si="4"/>
        <v>0.45168318988996625</v>
      </c>
      <c r="L7" s="35" t="str">
        <f t="shared" si="5"/>
        <v>IND</v>
      </c>
      <c r="M7" s="35">
        <f t="shared" si="6"/>
        <v>3.0867560010168138E-3</v>
      </c>
      <c r="N7" s="27" t="s">
        <v>834</v>
      </c>
      <c r="O7" s="27" t="s">
        <v>1002</v>
      </c>
      <c r="P7" s="27" t="s">
        <v>837</v>
      </c>
      <c r="Q7" s="27" t="s">
        <v>834</v>
      </c>
      <c r="R7" s="27" t="s">
        <v>1185</v>
      </c>
      <c r="S7" s="27" t="s">
        <v>837</v>
      </c>
      <c r="T7" s="27" t="s">
        <v>5091</v>
      </c>
      <c r="U7" s="27" t="s">
        <v>1765</v>
      </c>
      <c r="V7" s="27">
        <v>44</v>
      </c>
      <c r="W7" s="27" t="s">
        <v>2621</v>
      </c>
      <c r="X7" s="27" t="s">
        <v>909</v>
      </c>
      <c r="Y7" s="27">
        <v>24876</v>
      </c>
      <c r="Z7" s="27" t="s">
        <v>5089</v>
      </c>
      <c r="AA7" s="27" t="s">
        <v>1194</v>
      </c>
      <c r="AB7" s="27">
        <v>100</v>
      </c>
      <c r="AC7" s="27" t="s">
        <v>2620</v>
      </c>
      <c r="AD7" s="1" t="s">
        <v>1003</v>
      </c>
      <c r="AE7" s="1">
        <v>29633</v>
      </c>
      <c r="AF7" s="27" t="s">
        <v>5094</v>
      </c>
      <c r="AG7" s="27" t="s">
        <v>3202</v>
      </c>
      <c r="AH7" s="27">
        <v>18</v>
      </c>
      <c r="AI7" s="27" t="s">
        <v>834</v>
      </c>
      <c r="AJ7" s="27" t="s">
        <v>3764</v>
      </c>
      <c r="AK7" s="27" t="s">
        <v>837</v>
      </c>
      <c r="AL7" s="27" t="s">
        <v>834</v>
      </c>
      <c r="AM7" s="27" t="s">
        <v>4732</v>
      </c>
      <c r="AN7" s="27" t="s">
        <v>837</v>
      </c>
      <c r="AO7" s="27" t="s">
        <v>834</v>
      </c>
      <c r="AP7" s="27" t="s">
        <v>1209</v>
      </c>
      <c r="AQ7" s="27" t="s">
        <v>837</v>
      </c>
      <c r="AR7" s="27" t="s">
        <v>834</v>
      </c>
      <c r="AS7" s="27" t="s">
        <v>1020</v>
      </c>
      <c r="AT7" s="27" t="s">
        <v>837</v>
      </c>
      <c r="AU7" s="27" t="s">
        <v>834</v>
      </c>
      <c r="AV7" s="27" t="s">
        <v>4372</v>
      </c>
      <c r="AW7" s="27" t="s">
        <v>837</v>
      </c>
      <c r="AX7" s="27" t="s">
        <v>834</v>
      </c>
      <c r="AY7" s="27" t="s">
        <v>1424</v>
      </c>
      <c r="AZ7" s="27" t="s">
        <v>837</v>
      </c>
      <c r="BA7" s="27" t="s">
        <v>834</v>
      </c>
      <c r="BB7" s="27" t="s">
        <v>4186</v>
      </c>
      <c r="BC7" s="27" t="s">
        <v>837</v>
      </c>
      <c r="BD7" s="27" t="s">
        <v>834</v>
      </c>
      <c r="BE7" s="27" t="s">
        <v>2875</v>
      </c>
      <c r="BF7" s="27" t="s">
        <v>837</v>
      </c>
      <c r="BG7" s="27" t="s">
        <v>834</v>
      </c>
      <c r="BH7" s="27" t="s">
        <v>3118</v>
      </c>
      <c r="BI7" s="27" t="s">
        <v>837</v>
      </c>
      <c r="BJ7" s="1" t="s">
        <v>5090</v>
      </c>
      <c r="BK7" s="27" t="s">
        <v>3608</v>
      </c>
      <c r="BL7" s="1">
        <v>63</v>
      </c>
      <c r="BM7" s="27" t="s">
        <v>834</v>
      </c>
      <c r="BN7" s="27" t="s">
        <v>3983</v>
      </c>
      <c r="BO7" s="27" t="s">
        <v>837</v>
      </c>
      <c r="BP7" s="27" t="s">
        <v>834</v>
      </c>
      <c r="BQ7" s="27" t="s">
        <v>3395</v>
      </c>
      <c r="BR7" s="27" t="s">
        <v>837</v>
      </c>
      <c r="BS7" s="1" t="s">
        <v>5088</v>
      </c>
      <c r="BT7" s="1" t="s">
        <v>1401</v>
      </c>
      <c r="BU7" s="1">
        <v>170</v>
      </c>
      <c r="BV7" s="1" t="s">
        <v>3826</v>
      </c>
      <c r="BW7" s="1" t="s">
        <v>1401</v>
      </c>
      <c r="BX7" s="1">
        <v>128</v>
      </c>
      <c r="BY7" s="1" t="s">
        <v>5092</v>
      </c>
      <c r="BZ7" s="1" t="s">
        <v>1401</v>
      </c>
      <c r="CA7" s="1">
        <v>24</v>
      </c>
      <c r="CB7" s="1" t="s">
        <v>5093</v>
      </c>
      <c r="CC7" s="1" t="s">
        <v>1401</v>
      </c>
      <c r="CD7" s="27">
        <v>18</v>
      </c>
      <c r="CE7" s="27"/>
      <c r="CF7" s="27"/>
      <c r="CG7" s="27"/>
      <c r="CH7" s="52"/>
      <c r="CS7" s="52"/>
      <c r="CT7" s="27"/>
      <c r="CU7" s="27"/>
      <c r="CV7" s="27"/>
      <c r="CW7" s="27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</row>
    <row r="8" spans="1:145">
      <c r="A8" s="27">
        <v>7</v>
      </c>
      <c r="B8" s="69">
        <v>39496</v>
      </c>
      <c r="C8" s="1" t="s">
        <v>2622</v>
      </c>
      <c r="D8" s="7">
        <v>170704</v>
      </c>
      <c r="E8" s="7">
        <v>85032</v>
      </c>
      <c r="F8" s="35">
        <f t="shared" si="7"/>
        <v>0.49812541006654792</v>
      </c>
      <c r="G8" s="35">
        <f t="shared" si="0"/>
        <v>2.8953805626117227E-2</v>
      </c>
      <c r="H8" s="35" t="str">
        <f t="shared" si="1"/>
        <v>PPPP</v>
      </c>
      <c r="I8" s="35">
        <f t="shared" si="2"/>
        <v>0.42762724621319032</v>
      </c>
      <c r="J8" s="35" t="str">
        <f t="shared" si="3"/>
        <v>PML</v>
      </c>
      <c r="K8" s="35">
        <f t="shared" si="4"/>
        <v>0.3986734405870731</v>
      </c>
      <c r="L8" s="35" t="str">
        <f t="shared" si="5"/>
        <v>IND</v>
      </c>
      <c r="M8" s="35">
        <f t="shared" si="6"/>
        <v>0.16852479066704298</v>
      </c>
      <c r="N8" s="27" t="s">
        <v>834</v>
      </c>
      <c r="O8" s="27" t="s">
        <v>1002</v>
      </c>
      <c r="P8" s="27" t="s">
        <v>837</v>
      </c>
      <c r="Q8" s="27" t="s">
        <v>834</v>
      </c>
      <c r="R8" s="27" t="s">
        <v>1185</v>
      </c>
      <c r="S8" s="27" t="s">
        <v>837</v>
      </c>
      <c r="T8" s="27" t="s">
        <v>5253</v>
      </c>
      <c r="U8" s="27" t="s">
        <v>1765</v>
      </c>
      <c r="V8" s="27">
        <v>19</v>
      </c>
      <c r="W8" s="27" t="s">
        <v>2814</v>
      </c>
      <c r="X8" s="27" t="s">
        <v>909</v>
      </c>
      <c r="Y8" s="27">
        <v>33900</v>
      </c>
      <c r="Z8" s="27" t="s">
        <v>5096</v>
      </c>
      <c r="AA8" s="27" t="s">
        <v>1194</v>
      </c>
      <c r="AB8" s="27">
        <v>240</v>
      </c>
      <c r="AC8" s="27" t="s">
        <v>2813</v>
      </c>
      <c r="AD8" s="1" t="s">
        <v>1003</v>
      </c>
      <c r="AE8" s="1">
        <v>36362</v>
      </c>
      <c r="AF8" s="27" t="s">
        <v>834</v>
      </c>
      <c r="AG8" s="27" t="s">
        <v>3202</v>
      </c>
      <c r="AH8" s="27" t="s">
        <v>837</v>
      </c>
      <c r="AI8" s="27" t="s">
        <v>834</v>
      </c>
      <c r="AJ8" s="27" t="s">
        <v>3764</v>
      </c>
      <c r="AK8" s="27" t="s">
        <v>837</v>
      </c>
      <c r="AL8" s="27" t="s">
        <v>834</v>
      </c>
      <c r="AM8" s="27" t="s">
        <v>4732</v>
      </c>
      <c r="AN8" s="27" t="s">
        <v>837</v>
      </c>
      <c r="AO8" s="27" t="s">
        <v>834</v>
      </c>
      <c r="AP8" s="27" t="s">
        <v>1209</v>
      </c>
      <c r="AQ8" s="27" t="s">
        <v>837</v>
      </c>
      <c r="AR8" s="27" t="s">
        <v>834</v>
      </c>
      <c r="AS8" s="27" t="s">
        <v>1020</v>
      </c>
      <c r="AT8" s="27" t="s">
        <v>837</v>
      </c>
      <c r="AU8" s="27" t="s">
        <v>834</v>
      </c>
      <c r="AV8" s="27" t="s">
        <v>4372</v>
      </c>
      <c r="AW8" s="27" t="s">
        <v>837</v>
      </c>
      <c r="AX8" s="27" t="s">
        <v>834</v>
      </c>
      <c r="AY8" s="27" t="s">
        <v>1424</v>
      </c>
      <c r="AZ8" s="27" t="s">
        <v>837</v>
      </c>
      <c r="BA8" s="27" t="s">
        <v>834</v>
      </c>
      <c r="BB8" s="27" t="s">
        <v>4186</v>
      </c>
      <c r="BC8" s="27" t="s">
        <v>837</v>
      </c>
      <c r="BD8" s="27" t="s">
        <v>834</v>
      </c>
      <c r="BE8" s="27" t="s">
        <v>2875</v>
      </c>
      <c r="BF8" s="27" t="s">
        <v>837</v>
      </c>
      <c r="BG8" s="27" t="s">
        <v>834</v>
      </c>
      <c r="BH8" s="27" t="s">
        <v>3118</v>
      </c>
      <c r="BI8" s="27" t="s">
        <v>837</v>
      </c>
      <c r="BJ8" s="27" t="s">
        <v>834</v>
      </c>
      <c r="BK8" s="27" t="s">
        <v>3608</v>
      </c>
      <c r="BL8" s="27" t="s">
        <v>837</v>
      </c>
      <c r="BM8" s="27" t="s">
        <v>834</v>
      </c>
      <c r="BN8" s="27" t="s">
        <v>3983</v>
      </c>
      <c r="BO8" s="27" t="s">
        <v>837</v>
      </c>
      <c r="BP8" s="27" t="s">
        <v>834</v>
      </c>
      <c r="BQ8" s="27" t="s">
        <v>3395</v>
      </c>
      <c r="BR8" s="27" t="s">
        <v>837</v>
      </c>
      <c r="BS8" s="1" t="s">
        <v>5095</v>
      </c>
      <c r="BT8" s="1" t="s">
        <v>1401</v>
      </c>
      <c r="BU8" s="1">
        <v>14330</v>
      </c>
      <c r="BV8" s="1" t="s">
        <v>3601</v>
      </c>
      <c r="BW8" s="1" t="s">
        <v>1401</v>
      </c>
      <c r="BX8" s="1">
        <v>90</v>
      </c>
      <c r="BY8" s="1" t="s">
        <v>5097</v>
      </c>
      <c r="BZ8" s="1" t="s">
        <v>1401</v>
      </c>
      <c r="CA8" s="1">
        <v>25</v>
      </c>
      <c r="CB8" s="1" t="s">
        <v>5254</v>
      </c>
      <c r="CC8" s="1" t="s">
        <v>1401</v>
      </c>
      <c r="CD8" s="27">
        <v>16</v>
      </c>
      <c r="CE8" s="27" t="s">
        <v>5255</v>
      </c>
      <c r="CF8" s="27" t="s">
        <v>1401</v>
      </c>
      <c r="CG8" s="27">
        <v>14</v>
      </c>
      <c r="CH8" s="27" t="s">
        <v>5087</v>
      </c>
      <c r="CI8" s="1" t="s">
        <v>1401</v>
      </c>
      <c r="CJ8" s="1">
        <v>13</v>
      </c>
      <c r="CK8" s="1" t="s">
        <v>5256</v>
      </c>
      <c r="CL8" s="1" t="s">
        <v>1401</v>
      </c>
      <c r="CM8" s="1">
        <v>8</v>
      </c>
      <c r="CN8" s="1" t="s">
        <v>4753</v>
      </c>
      <c r="CO8" s="1" t="s">
        <v>1401</v>
      </c>
      <c r="CP8" s="1">
        <v>5</v>
      </c>
      <c r="CQ8" s="1" t="s">
        <v>5257</v>
      </c>
      <c r="CR8" s="1" t="s">
        <v>1401</v>
      </c>
      <c r="CS8" s="27">
        <v>4</v>
      </c>
      <c r="CT8" s="27" t="s">
        <v>5258</v>
      </c>
      <c r="CU8" s="27" t="s">
        <v>1401</v>
      </c>
      <c r="CV8" s="27">
        <v>3</v>
      </c>
      <c r="CW8" s="27" t="s">
        <v>5259</v>
      </c>
      <c r="CX8" s="1" t="s">
        <v>1401</v>
      </c>
      <c r="CY8" s="1">
        <v>3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</row>
    <row r="9" spans="1:145">
      <c r="A9" s="27">
        <v>8</v>
      </c>
      <c r="B9" s="69">
        <v>39496</v>
      </c>
      <c r="C9" s="1" t="s">
        <v>2817</v>
      </c>
      <c r="D9" s="7">
        <v>148097</v>
      </c>
      <c r="E9" s="7">
        <v>71421</v>
      </c>
      <c r="F9" s="35">
        <f t="shared" si="7"/>
        <v>0.48225824966069536</v>
      </c>
      <c r="G9" s="35">
        <f t="shared" si="0"/>
        <v>0.3370437266350233</v>
      </c>
      <c r="H9" s="35" t="str">
        <f t="shared" si="1"/>
        <v>PML-F</v>
      </c>
      <c r="I9" s="35">
        <f t="shared" si="2"/>
        <v>0.65904985928508419</v>
      </c>
      <c r="J9" s="35" t="str">
        <f t="shared" si="3"/>
        <v>PPPP</v>
      </c>
      <c r="K9" s="35">
        <f t="shared" si="4"/>
        <v>0.32200613265006089</v>
      </c>
      <c r="L9" s="35" t="str">
        <f t="shared" si="5"/>
        <v>IND</v>
      </c>
      <c r="M9" s="35">
        <f t="shared" si="6"/>
        <v>1.2881365424735022E-2</v>
      </c>
      <c r="N9" s="27" t="s">
        <v>834</v>
      </c>
      <c r="O9" s="27" t="s">
        <v>1002</v>
      </c>
      <c r="P9" s="27" t="s">
        <v>837</v>
      </c>
      <c r="Q9" s="27" t="s">
        <v>834</v>
      </c>
      <c r="R9" s="27" t="s">
        <v>1185</v>
      </c>
      <c r="S9" s="27" t="s">
        <v>837</v>
      </c>
      <c r="T9" s="27" t="s">
        <v>5442</v>
      </c>
      <c r="U9" s="27" t="s">
        <v>1765</v>
      </c>
      <c r="V9" s="27">
        <v>53</v>
      </c>
      <c r="W9" s="27" t="s">
        <v>834</v>
      </c>
      <c r="X9" s="27" t="s">
        <v>909</v>
      </c>
      <c r="Y9" s="27" t="s">
        <v>837</v>
      </c>
      <c r="Z9" s="27" t="s">
        <v>5441</v>
      </c>
      <c r="AA9" s="27" t="s">
        <v>1194</v>
      </c>
      <c r="AB9" s="27">
        <v>62</v>
      </c>
      <c r="AC9" s="27" t="s">
        <v>2627</v>
      </c>
      <c r="AD9" s="1" t="s">
        <v>1003</v>
      </c>
      <c r="AE9" s="1">
        <v>22998</v>
      </c>
      <c r="AF9" s="27" t="s">
        <v>834</v>
      </c>
      <c r="AG9" s="27" t="s">
        <v>3202</v>
      </c>
      <c r="AH9" s="27" t="s">
        <v>837</v>
      </c>
      <c r="AI9" s="27" t="s">
        <v>834</v>
      </c>
      <c r="AJ9" s="27" t="s">
        <v>3764</v>
      </c>
      <c r="AK9" s="27" t="s">
        <v>837</v>
      </c>
      <c r="AL9" s="27" t="s">
        <v>834</v>
      </c>
      <c r="AM9" s="27" t="s">
        <v>4732</v>
      </c>
      <c r="AN9" s="27" t="s">
        <v>837</v>
      </c>
      <c r="AO9" s="27" t="s">
        <v>834</v>
      </c>
      <c r="AP9" s="27" t="s">
        <v>1209</v>
      </c>
      <c r="AQ9" s="27" t="s">
        <v>837</v>
      </c>
      <c r="AR9" s="27" t="s">
        <v>834</v>
      </c>
      <c r="AS9" s="27" t="s">
        <v>1020</v>
      </c>
      <c r="AT9" s="27" t="s">
        <v>837</v>
      </c>
      <c r="AU9" s="27" t="s">
        <v>834</v>
      </c>
      <c r="AV9" s="27" t="s">
        <v>4372</v>
      </c>
      <c r="AW9" s="27" t="s">
        <v>837</v>
      </c>
      <c r="AX9" s="1" t="s">
        <v>2626</v>
      </c>
      <c r="AY9" s="1" t="s">
        <v>1424</v>
      </c>
      <c r="AZ9" s="1">
        <v>47070</v>
      </c>
      <c r="BA9" s="27" t="s">
        <v>834</v>
      </c>
      <c r="BB9" s="27" t="s">
        <v>4186</v>
      </c>
      <c r="BC9" s="27" t="s">
        <v>837</v>
      </c>
      <c r="BD9" s="27" t="s">
        <v>834</v>
      </c>
      <c r="BE9" s="27" t="s">
        <v>2875</v>
      </c>
      <c r="BF9" s="27" t="s">
        <v>837</v>
      </c>
      <c r="BG9" s="27" t="s">
        <v>834</v>
      </c>
      <c r="BH9" s="27" t="s">
        <v>3118</v>
      </c>
      <c r="BI9" s="27" t="s">
        <v>837</v>
      </c>
      <c r="BJ9" s="27" t="s">
        <v>834</v>
      </c>
      <c r="BK9" s="27" t="s">
        <v>3608</v>
      </c>
      <c r="BL9" s="27" t="s">
        <v>837</v>
      </c>
      <c r="BM9" s="27" t="s">
        <v>834</v>
      </c>
      <c r="BN9" s="27" t="s">
        <v>3983</v>
      </c>
      <c r="BO9" s="27" t="s">
        <v>837</v>
      </c>
      <c r="BP9" s="27" t="s">
        <v>834</v>
      </c>
      <c r="BQ9" s="27" t="s">
        <v>3395</v>
      </c>
      <c r="BR9" s="27" t="s">
        <v>837</v>
      </c>
      <c r="BS9" s="1" t="s">
        <v>5260</v>
      </c>
      <c r="BT9" s="1" t="s">
        <v>1401</v>
      </c>
      <c r="BU9" s="1">
        <v>920</v>
      </c>
      <c r="BV9" s="1" t="s">
        <v>5439</v>
      </c>
      <c r="BW9" s="1" t="s">
        <v>1401</v>
      </c>
      <c r="BX9" s="1">
        <v>154</v>
      </c>
      <c r="BY9" s="1" t="s">
        <v>5440</v>
      </c>
      <c r="BZ9" s="1" t="s">
        <v>1401</v>
      </c>
      <c r="CA9" s="1">
        <v>130</v>
      </c>
      <c r="CB9" s="1" t="s">
        <v>5449</v>
      </c>
      <c r="CC9" s="1" t="s">
        <v>1401</v>
      </c>
      <c r="CD9" s="27">
        <v>34</v>
      </c>
      <c r="CE9" s="52"/>
      <c r="CF9" s="52"/>
      <c r="CG9" s="52"/>
      <c r="CH9" s="52"/>
      <c r="CN9" s="1"/>
      <c r="CO9" s="1"/>
      <c r="CP9" s="1"/>
      <c r="CQ9" s="1"/>
      <c r="CR9" s="1"/>
      <c r="CS9" s="27"/>
      <c r="CT9" s="27"/>
      <c r="CU9" s="27"/>
      <c r="CV9" s="27"/>
      <c r="CW9" s="27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</row>
    <row r="10" spans="1:145">
      <c r="A10" s="27">
        <v>9</v>
      </c>
      <c r="B10" s="69">
        <v>39496</v>
      </c>
      <c r="C10" s="1" t="s">
        <v>2816</v>
      </c>
      <c r="D10" s="7">
        <v>107306</v>
      </c>
      <c r="E10" s="7">
        <v>50537</v>
      </c>
      <c r="F10" s="35">
        <f t="shared" si="7"/>
        <v>0.4709615492143962</v>
      </c>
      <c r="G10" s="35">
        <f t="shared" si="0"/>
        <v>0.11207630053228328</v>
      </c>
      <c r="H10" s="35" t="str">
        <f t="shared" si="1"/>
        <v>PPPP</v>
      </c>
      <c r="I10" s="35">
        <f t="shared" si="2"/>
        <v>0.55292162178206072</v>
      </c>
      <c r="J10" s="35" t="str">
        <f t="shared" si="3"/>
        <v>PML</v>
      </c>
      <c r="K10" s="35">
        <f t="shared" si="4"/>
        <v>0.44084532124977738</v>
      </c>
      <c r="L10" s="35" t="str">
        <f t="shared" si="5"/>
        <v>IND</v>
      </c>
      <c r="M10" s="35">
        <f t="shared" si="6"/>
        <v>3.0670597779844468E-3</v>
      </c>
      <c r="N10" s="27" t="s">
        <v>834</v>
      </c>
      <c r="O10" s="27" t="s">
        <v>1002</v>
      </c>
      <c r="P10" s="27" t="s">
        <v>837</v>
      </c>
      <c r="Q10" s="27" t="s">
        <v>834</v>
      </c>
      <c r="R10" s="27" t="s">
        <v>1185</v>
      </c>
      <c r="S10" s="27" t="s">
        <v>837</v>
      </c>
      <c r="T10" s="27" t="s">
        <v>5451</v>
      </c>
      <c r="U10" s="27" t="s">
        <v>1765</v>
      </c>
      <c r="V10" s="27">
        <v>66</v>
      </c>
      <c r="W10" s="27" t="s">
        <v>2629</v>
      </c>
      <c r="X10" s="27" t="s">
        <v>909</v>
      </c>
      <c r="Y10" s="27">
        <v>22279</v>
      </c>
      <c r="Z10" s="27" t="s">
        <v>834</v>
      </c>
      <c r="AA10" s="27" t="s">
        <v>1194</v>
      </c>
      <c r="AB10" s="27" t="s">
        <v>837</v>
      </c>
      <c r="AC10" s="27" t="s">
        <v>2628</v>
      </c>
      <c r="AD10" s="1" t="s">
        <v>1003</v>
      </c>
      <c r="AE10" s="1">
        <v>27943</v>
      </c>
      <c r="AF10" s="27" t="s">
        <v>834</v>
      </c>
      <c r="AG10" s="27" t="s">
        <v>3202</v>
      </c>
      <c r="AH10" s="27" t="s">
        <v>837</v>
      </c>
      <c r="AI10" s="27" t="s">
        <v>834</v>
      </c>
      <c r="AJ10" s="27" t="s">
        <v>3764</v>
      </c>
      <c r="AK10" s="27" t="s">
        <v>837</v>
      </c>
      <c r="AL10" s="27" t="s">
        <v>834</v>
      </c>
      <c r="AM10" s="27" t="s">
        <v>4732</v>
      </c>
      <c r="AN10" s="27" t="s">
        <v>837</v>
      </c>
      <c r="AO10" s="27" t="s">
        <v>834</v>
      </c>
      <c r="AP10" s="27" t="s">
        <v>1209</v>
      </c>
      <c r="AQ10" s="27" t="s">
        <v>837</v>
      </c>
      <c r="AR10" s="27" t="s">
        <v>834</v>
      </c>
      <c r="AS10" s="27" t="s">
        <v>1020</v>
      </c>
      <c r="AT10" s="27" t="s">
        <v>837</v>
      </c>
      <c r="AU10" s="27" t="s">
        <v>834</v>
      </c>
      <c r="AV10" s="27" t="s">
        <v>4372</v>
      </c>
      <c r="AW10" s="27" t="s">
        <v>837</v>
      </c>
      <c r="AX10" s="27" t="s">
        <v>834</v>
      </c>
      <c r="AY10" s="27" t="s">
        <v>1424</v>
      </c>
      <c r="AZ10" s="27" t="s">
        <v>837</v>
      </c>
      <c r="BA10" s="27" t="s">
        <v>834</v>
      </c>
      <c r="BB10" s="27" t="s">
        <v>4186</v>
      </c>
      <c r="BC10" s="27" t="s">
        <v>837</v>
      </c>
      <c r="BD10" s="27" t="s">
        <v>834</v>
      </c>
      <c r="BE10" s="27" t="s">
        <v>2875</v>
      </c>
      <c r="BF10" s="27" t="s">
        <v>837</v>
      </c>
      <c r="BG10" s="27" t="s">
        <v>834</v>
      </c>
      <c r="BH10" s="27" t="s">
        <v>3118</v>
      </c>
      <c r="BI10" s="27" t="s">
        <v>837</v>
      </c>
      <c r="BJ10" s="27" t="s">
        <v>834</v>
      </c>
      <c r="BK10" s="27" t="s">
        <v>3608</v>
      </c>
      <c r="BL10" s="27" t="s">
        <v>837</v>
      </c>
      <c r="BM10" s="27" t="s">
        <v>834</v>
      </c>
      <c r="BN10" s="27" t="s">
        <v>3983</v>
      </c>
      <c r="BO10" s="27" t="s">
        <v>837</v>
      </c>
      <c r="BP10" s="27" t="s">
        <v>834</v>
      </c>
      <c r="BQ10" s="27" t="s">
        <v>3395</v>
      </c>
      <c r="BR10" s="27" t="s">
        <v>837</v>
      </c>
      <c r="BS10" s="1" t="s">
        <v>5450</v>
      </c>
      <c r="BT10" s="1" t="s">
        <v>1401</v>
      </c>
      <c r="BU10" s="1">
        <v>155</v>
      </c>
      <c r="BV10" s="1" t="s">
        <v>5452</v>
      </c>
      <c r="BW10" s="1" t="s">
        <v>1401</v>
      </c>
      <c r="BX10" s="1">
        <v>56</v>
      </c>
      <c r="BY10" s="1" t="s">
        <v>5453</v>
      </c>
      <c r="BZ10" s="1" t="s">
        <v>1401</v>
      </c>
      <c r="CA10" s="1">
        <v>38</v>
      </c>
      <c r="CD10" s="52"/>
      <c r="CE10" s="52"/>
      <c r="CF10" s="52"/>
      <c r="CG10" s="52"/>
      <c r="CH10" s="27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27"/>
      <c r="CT10" s="27"/>
      <c r="CU10" s="27"/>
      <c r="CV10" s="27"/>
      <c r="CW10" s="27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</row>
    <row r="11" spans="1:145">
      <c r="A11" s="27">
        <v>10</v>
      </c>
      <c r="B11" s="69">
        <v>39496</v>
      </c>
      <c r="C11" s="1" t="s">
        <v>2818</v>
      </c>
      <c r="D11" s="7">
        <v>134150</v>
      </c>
      <c r="E11" s="7">
        <v>82082</v>
      </c>
      <c r="F11" s="35">
        <f t="shared" si="7"/>
        <v>0.61186731270965333</v>
      </c>
      <c r="G11" s="35">
        <f t="shared" si="0"/>
        <v>0.74341512146390198</v>
      </c>
      <c r="H11" s="35" t="str">
        <f t="shared" si="1"/>
        <v>PML</v>
      </c>
      <c r="I11" s="35">
        <f t="shared" si="2"/>
        <v>0.87072683414146834</v>
      </c>
      <c r="J11" s="35" t="str">
        <f t="shared" si="3"/>
        <v>PPPP</v>
      </c>
      <c r="K11" s="35">
        <f t="shared" si="4"/>
        <v>0.12731171267756633</v>
      </c>
      <c r="L11" s="35" t="str">
        <f t="shared" si="5"/>
        <v>IND</v>
      </c>
      <c r="M11" s="35">
        <f t="shared" si="6"/>
        <v>5.6041519456153602E-4</v>
      </c>
      <c r="N11" s="27" t="s">
        <v>834</v>
      </c>
      <c r="O11" s="27" t="s">
        <v>1002</v>
      </c>
      <c r="P11" s="27" t="s">
        <v>837</v>
      </c>
      <c r="Q11" s="27" t="s">
        <v>834</v>
      </c>
      <c r="R11" s="27" t="s">
        <v>1185</v>
      </c>
      <c r="S11" s="27" t="s">
        <v>837</v>
      </c>
      <c r="T11" s="27" t="s">
        <v>5456</v>
      </c>
      <c r="U11" s="27" t="s">
        <v>1765</v>
      </c>
      <c r="V11" s="27">
        <v>21</v>
      </c>
      <c r="W11" s="27" t="s">
        <v>2819</v>
      </c>
      <c r="X11" s="27" t="s">
        <v>909</v>
      </c>
      <c r="Y11" s="27">
        <v>71471</v>
      </c>
      <c r="Z11" s="27" t="s">
        <v>834</v>
      </c>
      <c r="AA11" s="27" t="s">
        <v>1194</v>
      </c>
      <c r="AB11" s="27" t="s">
        <v>837</v>
      </c>
      <c r="AC11" s="27" t="s">
        <v>2820</v>
      </c>
      <c r="AD11" s="1" t="s">
        <v>1003</v>
      </c>
      <c r="AE11" s="1">
        <v>10450</v>
      </c>
      <c r="AF11" s="27" t="s">
        <v>834</v>
      </c>
      <c r="AG11" s="27" t="s">
        <v>3202</v>
      </c>
      <c r="AH11" s="27" t="s">
        <v>837</v>
      </c>
      <c r="AI11" s="27" t="s">
        <v>834</v>
      </c>
      <c r="AJ11" s="27" t="s">
        <v>3764</v>
      </c>
      <c r="AK11" s="27" t="s">
        <v>837</v>
      </c>
      <c r="AL11" s="27" t="s">
        <v>834</v>
      </c>
      <c r="AM11" s="27" t="s">
        <v>4732</v>
      </c>
      <c r="AN11" s="27" t="s">
        <v>837</v>
      </c>
      <c r="AO11" s="27" t="s">
        <v>834</v>
      </c>
      <c r="AP11" s="27" t="s">
        <v>1209</v>
      </c>
      <c r="AQ11" s="27" t="s">
        <v>837</v>
      </c>
      <c r="AR11" s="27" t="s">
        <v>834</v>
      </c>
      <c r="AS11" s="27" t="s">
        <v>1020</v>
      </c>
      <c r="AT11" s="27" t="s">
        <v>837</v>
      </c>
      <c r="AU11" s="27" t="s">
        <v>834</v>
      </c>
      <c r="AV11" s="27" t="s">
        <v>4372</v>
      </c>
      <c r="AW11" s="27" t="s">
        <v>837</v>
      </c>
      <c r="AX11" s="27" t="s">
        <v>834</v>
      </c>
      <c r="AY11" s="27" t="s">
        <v>1424</v>
      </c>
      <c r="AZ11" s="27" t="s">
        <v>837</v>
      </c>
      <c r="BA11" s="27" t="s">
        <v>834</v>
      </c>
      <c r="BB11" s="27" t="s">
        <v>4186</v>
      </c>
      <c r="BC11" s="27" t="s">
        <v>837</v>
      </c>
      <c r="BD11" s="27" t="s">
        <v>834</v>
      </c>
      <c r="BE11" s="27" t="s">
        <v>2875</v>
      </c>
      <c r="BF11" s="27" t="s">
        <v>837</v>
      </c>
      <c r="BG11" s="27" t="s">
        <v>834</v>
      </c>
      <c r="BH11" s="27" t="s">
        <v>3118</v>
      </c>
      <c r="BI11" s="27" t="s">
        <v>837</v>
      </c>
      <c r="BJ11" s="27" t="s">
        <v>834</v>
      </c>
      <c r="BK11" s="27" t="s">
        <v>3608</v>
      </c>
      <c r="BL11" s="27" t="s">
        <v>837</v>
      </c>
      <c r="BM11" s="27" t="s">
        <v>834</v>
      </c>
      <c r="BN11" s="27" t="s">
        <v>3983</v>
      </c>
      <c r="BO11" s="27" t="s">
        <v>837</v>
      </c>
      <c r="BP11" s="27" t="s">
        <v>834</v>
      </c>
      <c r="BQ11" s="27" t="s">
        <v>3395</v>
      </c>
      <c r="BR11" s="27" t="s">
        <v>837</v>
      </c>
      <c r="BS11" s="1" t="s">
        <v>5454</v>
      </c>
      <c r="BT11" s="1" t="s">
        <v>1401</v>
      </c>
      <c r="BU11" s="1">
        <v>46</v>
      </c>
      <c r="BV11" s="1" t="s">
        <v>5455</v>
      </c>
      <c r="BW11" s="1" t="s">
        <v>1401</v>
      </c>
      <c r="BX11" s="1">
        <v>46</v>
      </c>
      <c r="BY11" s="1" t="s">
        <v>3875</v>
      </c>
      <c r="BZ11" s="1" t="s">
        <v>1401</v>
      </c>
      <c r="CA11" s="1">
        <v>40</v>
      </c>
      <c r="CB11" s="1" t="s">
        <v>5457</v>
      </c>
      <c r="CC11" s="1" t="s">
        <v>1401</v>
      </c>
      <c r="CD11" s="27">
        <v>8</v>
      </c>
      <c r="CE11" s="52"/>
      <c r="CF11" s="52"/>
      <c r="CG11" s="52"/>
      <c r="CH11" s="52"/>
      <c r="CK11" s="1"/>
      <c r="CL11" s="1"/>
      <c r="CM11" s="1"/>
      <c r="CN11" s="1"/>
      <c r="CO11" s="1"/>
      <c r="CP11" s="1"/>
      <c r="CQ11" s="1"/>
      <c r="CR11" s="1"/>
      <c r="CS11" s="27"/>
      <c r="CT11" s="27"/>
      <c r="CU11" s="27"/>
      <c r="CV11" s="27"/>
      <c r="CW11" s="27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</row>
    <row r="12" spans="1:145">
      <c r="A12" s="27">
        <v>11</v>
      </c>
      <c r="B12" s="69">
        <v>39496</v>
      </c>
      <c r="C12" s="1" t="s">
        <v>2825</v>
      </c>
      <c r="D12" s="7">
        <v>135381</v>
      </c>
      <c r="E12" s="7">
        <v>52600</v>
      </c>
      <c r="F12" s="35">
        <f t="shared" si="7"/>
        <v>0.38853310287263354</v>
      </c>
      <c r="G12" s="35">
        <f t="shared" si="0"/>
        <v>0.26665399239543724</v>
      </c>
      <c r="H12" s="35" t="str">
        <f t="shared" si="1"/>
        <v>PPPP</v>
      </c>
      <c r="I12" s="35">
        <f t="shared" si="2"/>
        <v>0.52834600760456274</v>
      </c>
      <c r="J12" s="35" t="str">
        <f t="shared" si="3"/>
        <v>PML</v>
      </c>
      <c r="K12" s="35">
        <f t="shared" si="4"/>
        <v>0.26169201520912549</v>
      </c>
      <c r="L12" s="35" t="str">
        <f t="shared" si="5"/>
        <v>IND</v>
      </c>
      <c r="M12" s="35">
        <f t="shared" si="6"/>
        <v>0.13743346007604562</v>
      </c>
      <c r="N12" s="27" t="s">
        <v>834</v>
      </c>
      <c r="O12" s="27" t="s">
        <v>1002</v>
      </c>
      <c r="P12" s="27" t="s">
        <v>837</v>
      </c>
      <c r="Q12" s="27" t="s">
        <v>5295</v>
      </c>
      <c r="R12" s="27" t="s">
        <v>1185</v>
      </c>
      <c r="S12" s="27">
        <v>1166</v>
      </c>
      <c r="T12" s="27" t="s">
        <v>5296</v>
      </c>
      <c r="U12" s="27" t="s">
        <v>1765</v>
      </c>
      <c r="V12" s="27">
        <v>331</v>
      </c>
      <c r="W12" s="27" t="s">
        <v>2822</v>
      </c>
      <c r="X12" s="27" t="s">
        <v>909</v>
      </c>
      <c r="Y12" s="27">
        <v>13765</v>
      </c>
      <c r="Z12" s="27" t="s">
        <v>5297</v>
      </c>
      <c r="AA12" s="27" t="s">
        <v>1194</v>
      </c>
      <c r="AB12" s="27">
        <v>187</v>
      </c>
      <c r="AC12" s="27" t="s">
        <v>2821</v>
      </c>
      <c r="AD12" s="1" t="s">
        <v>1003</v>
      </c>
      <c r="AE12" s="1">
        <v>27791</v>
      </c>
      <c r="AF12" s="27" t="s">
        <v>834</v>
      </c>
      <c r="AG12" s="27" t="s">
        <v>3202</v>
      </c>
      <c r="AH12" s="27" t="s">
        <v>837</v>
      </c>
      <c r="AI12" s="27" t="s">
        <v>834</v>
      </c>
      <c r="AJ12" s="27" t="s">
        <v>3764</v>
      </c>
      <c r="AK12" s="27" t="s">
        <v>837</v>
      </c>
      <c r="AL12" s="27" t="s">
        <v>834</v>
      </c>
      <c r="AM12" s="27" t="s">
        <v>4732</v>
      </c>
      <c r="AN12" s="27" t="s">
        <v>837</v>
      </c>
      <c r="AO12" s="1" t="s">
        <v>5294</v>
      </c>
      <c r="AP12" s="1" t="s">
        <v>1209</v>
      </c>
      <c r="AQ12" s="1">
        <v>1688</v>
      </c>
      <c r="AR12" s="27" t="s">
        <v>834</v>
      </c>
      <c r="AS12" s="27" t="s">
        <v>1020</v>
      </c>
      <c r="AT12" s="27" t="s">
        <v>837</v>
      </c>
      <c r="AU12" s="27" t="s">
        <v>834</v>
      </c>
      <c r="AV12" s="27" t="s">
        <v>4372</v>
      </c>
      <c r="AW12" s="27" t="s">
        <v>837</v>
      </c>
      <c r="AX12" s="27" t="s">
        <v>834</v>
      </c>
      <c r="AY12" s="27" t="s">
        <v>1424</v>
      </c>
      <c r="AZ12" s="27" t="s">
        <v>837</v>
      </c>
      <c r="BA12" s="27" t="s">
        <v>834</v>
      </c>
      <c r="BB12" s="27" t="s">
        <v>4186</v>
      </c>
      <c r="BC12" s="27" t="s">
        <v>837</v>
      </c>
      <c r="BD12" s="27" t="s">
        <v>834</v>
      </c>
      <c r="BE12" s="27" t="s">
        <v>2875</v>
      </c>
      <c r="BF12" s="27" t="s">
        <v>837</v>
      </c>
      <c r="BG12" s="27" t="s">
        <v>834</v>
      </c>
      <c r="BH12" s="27" t="s">
        <v>3118</v>
      </c>
      <c r="BI12" s="27" t="s">
        <v>837</v>
      </c>
      <c r="BJ12" s="27" t="s">
        <v>834</v>
      </c>
      <c r="BK12" s="27" t="s">
        <v>3608</v>
      </c>
      <c r="BL12" s="27" t="s">
        <v>837</v>
      </c>
      <c r="BM12" s="27" t="s">
        <v>834</v>
      </c>
      <c r="BN12" s="27" t="s">
        <v>3983</v>
      </c>
      <c r="BO12" s="27" t="s">
        <v>837</v>
      </c>
      <c r="BP12" s="27" t="s">
        <v>834</v>
      </c>
      <c r="BQ12" s="27" t="s">
        <v>3395</v>
      </c>
      <c r="BR12" s="27" t="s">
        <v>837</v>
      </c>
      <c r="BS12" s="1" t="s">
        <v>3868</v>
      </c>
      <c r="BT12" s="1" t="s">
        <v>1401</v>
      </c>
      <c r="BU12" s="1">
        <v>7229</v>
      </c>
      <c r="BV12" s="1" t="s">
        <v>5298</v>
      </c>
      <c r="BW12" s="1" t="s">
        <v>1401</v>
      </c>
      <c r="BX12" s="1">
        <v>182</v>
      </c>
      <c r="BY12" s="1" t="s">
        <v>5299</v>
      </c>
      <c r="BZ12" s="1" t="s">
        <v>1401</v>
      </c>
      <c r="CA12" s="1">
        <v>132</v>
      </c>
      <c r="CB12" s="1" t="s">
        <v>5464</v>
      </c>
      <c r="CC12" s="1" t="s">
        <v>1401</v>
      </c>
      <c r="CD12" s="1">
        <v>129</v>
      </c>
      <c r="CS12" s="52"/>
      <c r="CT12" s="27"/>
      <c r="CU12" s="27"/>
      <c r="CV12" s="27"/>
      <c r="CW12" s="27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</row>
    <row r="13" spans="1:145">
      <c r="A13" s="27">
        <v>12</v>
      </c>
      <c r="B13" s="69">
        <v>39496</v>
      </c>
      <c r="C13" s="1" t="s">
        <v>2826</v>
      </c>
      <c r="D13" s="7">
        <v>132649</v>
      </c>
      <c r="E13" s="7">
        <v>46232</v>
      </c>
      <c r="F13" s="35">
        <f t="shared" si="7"/>
        <v>0.34852882419015596</v>
      </c>
      <c r="G13" s="35">
        <f t="shared" si="0"/>
        <v>0.23760598719501644</v>
      </c>
      <c r="H13" s="35" t="str">
        <f t="shared" si="1"/>
        <v>NPP</v>
      </c>
      <c r="I13" s="35">
        <f t="shared" si="2"/>
        <v>0.60235334833016096</v>
      </c>
      <c r="J13" s="35" t="str">
        <f t="shared" si="3"/>
        <v>PPPP</v>
      </c>
      <c r="K13" s="35">
        <f t="shared" si="4"/>
        <v>0.3647473611351445</v>
      </c>
      <c r="L13" s="35" t="str">
        <f t="shared" si="5"/>
        <v>IND</v>
      </c>
      <c r="M13" s="35">
        <f t="shared" si="6"/>
        <v>1.3172694237757398E-2</v>
      </c>
      <c r="N13" s="27" t="s">
        <v>834</v>
      </c>
      <c r="O13" s="27" t="s">
        <v>1002</v>
      </c>
      <c r="P13" s="27" t="s">
        <v>837</v>
      </c>
      <c r="Q13" s="27" t="s">
        <v>834</v>
      </c>
      <c r="R13" s="27" t="s">
        <v>1185</v>
      </c>
      <c r="S13" s="27" t="s">
        <v>837</v>
      </c>
      <c r="T13" s="27" t="s">
        <v>5627</v>
      </c>
      <c r="U13" s="27" t="s">
        <v>1765</v>
      </c>
      <c r="V13" s="27">
        <v>75</v>
      </c>
      <c r="W13" s="27" t="s">
        <v>834</v>
      </c>
      <c r="X13" s="27" t="s">
        <v>909</v>
      </c>
      <c r="Y13" s="27" t="s">
        <v>837</v>
      </c>
      <c r="Z13" s="27" t="s">
        <v>834</v>
      </c>
      <c r="AA13" s="27" t="s">
        <v>1194</v>
      </c>
      <c r="AB13" s="27" t="s">
        <v>837</v>
      </c>
      <c r="AC13" s="27" t="s">
        <v>2824</v>
      </c>
      <c r="AD13" s="1" t="s">
        <v>1003</v>
      </c>
      <c r="AE13" s="1">
        <v>16863</v>
      </c>
      <c r="AF13" s="27" t="s">
        <v>834</v>
      </c>
      <c r="AG13" s="27" t="s">
        <v>3202</v>
      </c>
      <c r="AH13" s="27" t="s">
        <v>837</v>
      </c>
      <c r="AI13" s="27" t="s">
        <v>834</v>
      </c>
      <c r="AJ13" s="27" t="s">
        <v>3764</v>
      </c>
      <c r="AK13" s="27" t="s">
        <v>837</v>
      </c>
      <c r="AL13" s="27" t="s">
        <v>834</v>
      </c>
      <c r="AM13" s="27" t="s">
        <v>4732</v>
      </c>
      <c r="AN13" s="27" t="s">
        <v>837</v>
      </c>
      <c r="AO13" s="1" t="s">
        <v>2823</v>
      </c>
      <c r="AP13" s="1" t="s">
        <v>1209</v>
      </c>
      <c r="AQ13" s="1">
        <v>27848</v>
      </c>
      <c r="AR13" s="27" t="s">
        <v>834</v>
      </c>
      <c r="AS13" s="27" t="s">
        <v>1020</v>
      </c>
      <c r="AT13" s="27" t="s">
        <v>837</v>
      </c>
      <c r="AU13" s="27" t="s">
        <v>834</v>
      </c>
      <c r="AV13" s="27" t="s">
        <v>4372</v>
      </c>
      <c r="AW13" s="27" t="s">
        <v>837</v>
      </c>
      <c r="AX13" s="27" t="s">
        <v>834</v>
      </c>
      <c r="AY13" s="27" t="s">
        <v>1424</v>
      </c>
      <c r="AZ13" s="27" t="s">
        <v>837</v>
      </c>
      <c r="BA13" s="27" t="s">
        <v>834</v>
      </c>
      <c r="BB13" s="27" t="s">
        <v>4186</v>
      </c>
      <c r="BC13" s="27" t="s">
        <v>837</v>
      </c>
      <c r="BD13" s="27" t="s">
        <v>834</v>
      </c>
      <c r="BE13" s="27" t="s">
        <v>2875</v>
      </c>
      <c r="BF13" s="27" t="s">
        <v>837</v>
      </c>
      <c r="BG13" s="27" t="s">
        <v>834</v>
      </c>
      <c r="BH13" s="27" t="s">
        <v>3118</v>
      </c>
      <c r="BI13" s="27" t="s">
        <v>837</v>
      </c>
      <c r="BJ13" s="27" t="s">
        <v>834</v>
      </c>
      <c r="BK13" s="27" t="s">
        <v>3608</v>
      </c>
      <c r="BL13" s="27" t="s">
        <v>837</v>
      </c>
      <c r="BM13" s="27" t="s">
        <v>834</v>
      </c>
      <c r="BN13" s="27" t="s">
        <v>3983</v>
      </c>
      <c r="BO13" s="27" t="s">
        <v>837</v>
      </c>
      <c r="BP13" s="27" t="s">
        <v>834</v>
      </c>
      <c r="BQ13" s="27" t="s">
        <v>3395</v>
      </c>
      <c r="BR13" s="27" t="s">
        <v>837</v>
      </c>
      <c r="BS13" s="1" t="s">
        <v>3867</v>
      </c>
      <c r="BT13" s="1" t="s">
        <v>1401</v>
      </c>
      <c r="BU13" s="1">
        <v>609</v>
      </c>
      <c r="BV13" s="1" t="s">
        <v>1208</v>
      </c>
      <c r="BW13" s="1" t="s">
        <v>1401</v>
      </c>
      <c r="BX13" s="1">
        <v>335</v>
      </c>
      <c r="BY13" s="1" t="s">
        <v>5465</v>
      </c>
      <c r="BZ13" s="1" t="s">
        <v>1401</v>
      </c>
      <c r="CA13" s="1">
        <v>250</v>
      </c>
      <c r="CB13" s="1" t="s">
        <v>5626</v>
      </c>
      <c r="CC13" s="1" t="s">
        <v>1401</v>
      </c>
      <c r="CD13" s="1">
        <v>186</v>
      </c>
      <c r="CE13" s="1" t="s">
        <v>5628</v>
      </c>
      <c r="CF13" s="1" t="s">
        <v>1401</v>
      </c>
      <c r="CG13" s="1">
        <v>35</v>
      </c>
      <c r="CH13" s="1" t="s">
        <v>5629</v>
      </c>
      <c r="CI13" s="1" t="s">
        <v>1401</v>
      </c>
      <c r="CJ13" s="1">
        <v>20</v>
      </c>
      <c r="CK13" s="1" t="s">
        <v>5794</v>
      </c>
      <c r="CL13" s="1" t="s">
        <v>1401</v>
      </c>
      <c r="CM13" s="1">
        <v>11</v>
      </c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</row>
    <row r="14" spans="1:145">
      <c r="A14" s="27">
        <v>13</v>
      </c>
      <c r="B14" s="69">
        <v>39496</v>
      </c>
      <c r="C14" s="1" t="s">
        <v>1257</v>
      </c>
      <c r="D14" s="7">
        <v>141845</v>
      </c>
      <c r="E14" s="7">
        <v>38468</v>
      </c>
      <c r="F14" s="35">
        <f t="shared" si="7"/>
        <v>0.27119743381860484</v>
      </c>
      <c r="G14" s="35">
        <f t="shared" si="0"/>
        <v>0.39560153894145783</v>
      </c>
      <c r="H14" s="35" t="str">
        <f t="shared" si="1"/>
        <v>PPPP</v>
      </c>
      <c r="I14" s="35">
        <f t="shared" si="2"/>
        <v>0.67960382655713836</v>
      </c>
      <c r="J14" s="35" t="str">
        <f t="shared" si="3"/>
        <v>PML</v>
      </c>
      <c r="K14" s="35">
        <f t="shared" si="4"/>
        <v>0.28400228761568058</v>
      </c>
      <c r="L14" s="35" t="str">
        <f t="shared" si="5"/>
        <v>PML-N</v>
      </c>
      <c r="M14" s="35">
        <f t="shared" si="6"/>
        <v>3.0908807320370178E-2</v>
      </c>
      <c r="N14" s="27" t="s">
        <v>834</v>
      </c>
      <c r="O14" s="27" t="s">
        <v>1002</v>
      </c>
      <c r="P14" s="27" t="s">
        <v>837</v>
      </c>
      <c r="Q14" s="27" t="s">
        <v>834</v>
      </c>
      <c r="R14" s="27" t="s">
        <v>1185</v>
      </c>
      <c r="S14" s="27" t="s">
        <v>837</v>
      </c>
      <c r="T14" s="1" t="s">
        <v>5796</v>
      </c>
      <c r="U14" s="1" t="s">
        <v>1765</v>
      </c>
      <c r="V14" s="1">
        <v>63</v>
      </c>
      <c r="W14" s="1" t="s">
        <v>2828</v>
      </c>
      <c r="X14" s="1" t="s">
        <v>909</v>
      </c>
      <c r="Y14" s="1">
        <v>10925</v>
      </c>
      <c r="Z14" s="1" t="s">
        <v>5795</v>
      </c>
      <c r="AA14" s="1" t="s">
        <v>1194</v>
      </c>
      <c r="AB14" s="1">
        <v>1189</v>
      </c>
      <c r="AC14" s="1" t="s">
        <v>2827</v>
      </c>
      <c r="AD14" s="1" t="s">
        <v>1003</v>
      </c>
      <c r="AE14" s="1">
        <v>26143</v>
      </c>
      <c r="AF14" s="27" t="s">
        <v>834</v>
      </c>
      <c r="AG14" s="27" t="s">
        <v>3202</v>
      </c>
      <c r="AH14" s="27" t="s">
        <v>837</v>
      </c>
      <c r="AI14" s="27" t="s">
        <v>834</v>
      </c>
      <c r="AJ14" s="27" t="s">
        <v>3764</v>
      </c>
      <c r="AK14" s="27" t="s">
        <v>837</v>
      </c>
      <c r="AL14" s="27" t="s">
        <v>834</v>
      </c>
      <c r="AM14" s="27" t="s">
        <v>4732</v>
      </c>
      <c r="AN14" s="27" t="s">
        <v>837</v>
      </c>
      <c r="AO14" s="27" t="s">
        <v>834</v>
      </c>
      <c r="AP14" s="27" t="s">
        <v>1209</v>
      </c>
      <c r="AQ14" s="27" t="s">
        <v>837</v>
      </c>
      <c r="AR14" s="27" t="s">
        <v>834</v>
      </c>
      <c r="AS14" s="27" t="s">
        <v>1020</v>
      </c>
      <c r="AT14" s="27" t="s">
        <v>837</v>
      </c>
      <c r="AU14" s="27" t="s">
        <v>834</v>
      </c>
      <c r="AV14" s="27" t="s">
        <v>4372</v>
      </c>
      <c r="AW14" s="27" t="s">
        <v>837</v>
      </c>
      <c r="AX14" s="27" t="s">
        <v>834</v>
      </c>
      <c r="AY14" s="27" t="s">
        <v>1424</v>
      </c>
      <c r="AZ14" s="27" t="s">
        <v>837</v>
      </c>
      <c r="BA14" s="27" t="s">
        <v>834</v>
      </c>
      <c r="BB14" s="27" t="s">
        <v>4186</v>
      </c>
      <c r="BC14" s="27" t="s">
        <v>837</v>
      </c>
      <c r="BD14" s="1" t="s">
        <v>5633</v>
      </c>
      <c r="BE14" s="1" t="s">
        <v>2875</v>
      </c>
      <c r="BF14" s="1">
        <v>18</v>
      </c>
      <c r="BG14" s="27" t="s">
        <v>834</v>
      </c>
      <c r="BH14" s="27" t="s">
        <v>3118</v>
      </c>
      <c r="BI14" s="27" t="s">
        <v>837</v>
      </c>
      <c r="BJ14" s="27" t="s">
        <v>834</v>
      </c>
      <c r="BK14" s="27" t="s">
        <v>3608</v>
      </c>
      <c r="BL14" s="27" t="s">
        <v>837</v>
      </c>
      <c r="BM14" s="27" t="s">
        <v>834</v>
      </c>
      <c r="BN14" s="27" t="s">
        <v>3983</v>
      </c>
      <c r="BO14" s="27" t="s">
        <v>837</v>
      </c>
      <c r="BP14" s="27" t="s">
        <v>834</v>
      </c>
      <c r="BQ14" s="27" t="s">
        <v>3395</v>
      </c>
      <c r="BR14" s="27" t="s">
        <v>837</v>
      </c>
      <c r="BS14" s="1" t="s">
        <v>5797</v>
      </c>
      <c r="BT14" s="1" t="s">
        <v>1401</v>
      </c>
      <c r="BU14" s="1">
        <v>37</v>
      </c>
      <c r="BV14" s="1" t="s">
        <v>5631</v>
      </c>
      <c r="BW14" s="1" t="s">
        <v>1401</v>
      </c>
      <c r="BX14" s="1">
        <v>34</v>
      </c>
      <c r="BY14" s="1" t="s">
        <v>4059</v>
      </c>
      <c r="BZ14" s="1" t="s">
        <v>1401</v>
      </c>
      <c r="CA14" s="1">
        <v>32</v>
      </c>
      <c r="CB14" s="1" t="s">
        <v>5632</v>
      </c>
      <c r="CC14" s="1" t="s">
        <v>1401</v>
      </c>
      <c r="CD14" s="1">
        <v>18</v>
      </c>
      <c r="CE14" s="1" t="s">
        <v>5634</v>
      </c>
      <c r="CF14" s="1" t="s">
        <v>1401</v>
      </c>
      <c r="CG14" s="1">
        <v>9</v>
      </c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5">
      <c r="A15" s="27">
        <v>14</v>
      </c>
      <c r="B15" s="69">
        <v>39496</v>
      </c>
      <c r="C15" s="1" t="s">
        <v>1260</v>
      </c>
      <c r="D15" s="7">
        <v>129723</v>
      </c>
      <c r="E15" s="7">
        <v>35159</v>
      </c>
      <c r="F15" s="35">
        <f t="shared" si="7"/>
        <v>0.27103135141802148</v>
      </c>
      <c r="G15" s="35">
        <f t="shared" si="0"/>
        <v>0.39895901476151197</v>
      </c>
      <c r="H15" s="35" t="str">
        <f t="shared" si="1"/>
        <v>PPPP</v>
      </c>
      <c r="I15" s="35">
        <f t="shared" si="2"/>
        <v>0.57911203390312582</v>
      </c>
      <c r="J15" s="35" t="str">
        <f t="shared" si="3"/>
        <v>MMA</v>
      </c>
      <c r="K15" s="35">
        <f t="shared" si="4"/>
        <v>0.1801530191416138</v>
      </c>
      <c r="L15" s="35" t="str">
        <f t="shared" si="5"/>
        <v>PML-N</v>
      </c>
      <c r="M15" s="35">
        <f t="shared" si="6"/>
        <v>0.13808697630763106</v>
      </c>
      <c r="N15" s="27" t="s">
        <v>834</v>
      </c>
      <c r="O15" s="27" t="s">
        <v>1002</v>
      </c>
      <c r="P15" s="27" t="s">
        <v>837</v>
      </c>
      <c r="Q15" s="1" t="s">
        <v>3018</v>
      </c>
      <c r="R15" s="1" t="s">
        <v>1185</v>
      </c>
      <c r="S15" s="1">
        <v>6334</v>
      </c>
      <c r="T15" s="1" t="s">
        <v>5310</v>
      </c>
      <c r="U15" s="1" t="s">
        <v>1765</v>
      </c>
      <c r="V15" s="1">
        <v>64</v>
      </c>
      <c r="W15" s="1" t="s">
        <v>834</v>
      </c>
      <c r="X15" s="27" t="s">
        <v>909</v>
      </c>
      <c r="Y15" s="27" t="s">
        <v>837</v>
      </c>
      <c r="Z15" s="1" t="s">
        <v>5477</v>
      </c>
      <c r="AA15" s="1" t="s">
        <v>1194</v>
      </c>
      <c r="AB15" s="1">
        <v>4855</v>
      </c>
      <c r="AC15" s="1" t="s">
        <v>3017</v>
      </c>
      <c r="AD15" s="1" t="s">
        <v>1003</v>
      </c>
      <c r="AE15" s="1">
        <v>20361</v>
      </c>
      <c r="AF15" s="27" t="s">
        <v>834</v>
      </c>
      <c r="AG15" s="27" t="s">
        <v>3202</v>
      </c>
      <c r="AH15" s="27" t="s">
        <v>837</v>
      </c>
      <c r="AI15" s="27" t="s">
        <v>834</v>
      </c>
      <c r="AJ15" s="27" t="s">
        <v>3764</v>
      </c>
      <c r="AK15" s="27" t="s">
        <v>837</v>
      </c>
      <c r="AL15" s="27" t="s">
        <v>834</v>
      </c>
      <c r="AM15" s="27" t="s">
        <v>4732</v>
      </c>
      <c r="AN15" s="27" t="s">
        <v>837</v>
      </c>
      <c r="AO15" s="27" t="s">
        <v>834</v>
      </c>
      <c r="AP15" s="27" t="s">
        <v>1209</v>
      </c>
      <c r="AQ15" s="27" t="s">
        <v>837</v>
      </c>
      <c r="AR15" s="27" t="s">
        <v>834</v>
      </c>
      <c r="AS15" s="27" t="s">
        <v>1020</v>
      </c>
      <c r="AT15" s="27" t="s">
        <v>837</v>
      </c>
      <c r="AU15" s="27" t="s">
        <v>834</v>
      </c>
      <c r="AV15" s="27" t="s">
        <v>4372</v>
      </c>
      <c r="AW15" s="27" t="s">
        <v>837</v>
      </c>
      <c r="AX15" s="1" t="s">
        <v>5478</v>
      </c>
      <c r="AY15" s="1" t="s">
        <v>1424</v>
      </c>
      <c r="AZ15" s="1">
        <v>2425</v>
      </c>
      <c r="BA15" s="27" t="s">
        <v>834</v>
      </c>
      <c r="BB15" s="27" t="s">
        <v>4186</v>
      </c>
      <c r="BC15" s="27" t="s">
        <v>837</v>
      </c>
      <c r="BD15" s="1" t="s">
        <v>5309</v>
      </c>
      <c r="BE15" s="1" t="s">
        <v>2875</v>
      </c>
      <c r="BF15" s="1">
        <v>72</v>
      </c>
      <c r="BG15" s="27" t="s">
        <v>834</v>
      </c>
      <c r="BH15" s="27" t="s">
        <v>3118</v>
      </c>
      <c r="BI15" s="27" t="s">
        <v>837</v>
      </c>
      <c r="BJ15" s="27" t="s">
        <v>834</v>
      </c>
      <c r="BK15" s="27" t="s">
        <v>3608</v>
      </c>
      <c r="BL15" s="27" t="s">
        <v>837</v>
      </c>
      <c r="BM15" s="27" t="s">
        <v>834</v>
      </c>
      <c r="BN15" s="27" t="s">
        <v>3983</v>
      </c>
      <c r="BO15" s="27" t="s">
        <v>837</v>
      </c>
      <c r="BP15" s="1" t="s">
        <v>4709</v>
      </c>
      <c r="BQ15" s="1" t="s">
        <v>3395</v>
      </c>
      <c r="BR15" s="1">
        <v>24</v>
      </c>
      <c r="BS15" s="1" t="s">
        <v>5479</v>
      </c>
      <c r="BT15" s="1" t="s">
        <v>1401</v>
      </c>
      <c r="BU15" s="1">
        <v>296</v>
      </c>
      <c r="BV15" s="1" t="s">
        <v>5148</v>
      </c>
      <c r="BW15" s="1" t="s">
        <v>1401</v>
      </c>
      <c r="BX15" s="1">
        <v>289</v>
      </c>
      <c r="BY15" s="1" t="s">
        <v>5149</v>
      </c>
      <c r="BZ15" s="1" t="s">
        <v>1401</v>
      </c>
      <c r="CA15" s="1">
        <v>221</v>
      </c>
      <c r="CB15" s="1" t="s">
        <v>5308</v>
      </c>
      <c r="CC15" s="1" t="s">
        <v>1401</v>
      </c>
      <c r="CD15" s="1">
        <v>109</v>
      </c>
      <c r="CE15" s="1" t="s">
        <v>4062</v>
      </c>
      <c r="CF15" s="1" t="s">
        <v>1401</v>
      </c>
      <c r="CG15" s="1">
        <v>53</v>
      </c>
      <c r="CH15" s="1" t="s">
        <v>4059</v>
      </c>
      <c r="CI15" s="1" t="s">
        <v>1401</v>
      </c>
      <c r="CJ15" s="1">
        <v>30</v>
      </c>
      <c r="CK15" s="1" t="s">
        <v>5311</v>
      </c>
      <c r="CL15" s="1" t="s">
        <v>1401</v>
      </c>
      <c r="CM15" s="1">
        <v>17</v>
      </c>
      <c r="CN15" s="1" t="s">
        <v>5312</v>
      </c>
      <c r="CO15" s="1" t="s">
        <v>1401</v>
      </c>
      <c r="CP15" s="1">
        <v>9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5">
      <c r="A16" s="27">
        <v>15</v>
      </c>
      <c r="B16" s="71">
        <v>39496</v>
      </c>
      <c r="C16" s="27" t="s">
        <v>1263</v>
      </c>
      <c r="D16" s="33">
        <v>151785</v>
      </c>
      <c r="E16" s="33">
        <v>94512</v>
      </c>
      <c r="F16" s="66">
        <f t="shared" si="7"/>
        <v>0.62267022433046748</v>
      </c>
      <c r="G16" s="66">
        <f t="shared" si="0"/>
        <v>0.31264812933807345</v>
      </c>
      <c r="H16" s="66" t="str">
        <f t="shared" si="1"/>
        <v>PPPP</v>
      </c>
      <c r="I16" s="66">
        <f t="shared" si="2"/>
        <v>0.47601362789910279</v>
      </c>
      <c r="J16" s="66" t="str">
        <f t="shared" si="3"/>
        <v>PML</v>
      </c>
      <c r="K16" s="66">
        <f t="shared" si="4"/>
        <v>0.16336549856102928</v>
      </c>
      <c r="L16" s="66" t="str">
        <f t="shared" si="5"/>
        <v>MMA</v>
      </c>
      <c r="M16" s="66">
        <f t="shared" si="6"/>
        <v>2.4737599458269848E-2</v>
      </c>
      <c r="N16" s="27" t="s">
        <v>834</v>
      </c>
      <c r="O16" s="27" t="s">
        <v>1002</v>
      </c>
      <c r="P16" s="27" t="s">
        <v>837</v>
      </c>
      <c r="Q16" s="27" t="s">
        <v>408</v>
      </c>
      <c r="R16" s="27" t="s">
        <v>1185</v>
      </c>
      <c r="S16" s="27">
        <v>2338</v>
      </c>
      <c r="T16" s="27" t="s">
        <v>409</v>
      </c>
      <c r="U16" s="27" t="s">
        <v>1765</v>
      </c>
      <c r="V16" s="27">
        <v>33</v>
      </c>
      <c r="W16" s="27" t="s">
        <v>410</v>
      </c>
      <c r="X16" s="27" t="s">
        <v>909</v>
      </c>
      <c r="Y16" s="27">
        <v>15440</v>
      </c>
      <c r="Z16" s="27" t="s">
        <v>834</v>
      </c>
      <c r="AA16" s="27" t="s">
        <v>1194</v>
      </c>
      <c r="AB16" s="27" t="s">
        <v>837</v>
      </c>
      <c r="AC16" s="27" t="s">
        <v>3019</v>
      </c>
      <c r="AD16" s="27" t="s">
        <v>1003</v>
      </c>
      <c r="AE16" s="27">
        <v>44989</v>
      </c>
      <c r="AF16" s="27" t="s">
        <v>834</v>
      </c>
      <c r="AG16" s="27" t="s">
        <v>3202</v>
      </c>
      <c r="AH16" s="27" t="s">
        <v>837</v>
      </c>
      <c r="AI16" s="27" t="s">
        <v>834</v>
      </c>
      <c r="AJ16" s="27" t="s">
        <v>3764</v>
      </c>
      <c r="AK16" s="27" t="s">
        <v>837</v>
      </c>
      <c r="AL16" s="27" t="s">
        <v>834</v>
      </c>
      <c r="AM16" s="27" t="s">
        <v>4732</v>
      </c>
      <c r="AN16" s="27" t="s">
        <v>837</v>
      </c>
      <c r="AO16" s="27" t="s">
        <v>834</v>
      </c>
      <c r="AP16" s="27" t="s">
        <v>1209</v>
      </c>
      <c r="AQ16" s="27" t="s">
        <v>837</v>
      </c>
      <c r="AR16" s="27" t="s">
        <v>834</v>
      </c>
      <c r="AS16" s="27" t="s">
        <v>1020</v>
      </c>
      <c r="AT16" s="27" t="s">
        <v>837</v>
      </c>
      <c r="AU16" s="27" t="s">
        <v>834</v>
      </c>
      <c r="AV16" s="27" t="s">
        <v>4372</v>
      </c>
      <c r="AW16" s="27" t="s">
        <v>837</v>
      </c>
      <c r="AX16" s="27" t="s">
        <v>834</v>
      </c>
      <c r="AY16" s="27" t="s">
        <v>1424</v>
      </c>
      <c r="AZ16" s="27" t="s">
        <v>837</v>
      </c>
      <c r="BA16" s="27" t="s">
        <v>834</v>
      </c>
      <c r="BB16" s="27" t="s">
        <v>4186</v>
      </c>
      <c r="BC16" s="27" t="s">
        <v>837</v>
      </c>
      <c r="BD16" s="27" t="s">
        <v>834</v>
      </c>
      <c r="BE16" s="27" t="s">
        <v>2875</v>
      </c>
      <c r="BF16" s="27" t="s">
        <v>837</v>
      </c>
      <c r="BG16" s="27" t="s">
        <v>834</v>
      </c>
      <c r="BH16" s="27" t="s">
        <v>3118</v>
      </c>
      <c r="BI16" s="27" t="s">
        <v>837</v>
      </c>
      <c r="BJ16" s="27" t="s">
        <v>834</v>
      </c>
      <c r="BK16" s="27" t="s">
        <v>3608</v>
      </c>
      <c r="BL16" s="27" t="s">
        <v>837</v>
      </c>
      <c r="BM16" s="27" t="s">
        <v>834</v>
      </c>
      <c r="BN16" s="27" t="s">
        <v>3983</v>
      </c>
      <c r="BO16" s="27" t="s">
        <v>837</v>
      </c>
      <c r="BP16" s="27" t="s">
        <v>834</v>
      </c>
      <c r="BQ16" s="27" t="s">
        <v>3395</v>
      </c>
      <c r="BR16" s="27" t="s">
        <v>837</v>
      </c>
      <c r="BS16" s="27" t="s">
        <v>411</v>
      </c>
      <c r="BT16" s="27" t="s">
        <v>1401</v>
      </c>
      <c r="BU16" s="27">
        <v>120</v>
      </c>
      <c r="BV16" s="27" t="s">
        <v>412</v>
      </c>
      <c r="BW16" s="27" t="s">
        <v>1401</v>
      </c>
      <c r="BX16" s="27">
        <v>81</v>
      </c>
      <c r="BY16" s="27" t="s">
        <v>413</v>
      </c>
      <c r="BZ16" s="27" t="s">
        <v>1401</v>
      </c>
      <c r="CA16" s="27">
        <v>42</v>
      </c>
      <c r="CB16" s="27" t="s">
        <v>414</v>
      </c>
      <c r="CC16" s="27" t="s">
        <v>1401</v>
      </c>
      <c r="CD16" s="27">
        <v>20</v>
      </c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>
      <c r="A17" s="27">
        <v>16</v>
      </c>
      <c r="B17" s="69">
        <v>39496</v>
      </c>
      <c r="C17" s="1" t="s">
        <v>2858</v>
      </c>
      <c r="D17" s="33">
        <v>151608</v>
      </c>
      <c r="E17" s="33">
        <v>40080</v>
      </c>
      <c r="F17" s="66">
        <f t="shared" si="7"/>
        <v>0.26436599651733417</v>
      </c>
      <c r="G17" s="35">
        <f t="shared" si="0"/>
        <v>0.3402944111776447</v>
      </c>
      <c r="H17" s="35" t="str">
        <f t="shared" si="1"/>
        <v>PPPP</v>
      </c>
      <c r="I17" s="35">
        <f t="shared" si="2"/>
        <v>0.66454590818363268</v>
      </c>
      <c r="J17" s="35" t="str">
        <f t="shared" si="3"/>
        <v>MMA</v>
      </c>
      <c r="K17" s="35">
        <f t="shared" si="4"/>
        <v>0.32425149700598804</v>
      </c>
      <c r="L17" s="35" t="str">
        <f t="shared" si="5"/>
        <v>IND</v>
      </c>
      <c r="M17" s="35">
        <f t="shared" si="6"/>
        <v>4.2664670658682635E-3</v>
      </c>
      <c r="N17" s="27" t="s">
        <v>834</v>
      </c>
      <c r="O17" s="27" t="s">
        <v>1002</v>
      </c>
      <c r="P17" s="27" t="s">
        <v>837</v>
      </c>
      <c r="Q17" s="27" t="s">
        <v>2853</v>
      </c>
      <c r="R17" s="27" t="s">
        <v>1185</v>
      </c>
      <c r="S17" s="27">
        <v>12996</v>
      </c>
      <c r="T17" s="27" t="s">
        <v>5315</v>
      </c>
      <c r="U17" s="27" t="s">
        <v>1765</v>
      </c>
      <c r="V17" s="27">
        <v>76</v>
      </c>
      <c r="W17" s="27" t="s">
        <v>834</v>
      </c>
      <c r="X17" s="27" t="s">
        <v>909</v>
      </c>
      <c r="Y17" s="27" t="s">
        <v>837</v>
      </c>
      <c r="Z17" s="27" t="s">
        <v>834</v>
      </c>
      <c r="AA17" s="27" t="s">
        <v>1194</v>
      </c>
      <c r="AB17" s="27" t="s">
        <v>837</v>
      </c>
      <c r="AC17" s="27" t="s">
        <v>2852</v>
      </c>
      <c r="AD17" s="27" t="s">
        <v>1003</v>
      </c>
      <c r="AE17" s="27">
        <v>26635</v>
      </c>
      <c r="AF17" s="27" t="s">
        <v>834</v>
      </c>
      <c r="AG17" s="27" t="s">
        <v>3202</v>
      </c>
      <c r="AH17" s="27" t="s">
        <v>837</v>
      </c>
      <c r="AI17" s="27" t="s">
        <v>834</v>
      </c>
      <c r="AJ17" s="27" t="s">
        <v>3764</v>
      </c>
      <c r="AK17" s="27" t="s">
        <v>837</v>
      </c>
      <c r="AL17" s="27" t="s">
        <v>834</v>
      </c>
      <c r="AM17" s="27" t="s">
        <v>4732</v>
      </c>
      <c r="AN17" s="27" t="s">
        <v>837</v>
      </c>
      <c r="AO17" s="27" t="s">
        <v>834</v>
      </c>
      <c r="AP17" s="27" t="s">
        <v>1209</v>
      </c>
      <c r="AQ17" s="27" t="s">
        <v>837</v>
      </c>
      <c r="AR17" s="27" t="s">
        <v>834</v>
      </c>
      <c r="AS17" s="27" t="s">
        <v>1020</v>
      </c>
      <c r="AT17" s="27" t="s">
        <v>837</v>
      </c>
      <c r="AU17" s="27" t="s">
        <v>834</v>
      </c>
      <c r="AV17" s="27" t="s">
        <v>4372</v>
      </c>
      <c r="AW17" s="27" t="s">
        <v>837</v>
      </c>
      <c r="AX17" s="27" t="s">
        <v>834</v>
      </c>
      <c r="AY17" s="27" t="s">
        <v>1424</v>
      </c>
      <c r="AZ17" s="27" t="s">
        <v>837</v>
      </c>
      <c r="BA17" s="27" t="s">
        <v>834</v>
      </c>
      <c r="BB17" s="27" t="s">
        <v>4186</v>
      </c>
      <c r="BC17" s="27" t="s">
        <v>837</v>
      </c>
      <c r="BD17" s="27" t="s">
        <v>834</v>
      </c>
      <c r="BE17" s="27" t="s">
        <v>2875</v>
      </c>
      <c r="BF17" s="27" t="s">
        <v>837</v>
      </c>
      <c r="BG17" s="27" t="s">
        <v>834</v>
      </c>
      <c r="BH17" s="27" t="s">
        <v>3118</v>
      </c>
      <c r="BI17" s="27" t="s">
        <v>837</v>
      </c>
      <c r="BJ17" s="27" t="s">
        <v>834</v>
      </c>
      <c r="BK17" s="27" t="s">
        <v>3608</v>
      </c>
      <c r="BL17" s="27" t="s">
        <v>837</v>
      </c>
      <c r="BM17" s="1" t="s">
        <v>5316</v>
      </c>
      <c r="BN17" s="1" t="s">
        <v>3983</v>
      </c>
      <c r="BO17" s="1">
        <v>66</v>
      </c>
      <c r="BP17" s="27" t="s">
        <v>834</v>
      </c>
      <c r="BQ17" s="27" t="s">
        <v>3395</v>
      </c>
      <c r="BR17" s="27" t="s">
        <v>837</v>
      </c>
      <c r="BS17" s="1" t="s">
        <v>5313</v>
      </c>
      <c r="BT17" s="1" t="s">
        <v>1401</v>
      </c>
      <c r="BU17" s="1">
        <v>171</v>
      </c>
      <c r="BV17" s="1" t="s">
        <v>5314</v>
      </c>
      <c r="BW17" s="1" t="s">
        <v>1401</v>
      </c>
      <c r="BX17" s="1">
        <v>99</v>
      </c>
      <c r="BY17" s="1" t="s">
        <v>5325</v>
      </c>
      <c r="BZ17" s="1" t="s">
        <v>1401</v>
      </c>
      <c r="CA17" s="1">
        <v>37</v>
      </c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>
      <c r="A18" s="27">
        <v>17</v>
      </c>
      <c r="B18" s="69">
        <v>39496</v>
      </c>
      <c r="C18" s="1" t="s">
        <v>2860</v>
      </c>
      <c r="D18" s="33">
        <v>118710</v>
      </c>
      <c r="E18" s="33">
        <v>46780</v>
      </c>
      <c r="F18" s="66">
        <f t="shared" si="7"/>
        <v>0.3940695813326594</v>
      </c>
      <c r="G18" s="35">
        <f t="shared" si="0"/>
        <v>2.6336041043180845E-2</v>
      </c>
      <c r="H18" s="35" t="str">
        <f t="shared" si="1"/>
        <v>PML</v>
      </c>
      <c r="I18" s="35">
        <f t="shared" si="2"/>
        <v>0.51115861479264646</v>
      </c>
      <c r="J18" s="35" t="str">
        <f t="shared" si="3"/>
        <v>PPPP</v>
      </c>
      <c r="K18" s="35">
        <f t="shared" si="4"/>
        <v>0.48482257374946558</v>
      </c>
      <c r="L18" s="35" t="str">
        <f t="shared" si="5"/>
        <v>PML-N</v>
      </c>
      <c r="M18" s="35">
        <f t="shared" si="6"/>
        <v>2.1162890123984611E-3</v>
      </c>
      <c r="N18" s="27" t="s">
        <v>834</v>
      </c>
      <c r="O18" s="27" t="s">
        <v>1002</v>
      </c>
      <c r="P18" s="27" t="s">
        <v>837</v>
      </c>
      <c r="Q18" s="27" t="s">
        <v>834</v>
      </c>
      <c r="R18" s="27" t="s">
        <v>1185</v>
      </c>
      <c r="S18" s="27" t="s">
        <v>837</v>
      </c>
      <c r="T18" s="27" t="s">
        <v>5331</v>
      </c>
      <c r="U18" s="27" t="s">
        <v>1765</v>
      </c>
      <c r="V18" s="27">
        <v>3</v>
      </c>
      <c r="W18" s="27" t="s">
        <v>2854</v>
      </c>
      <c r="X18" s="27" t="s">
        <v>909</v>
      </c>
      <c r="Y18" s="27">
        <v>23912</v>
      </c>
      <c r="Z18" s="27" t="s">
        <v>5326</v>
      </c>
      <c r="AA18" s="27" t="s">
        <v>1194</v>
      </c>
      <c r="AB18" s="27">
        <v>99</v>
      </c>
      <c r="AC18" s="27" t="s">
        <v>2855</v>
      </c>
      <c r="AD18" s="27" t="s">
        <v>1003</v>
      </c>
      <c r="AE18" s="27">
        <v>22680</v>
      </c>
      <c r="AF18" s="27" t="s">
        <v>834</v>
      </c>
      <c r="AG18" s="27" t="s">
        <v>3202</v>
      </c>
      <c r="AH18" s="27" t="s">
        <v>837</v>
      </c>
      <c r="AI18" s="27" t="s">
        <v>834</v>
      </c>
      <c r="AJ18" s="27" t="s">
        <v>3764</v>
      </c>
      <c r="AK18" s="27" t="s">
        <v>837</v>
      </c>
      <c r="AL18" s="27" t="s">
        <v>834</v>
      </c>
      <c r="AM18" s="27" t="s">
        <v>4732</v>
      </c>
      <c r="AN18" s="27" t="s">
        <v>837</v>
      </c>
      <c r="AO18" s="27" t="s">
        <v>834</v>
      </c>
      <c r="AP18" s="27" t="s">
        <v>1209</v>
      </c>
      <c r="AQ18" s="27" t="s">
        <v>837</v>
      </c>
      <c r="AR18" s="27" t="s">
        <v>834</v>
      </c>
      <c r="AS18" s="27" t="s">
        <v>1020</v>
      </c>
      <c r="AT18" s="27" t="s">
        <v>837</v>
      </c>
      <c r="AU18" s="27" t="s">
        <v>834</v>
      </c>
      <c r="AV18" s="27" t="s">
        <v>4372</v>
      </c>
      <c r="AW18" s="27" t="s">
        <v>837</v>
      </c>
      <c r="AX18" s="27" t="s">
        <v>834</v>
      </c>
      <c r="AY18" s="27" t="s">
        <v>1424</v>
      </c>
      <c r="AZ18" s="27" t="s">
        <v>837</v>
      </c>
      <c r="BA18" s="27" t="s">
        <v>834</v>
      </c>
      <c r="BB18" s="27" t="s">
        <v>4186</v>
      </c>
      <c r="BC18" s="27" t="s">
        <v>837</v>
      </c>
      <c r="BD18" s="27" t="s">
        <v>834</v>
      </c>
      <c r="BE18" s="27" t="s">
        <v>2875</v>
      </c>
      <c r="BF18" s="27" t="s">
        <v>837</v>
      </c>
      <c r="BG18" s="27" t="s">
        <v>834</v>
      </c>
      <c r="BH18" s="27" t="s">
        <v>3118</v>
      </c>
      <c r="BI18" s="27" t="s">
        <v>837</v>
      </c>
      <c r="BJ18" s="27" t="s">
        <v>834</v>
      </c>
      <c r="BK18" s="27" t="s">
        <v>3608</v>
      </c>
      <c r="BL18" s="27" t="s">
        <v>837</v>
      </c>
      <c r="BM18" s="27" t="s">
        <v>834</v>
      </c>
      <c r="BN18" s="27" t="s">
        <v>3983</v>
      </c>
      <c r="BO18" s="27" t="s">
        <v>837</v>
      </c>
      <c r="BP18" s="27" t="s">
        <v>834</v>
      </c>
      <c r="BQ18" s="27" t="s">
        <v>3395</v>
      </c>
      <c r="BR18" s="27" t="s">
        <v>837</v>
      </c>
      <c r="BS18" s="1" t="s">
        <v>5313</v>
      </c>
      <c r="BT18" s="1" t="s">
        <v>1401</v>
      </c>
      <c r="BU18" s="1">
        <v>18</v>
      </c>
      <c r="BV18" s="1" t="s">
        <v>5327</v>
      </c>
      <c r="BW18" s="1" t="s">
        <v>1401</v>
      </c>
      <c r="BX18" s="1">
        <v>18</v>
      </c>
      <c r="BY18" s="1" t="s">
        <v>5328</v>
      </c>
      <c r="BZ18" s="1" t="s">
        <v>1401</v>
      </c>
      <c r="CA18" s="1">
        <v>16</v>
      </c>
      <c r="CB18" s="1" t="s">
        <v>5314</v>
      </c>
      <c r="CC18" s="1" t="s">
        <v>1401</v>
      </c>
      <c r="CD18" s="1">
        <v>14</v>
      </c>
      <c r="CE18" s="1" t="s">
        <v>5329</v>
      </c>
      <c r="CF18" s="1" t="s">
        <v>1401</v>
      </c>
      <c r="CG18" s="1">
        <v>12</v>
      </c>
      <c r="CH18" s="1" t="s">
        <v>5330</v>
      </c>
      <c r="CI18" s="1" t="s">
        <v>1401</v>
      </c>
      <c r="CJ18" s="1">
        <v>6</v>
      </c>
      <c r="CK18" s="1" t="s">
        <v>5332</v>
      </c>
      <c r="CL18" s="1" t="s">
        <v>1401</v>
      </c>
      <c r="CM18" s="1">
        <v>2</v>
      </c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>
      <c r="A19" s="27">
        <v>18</v>
      </c>
      <c r="B19" s="69">
        <v>39496</v>
      </c>
      <c r="C19" s="1" t="s">
        <v>2859</v>
      </c>
      <c r="D19" s="33">
        <v>144010</v>
      </c>
      <c r="E19" s="33">
        <v>49260</v>
      </c>
      <c r="F19" s="66">
        <f t="shared" si="7"/>
        <v>0.3420595791958892</v>
      </c>
      <c r="G19" s="35">
        <f t="shared" si="0"/>
        <v>0.25562322371092167</v>
      </c>
      <c r="H19" s="35" t="str">
        <f t="shared" si="1"/>
        <v>PML</v>
      </c>
      <c r="I19" s="35">
        <f t="shared" si="2"/>
        <v>0.62509135200974419</v>
      </c>
      <c r="J19" s="35" t="str">
        <f t="shared" si="3"/>
        <v>PPPP</v>
      </c>
      <c r="K19" s="35">
        <f t="shared" si="4"/>
        <v>0.36946812829882258</v>
      </c>
      <c r="L19" s="35" t="str">
        <f t="shared" si="5"/>
        <v>IND</v>
      </c>
      <c r="M19" s="35">
        <f t="shared" si="6"/>
        <v>2.2127486804709704E-3</v>
      </c>
      <c r="N19" s="27" t="s">
        <v>834</v>
      </c>
      <c r="O19" s="27" t="s">
        <v>1002</v>
      </c>
      <c r="P19" s="27" t="s">
        <v>837</v>
      </c>
      <c r="Q19" s="27" t="s">
        <v>834</v>
      </c>
      <c r="R19" s="27" t="s">
        <v>1185</v>
      </c>
      <c r="S19" s="27" t="s">
        <v>837</v>
      </c>
      <c r="T19" s="27" t="s">
        <v>4101</v>
      </c>
      <c r="U19" s="27" t="s">
        <v>1765</v>
      </c>
      <c r="V19" s="27">
        <v>21</v>
      </c>
      <c r="W19" s="27" t="s">
        <v>2856</v>
      </c>
      <c r="X19" s="27" t="s">
        <v>909</v>
      </c>
      <c r="Y19" s="27">
        <v>30792</v>
      </c>
      <c r="Z19" s="27" t="s">
        <v>834</v>
      </c>
      <c r="AA19" s="27" t="s">
        <v>1194</v>
      </c>
      <c r="AB19" s="27" t="s">
        <v>837</v>
      </c>
      <c r="AC19" s="27" t="s">
        <v>2857</v>
      </c>
      <c r="AD19" s="27" t="s">
        <v>1003</v>
      </c>
      <c r="AE19" s="27">
        <v>18200</v>
      </c>
      <c r="AF19" s="27" t="s">
        <v>834</v>
      </c>
      <c r="AG19" s="27" t="s">
        <v>3202</v>
      </c>
      <c r="AH19" s="27" t="s">
        <v>837</v>
      </c>
      <c r="AI19" s="27" t="s">
        <v>834</v>
      </c>
      <c r="AJ19" s="27" t="s">
        <v>3764</v>
      </c>
      <c r="AK19" s="27" t="s">
        <v>837</v>
      </c>
      <c r="AL19" s="27" t="s">
        <v>834</v>
      </c>
      <c r="AM19" s="27" t="s">
        <v>4732</v>
      </c>
      <c r="AN19" s="27" t="s">
        <v>837</v>
      </c>
      <c r="AO19" s="27" t="s">
        <v>834</v>
      </c>
      <c r="AP19" s="27" t="s">
        <v>1209</v>
      </c>
      <c r="AQ19" s="27" t="s">
        <v>837</v>
      </c>
      <c r="AR19" s="27" t="s">
        <v>834</v>
      </c>
      <c r="AS19" s="27" t="s">
        <v>1020</v>
      </c>
      <c r="AT19" s="27" t="s">
        <v>837</v>
      </c>
      <c r="AU19" s="27" t="s">
        <v>834</v>
      </c>
      <c r="AV19" s="27" t="s">
        <v>4372</v>
      </c>
      <c r="AW19" s="27" t="s">
        <v>837</v>
      </c>
      <c r="AX19" s="27" t="s">
        <v>834</v>
      </c>
      <c r="AY19" s="27" t="s">
        <v>1424</v>
      </c>
      <c r="AZ19" s="27" t="s">
        <v>837</v>
      </c>
      <c r="BA19" s="27" t="s">
        <v>834</v>
      </c>
      <c r="BB19" s="27" t="s">
        <v>4186</v>
      </c>
      <c r="BC19" s="27" t="s">
        <v>837</v>
      </c>
      <c r="BD19" s="27" t="s">
        <v>834</v>
      </c>
      <c r="BE19" s="27" t="s">
        <v>2875</v>
      </c>
      <c r="BF19" s="27" t="s">
        <v>837</v>
      </c>
      <c r="BG19" s="27" t="s">
        <v>834</v>
      </c>
      <c r="BH19" s="27" t="s">
        <v>3118</v>
      </c>
      <c r="BI19" s="27" t="s">
        <v>837</v>
      </c>
      <c r="BJ19" s="27" t="s">
        <v>834</v>
      </c>
      <c r="BK19" s="27" t="s">
        <v>3608</v>
      </c>
      <c r="BL19" s="27" t="s">
        <v>837</v>
      </c>
      <c r="BM19" s="27" t="s">
        <v>834</v>
      </c>
      <c r="BN19" s="27" t="s">
        <v>3983</v>
      </c>
      <c r="BO19" s="27" t="s">
        <v>837</v>
      </c>
      <c r="BP19" s="27" t="s">
        <v>834</v>
      </c>
      <c r="BQ19" s="27" t="s">
        <v>3395</v>
      </c>
      <c r="BR19" s="27" t="s">
        <v>837</v>
      </c>
      <c r="BS19" s="1" t="s">
        <v>5281</v>
      </c>
      <c r="BT19" s="27" t="s">
        <v>1401</v>
      </c>
      <c r="BU19" s="27">
        <v>109</v>
      </c>
      <c r="BV19" s="1" t="s">
        <v>5170</v>
      </c>
      <c r="BW19" s="27" t="s">
        <v>1401</v>
      </c>
      <c r="BX19" s="27">
        <v>51</v>
      </c>
      <c r="BY19" s="1" t="s">
        <v>5171</v>
      </c>
      <c r="BZ19" s="27" t="s">
        <v>1401</v>
      </c>
      <c r="CA19" s="27">
        <v>44</v>
      </c>
      <c r="CB19" s="1" t="s">
        <v>5330</v>
      </c>
      <c r="CC19" s="27" t="s">
        <v>1401</v>
      </c>
      <c r="CD19" s="27">
        <v>17</v>
      </c>
      <c r="CE19" s="1" t="s">
        <v>5346</v>
      </c>
      <c r="CF19" s="27" t="s">
        <v>1401</v>
      </c>
      <c r="CG19" s="27">
        <v>10</v>
      </c>
      <c r="CH19" s="1" t="s">
        <v>5325</v>
      </c>
      <c r="CI19" s="27" t="s">
        <v>1401</v>
      </c>
      <c r="CJ19" s="27">
        <v>6</v>
      </c>
      <c r="CK19" s="1" t="s">
        <v>5347</v>
      </c>
      <c r="CL19" s="27" t="s">
        <v>1401</v>
      </c>
      <c r="CM19" s="27">
        <v>6</v>
      </c>
      <c r="CN19" s="1" t="s">
        <v>5348</v>
      </c>
      <c r="CO19" s="27" t="s">
        <v>1401</v>
      </c>
      <c r="CP19" s="27">
        <v>4</v>
      </c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>
      <c r="A20" s="27">
        <v>19</v>
      </c>
      <c r="B20" s="69">
        <v>39496</v>
      </c>
      <c r="C20" s="1" t="s">
        <v>1304</v>
      </c>
      <c r="D20" s="33">
        <v>158002</v>
      </c>
      <c r="E20" s="33">
        <v>76740</v>
      </c>
      <c r="F20" s="66">
        <f t="shared" si="7"/>
        <v>0.48569005455627146</v>
      </c>
      <c r="G20" s="35">
        <f t="shared" si="0"/>
        <v>0.43969246807401619</v>
      </c>
      <c r="H20" s="35" t="str">
        <f t="shared" si="1"/>
        <v>NPP</v>
      </c>
      <c r="I20" s="35">
        <f t="shared" si="2"/>
        <v>0.69457909825384412</v>
      </c>
      <c r="J20" s="35" t="str">
        <f t="shared" si="3"/>
        <v>PPPP</v>
      </c>
      <c r="K20" s="35">
        <f t="shared" si="4"/>
        <v>0.25488663017982799</v>
      </c>
      <c r="L20" s="35" t="str">
        <f t="shared" si="5"/>
        <v>IND</v>
      </c>
      <c r="M20" s="35">
        <f t="shared" si="6"/>
        <v>4.0839197289549128E-2</v>
      </c>
      <c r="N20" s="27" t="s">
        <v>834</v>
      </c>
      <c r="O20" s="27" t="s">
        <v>1002</v>
      </c>
      <c r="P20" s="27" t="s">
        <v>837</v>
      </c>
      <c r="Q20" s="27" t="s">
        <v>5166</v>
      </c>
      <c r="R20" s="27" t="s">
        <v>1185</v>
      </c>
      <c r="S20" s="27">
        <v>8</v>
      </c>
      <c r="T20" s="27" t="s">
        <v>5165</v>
      </c>
      <c r="U20" s="27" t="s">
        <v>1765</v>
      </c>
      <c r="V20" s="27">
        <v>14</v>
      </c>
      <c r="W20" s="27" t="s">
        <v>834</v>
      </c>
      <c r="X20" s="27" t="s">
        <v>909</v>
      </c>
      <c r="Y20" s="27" t="s">
        <v>837</v>
      </c>
      <c r="Z20" s="27" t="s">
        <v>5162</v>
      </c>
      <c r="AA20" s="27" t="s">
        <v>1194</v>
      </c>
      <c r="AB20" s="27">
        <v>92</v>
      </c>
      <c r="AC20" s="27" t="s">
        <v>2857</v>
      </c>
      <c r="AD20" s="27" t="s">
        <v>1003</v>
      </c>
      <c r="AE20" s="27">
        <v>19560</v>
      </c>
      <c r="AF20" s="27" t="s">
        <v>834</v>
      </c>
      <c r="AG20" s="27" t="s">
        <v>3202</v>
      </c>
      <c r="AH20" s="27" t="s">
        <v>837</v>
      </c>
      <c r="AI20" s="27" t="s">
        <v>834</v>
      </c>
      <c r="AJ20" s="27" t="s">
        <v>3764</v>
      </c>
      <c r="AK20" s="27" t="s">
        <v>837</v>
      </c>
      <c r="AL20" s="27" t="s">
        <v>834</v>
      </c>
      <c r="AM20" s="27" t="s">
        <v>4732</v>
      </c>
      <c r="AN20" s="27" t="s">
        <v>837</v>
      </c>
      <c r="AO20" s="27" t="s">
        <v>286</v>
      </c>
      <c r="AP20" s="27" t="s">
        <v>1209</v>
      </c>
      <c r="AQ20" s="27">
        <v>53302</v>
      </c>
      <c r="AR20" s="27" t="s">
        <v>834</v>
      </c>
      <c r="AS20" s="27" t="s">
        <v>1020</v>
      </c>
      <c r="AT20" s="27" t="s">
        <v>837</v>
      </c>
      <c r="AU20" s="27" t="s">
        <v>834</v>
      </c>
      <c r="AV20" s="27" t="s">
        <v>4372</v>
      </c>
      <c r="AW20" s="27" t="s">
        <v>837</v>
      </c>
      <c r="AX20" s="27" t="s">
        <v>834</v>
      </c>
      <c r="AY20" s="27" t="s">
        <v>1424</v>
      </c>
      <c r="AZ20" s="27" t="s">
        <v>837</v>
      </c>
      <c r="BA20" s="27" t="s">
        <v>834</v>
      </c>
      <c r="BB20" s="27" t="s">
        <v>4186</v>
      </c>
      <c r="BC20" s="27" t="s">
        <v>837</v>
      </c>
      <c r="BD20" s="27" t="s">
        <v>834</v>
      </c>
      <c r="BE20" s="27" t="s">
        <v>2875</v>
      </c>
      <c r="BF20" s="27" t="s">
        <v>837</v>
      </c>
      <c r="BG20" s="27" t="s">
        <v>834</v>
      </c>
      <c r="BH20" s="27" t="s">
        <v>3118</v>
      </c>
      <c r="BI20" s="27" t="s">
        <v>837</v>
      </c>
      <c r="BJ20" s="27" t="s">
        <v>834</v>
      </c>
      <c r="BK20" s="27" t="s">
        <v>3608</v>
      </c>
      <c r="BL20" s="27" t="s">
        <v>837</v>
      </c>
      <c r="BM20" s="27" t="s">
        <v>834</v>
      </c>
      <c r="BN20" s="27" t="s">
        <v>3983</v>
      </c>
      <c r="BO20" s="27" t="s">
        <v>837</v>
      </c>
      <c r="BP20" s="27" t="s">
        <v>834</v>
      </c>
      <c r="BQ20" s="27" t="s">
        <v>3395</v>
      </c>
      <c r="BR20" s="27" t="s">
        <v>837</v>
      </c>
      <c r="BS20" s="1" t="s">
        <v>5161</v>
      </c>
      <c r="BT20" s="1" t="s">
        <v>1401</v>
      </c>
      <c r="BU20" s="1">
        <v>3134</v>
      </c>
      <c r="BV20" s="1" t="s">
        <v>1554</v>
      </c>
      <c r="BW20" s="1" t="s">
        <v>1401</v>
      </c>
      <c r="BX20" s="1">
        <v>390</v>
      </c>
      <c r="BY20" s="1" t="s">
        <v>4101</v>
      </c>
      <c r="BZ20" s="1" t="s">
        <v>1401</v>
      </c>
      <c r="CA20" s="1">
        <v>99</v>
      </c>
      <c r="CB20" s="1" t="s">
        <v>5163</v>
      </c>
      <c r="CC20" s="27" t="s">
        <v>1401</v>
      </c>
      <c r="CD20" s="27">
        <v>97</v>
      </c>
      <c r="CE20" s="1" t="s">
        <v>5164</v>
      </c>
      <c r="CF20" s="1" t="s">
        <v>1401</v>
      </c>
      <c r="CG20" s="1">
        <v>23</v>
      </c>
      <c r="CH20" s="1" t="s">
        <v>4183</v>
      </c>
      <c r="CI20" s="1" t="s">
        <v>1401</v>
      </c>
      <c r="CJ20" s="1">
        <v>9</v>
      </c>
      <c r="CK20" s="1" t="s">
        <v>5167</v>
      </c>
      <c r="CL20" s="1" t="s">
        <v>1401</v>
      </c>
      <c r="CM20" s="1">
        <v>5</v>
      </c>
      <c r="CN20" s="1" t="s">
        <v>5168</v>
      </c>
      <c r="CO20" s="1" t="s">
        <v>1401</v>
      </c>
      <c r="CP20" s="1">
        <v>4</v>
      </c>
      <c r="CQ20" s="1" t="s">
        <v>5169</v>
      </c>
      <c r="CR20" s="1" t="s">
        <v>1401</v>
      </c>
      <c r="CS20" s="1">
        <v>3</v>
      </c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>
      <c r="A21" s="27">
        <v>20</v>
      </c>
      <c r="B21" s="69">
        <v>39496</v>
      </c>
      <c r="C21" s="1" t="s">
        <v>1708</v>
      </c>
      <c r="D21" s="33">
        <v>142500</v>
      </c>
      <c r="E21" s="33">
        <v>62482</v>
      </c>
      <c r="F21" s="66">
        <f t="shared" si="7"/>
        <v>0.43847017543859651</v>
      </c>
      <c r="G21" s="35">
        <f t="shared" si="0"/>
        <v>0.34035402195832398</v>
      </c>
      <c r="H21" s="35" t="str">
        <f t="shared" si="1"/>
        <v>PPPP</v>
      </c>
      <c r="I21" s="35">
        <f t="shared" si="2"/>
        <v>0.59343490925386511</v>
      </c>
      <c r="J21" s="35" t="str">
        <f t="shared" si="3"/>
        <v>PML</v>
      </c>
      <c r="K21" s="35">
        <f t="shared" si="4"/>
        <v>0.25308088729554112</v>
      </c>
      <c r="L21" s="35" t="str">
        <f t="shared" si="5"/>
        <v>IND</v>
      </c>
      <c r="M21" s="35">
        <f t="shared" si="6"/>
        <v>0.11075189654620531</v>
      </c>
      <c r="N21" s="27" t="s">
        <v>834</v>
      </c>
      <c r="O21" s="27" t="s">
        <v>1002</v>
      </c>
      <c r="P21" s="27" t="s">
        <v>837</v>
      </c>
      <c r="Q21" s="27" t="s">
        <v>834</v>
      </c>
      <c r="R21" s="27" t="s">
        <v>1185</v>
      </c>
      <c r="S21" s="27" t="s">
        <v>837</v>
      </c>
      <c r="T21" s="1" t="s">
        <v>5520</v>
      </c>
      <c r="U21" s="27" t="s">
        <v>1765</v>
      </c>
      <c r="V21" s="27">
        <v>21</v>
      </c>
      <c r="W21" s="1" t="s">
        <v>2653</v>
      </c>
      <c r="X21" s="1" t="s">
        <v>909</v>
      </c>
      <c r="Y21" s="1">
        <v>15813</v>
      </c>
      <c r="Z21" s="27" t="s">
        <v>834</v>
      </c>
      <c r="AA21" s="27" t="s">
        <v>1194</v>
      </c>
      <c r="AB21" s="27" t="s">
        <v>837</v>
      </c>
      <c r="AC21" s="1" t="s">
        <v>2861</v>
      </c>
      <c r="AD21" s="1" t="s">
        <v>1003</v>
      </c>
      <c r="AE21" s="1">
        <v>37079</v>
      </c>
      <c r="AF21" s="27" t="s">
        <v>834</v>
      </c>
      <c r="AG21" s="27" t="s">
        <v>3202</v>
      </c>
      <c r="AH21" s="27" t="s">
        <v>837</v>
      </c>
      <c r="AI21" s="27" t="s">
        <v>834</v>
      </c>
      <c r="AJ21" s="27" t="s">
        <v>3764</v>
      </c>
      <c r="AK21" s="27" t="s">
        <v>837</v>
      </c>
      <c r="AL21" s="27" t="s">
        <v>834</v>
      </c>
      <c r="AM21" s="27" t="s">
        <v>4732</v>
      </c>
      <c r="AN21" s="27" t="s">
        <v>837</v>
      </c>
      <c r="AO21" s="27" t="s">
        <v>834</v>
      </c>
      <c r="AP21" s="27" t="s">
        <v>1209</v>
      </c>
      <c r="AQ21" s="27" t="s">
        <v>837</v>
      </c>
      <c r="AR21" s="27" t="s">
        <v>834</v>
      </c>
      <c r="AS21" s="27" t="s">
        <v>1020</v>
      </c>
      <c r="AT21" s="27" t="s">
        <v>837</v>
      </c>
      <c r="AU21" s="27" t="s">
        <v>834</v>
      </c>
      <c r="AV21" s="27" t="s">
        <v>4372</v>
      </c>
      <c r="AW21" s="27" t="s">
        <v>837</v>
      </c>
      <c r="AX21" s="27" t="s">
        <v>834</v>
      </c>
      <c r="AY21" s="27" t="s">
        <v>1424</v>
      </c>
      <c r="AZ21" s="27" t="s">
        <v>837</v>
      </c>
      <c r="BA21" s="27" t="s">
        <v>834</v>
      </c>
      <c r="BB21" s="27" t="s">
        <v>4186</v>
      </c>
      <c r="BC21" s="27" t="s">
        <v>837</v>
      </c>
      <c r="BD21" s="27" t="s">
        <v>834</v>
      </c>
      <c r="BE21" s="27" t="s">
        <v>2875</v>
      </c>
      <c r="BF21" s="27" t="s">
        <v>837</v>
      </c>
      <c r="BG21" s="27" t="s">
        <v>834</v>
      </c>
      <c r="BH21" s="27" t="s">
        <v>3118</v>
      </c>
      <c r="BI21" s="27" t="s">
        <v>837</v>
      </c>
      <c r="BJ21" s="27" t="s">
        <v>834</v>
      </c>
      <c r="BK21" s="27" t="s">
        <v>3608</v>
      </c>
      <c r="BL21" s="27" t="s">
        <v>837</v>
      </c>
      <c r="BM21" s="27" t="s">
        <v>834</v>
      </c>
      <c r="BN21" s="27" t="s">
        <v>3983</v>
      </c>
      <c r="BO21" s="27" t="s">
        <v>837</v>
      </c>
      <c r="BP21" s="27" t="s">
        <v>834</v>
      </c>
      <c r="BQ21" s="27" t="s">
        <v>3395</v>
      </c>
      <c r="BR21" s="27" t="s">
        <v>837</v>
      </c>
      <c r="BS21" s="1" t="s">
        <v>3730</v>
      </c>
      <c r="BT21" s="1" t="s">
        <v>1401</v>
      </c>
      <c r="BU21" s="1">
        <v>6920</v>
      </c>
      <c r="BV21" s="1" t="s">
        <v>5349</v>
      </c>
      <c r="BW21" s="1" t="s">
        <v>1401</v>
      </c>
      <c r="BX21" s="1">
        <v>2076</v>
      </c>
      <c r="BY21" s="1" t="s">
        <v>3685</v>
      </c>
      <c r="BZ21" s="1" t="s">
        <v>1401</v>
      </c>
      <c r="CA21" s="1">
        <v>136</v>
      </c>
      <c r="CB21" s="1" t="s">
        <v>5350</v>
      </c>
      <c r="CC21" s="1" t="s">
        <v>1401</v>
      </c>
      <c r="CD21" s="1">
        <v>33</v>
      </c>
      <c r="CE21" s="1" t="s">
        <v>5351</v>
      </c>
      <c r="CF21" s="1" t="s">
        <v>1401</v>
      </c>
      <c r="CG21" s="1">
        <v>30</v>
      </c>
      <c r="CH21" s="1" t="s">
        <v>5352</v>
      </c>
      <c r="CI21" s="1" t="s">
        <v>1401</v>
      </c>
      <c r="CJ21" s="1">
        <v>20</v>
      </c>
      <c r="CK21" s="1" t="s">
        <v>5521</v>
      </c>
      <c r="CL21" s="1" t="s">
        <v>1401</v>
      </c>
      <c r="CM21" s="1">
        <v>6</v>
      </c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>
      <c r="A22" s="27">
        <v>21</v>
      </c>
      <c r="B22" s="71">
        <v>39496</v>
      </c>
      <c r="C22" s="27" t="s">
        <v>2670</v>
      </c>
      <c r="D22" s="33">
        <v>150524</v>
      </c>
      <c r="E22" s="33">
        <v>59564</v>
      </c>
      <c r="F22" s="66">
        <f t="shared" si="7"/>
        <v>0.39571098296617152</v>
      </c>
      <c r="G22" s="66">
        <f t="shared" si="0"/>
        <v>0.20833053522261769</v>
      </c>
      <c r="H22" s="66" t="str">
        <f t="shared" si="1"/>
        <v>PPPP</v>
      </c>
      <c r="I22" s="66">
        <f t="shared" si="2"/>
        <v>0.58545430125579212</v>
      </c>
      <c r="J22" s="66" t="str">
        <f t="shared" si="3"/>
        <v>NPP</v>
      </c>
      <c r="K22" s="66">
        <f t="shared" si="4"/>
        <v>0.37712376603317438</v>
      </c>
      <c r="L22" s="66" t="str">
        <f t="shared" si="5"/>
        <v>MMA</v>
      </c>
      <c r="M22" s="66">
        <f t="shared" si="6"/>
        <v>1.9055133973541066E-2</v>
      </c>
      <c r="N22" s="27" t="s">
        <v>834</v>
      </c>
      <c r="O22" s="27" t="s">
        <v>1002</v>
      </c>
      <c r="P22" s="27" t="s">
        <v>837</v>
      </c>
      <c r="Q22" s="27" t="s">
        <v>5522</v>
      </c>
      <c r="R22" s="27" t="s">
        <v>1185</v>
      </c>
      <c r="S22" s="27">
        <v>1135</v>
      </c>
      <c r="T22" s="27" t="s">
        <v>834</v>
      </c>
      <c r="U22" s="27" t="s">
        <v>1765</v>
      </c>
      <c r="V22" s="27" t="s">
        <v>837</v>
      </c>
      <c r="W22" s="27" t="s">
        <v>834</v>
      </c>
      <c r="X22" s="27" t="s">
        <v>909</v>
      </c>
      <c r="Y22" s="27" t="s">
        <v>837</v>
      </c>
      <c r="Z22" s="27" t="s">
        <v>5363</v>
      </c>
      <c r="AA22" s="27" t="s">
        <v>1194</v>
      </c>
      <c r="AB22" s="27">
        <v>331</v>
      </c>
      <c r="AC22" s="27" t="s">
        <v>2654</v>
      </c>
      <c r="AD22" s="27" t="s">
        <v>1003</v>
      </c>
      <c r="AE22" s="27">
        <v>34872</v>
      </c>
      <c r="AF22" s="27" t="s">
        <v>834</v>
      </c>
      <c r="AG22" s="27" t="s">
        <v>3202</v>
      </c>
      <c r="AH22" s="27" t="s">
        <v>837</v>
      </c>
      <c r="AI22" s="27" t="s">
        <v>834</v>
      </c>
      <c r="AJ22" s="27" t="s">
        <v>3764</v>
      </c>
      <c r="AK22" s="27" t="s">
        <v>837</v>
      </c>
      <c r="AL22" s="27" t="s">
        <v>834</v>
      </c>
      <c r="AM22" s="27" t="s">
        <v>4732</v>
      </c>
      <c r="AN22" s="27" t="s">
        <v>837</v>
      </c>
      <c r="AO22" s="27" t="s">
        <v>2655</v>
      </c>
      <c r="AP22" s="27" t="s">
        <v>1209</v>
      </c>
      <c r="AQ22" s="27">
        <v>22463</v>
      </c>
      <c r="AR22" s="27" t="s">
        <v>834</v>
      </c>
      <c r="AS22" s="27" t="s">
        <v>1020</v>
      </c>
      <c r="AT22" s="27" t="s">
        <v>837</v>
      </c>
      <c r="AU22" s="27" t="s">
        <v>834</v>
      </c>
      <c r="AV22" s="27" t="s">
        <v>4372</v>
      </c>
      <c r="AW22" s="27" t="s">
        <v>837</v>
      </c>
      <c r="AX22" s="27" t="s">
        <v>834</v>
      </c>
      <c r="AY22" s="27" t="s">
        <v>1424</v>
      </c>
      <c r="AZ22" s="27" t="s">
        <v>837</v>
      </c>
      <c r="BA22" s="27" t="s">
        <v>834</v>
      </c>
      <c r="BB22" s="27" t="s">
        <v>4186</v>
      </c>
      <c r="BC22" s="27" t="s">
        <v>837</v>
      </c>
      <c r="BD22" s="27" t="s">
        <v>834</v>
      </c>
      <c r="BE22" s="27" t="s">
        <v>2875</v>
      </c>
      <c r="BF22" s="27" t="s">
        <v>837</v>
      </c>
      <c r="BG22" s="27" t="s">
        <v>834</v>
      </c>
      <c r="BH22" s="27" t="s">
        <v>3118</v>
      </c>
      <c r="BI22" s="27" t="s">
        <v>837</v>
      </c>
      <c r="BJ22" s="27" t="s">
        <v>834</v>
      </c>
      <c r="BK22" s="27" t="s">
        <v>3608</v>
      </c>
      <c r="BL22" s="27" t="s">
        <v>837</v>
      </c>
      <c r="BM22" s="27" t="s">
        <v>834</v>
      </c>
      <c r="BN22" s="27" t="s">
        <v>3983</v>
      </c>
      <c r="BO22" s="27" t="s">
        <v>837</v>
      </c>
      <c r="BP22" s="27" t="s">
        <v>834</v>
      </c>
      <c r="BQ22" s="27" t="s">
        <v>3395</v>
      </c>
      <c r="BR22" s="27" t="s">
        <v>837</v>
      </c>
      <c r="BS22" s="27" t="s">
        <v>3685</v>
      </c>
      <c r="BT22" s="27" t="s">
        <v>1401</v>
      </c>
      <c r="BU22" s="27">
        <v>300</v>
      </c>
      <c r="BV22" s="27" t="s">
        <v>5528</v>
      </c>
      <c r="BW22" s="27" t="s">
        <v>1401</v>
      </c>
      <c r="BX22" s="27">
        <v>171</v>
      </c>
      <c r="BY22" s="27" t="s">
        <v>5529</v>
      </c>
      <c r="BZ22" s="27" t="s">
        <v>1401</v>
      </c>
      <c r="CA22" s="27">
        <v>64</v>
      </c>
      <c r="CB22" s="27" t="s">
        <v>5530</v>
      </c>
      <c r="CC22" s="27" t="s">
        <v>1401</v>
      </c>
      <c r="CD22" s="27">
        <v>34</v>
      </c>
      <c r="CE22" s="27" t="s">
        <v>5531</v>
      </c>
      <c r="CF22" s="27" t="s">
        <v>1401</v>
      </c>
      <c r="CG22" s="27">
        <v>33</v>
      </c>
      <c r="CH22" s="27" t="s">
        <v>5532</v>
      </c>
      <c r="CI22" s="27" t="s">
        <v>1401</v>
      </c>
      <c r="CJ22" s="27">
        <v>22</v>
      </c>
      <c r="CK22" s="27" t="s">
        <v>5533</v>
      </c>
      <c r="CL22" s="27" t="s">
        <v>1401</v>
      </c>
      <c r="CM22" s="27">
        <v>18</v>
      </c>
      <c r="CN22" s="27" t="s">
        <v>5534</v>
      </c>
      <c r="CO22" s="27" t="s">
        <v>1401</v>
      </c>
      <c r="CP22" s="27">
        <v>15</v>
      </c>
      <c r="CQ22" s="27" t="s">
        <v>5708</v>
      </c>
      <c r="CR22" s="27" t="s">
        <v>1401</v>
      </c>
      <c r="CS22" s="27">
        <v>11</v>
      </c>
      <c r="CT22" s="27" t="s">
        <v>5709</v>
      </c>
      <c r="CU22" s="27" t="s">
        <v>1401</v>
      </c>
      <c r="CV22" s="27">
        <v>9</v>
      </c>
      <c r="CW22" s="27" t="s">
        <v>5869</v>
      </c>
      <c r="CX22" s="27" t="s">
        <v>1401</v>
      </c>
      <c r="CY22" s="27">
        <v>9</v>
      </c>
      <c r="CZ22" s="27" t="s">
        <v>5870</v>
      </c>
      <c r="DA22" s="27" t="s">
        <v>1401</v>
      </c>
      <c r="DB22" s="27">
        <v>8</v>
      </c>
      <c r="DC22" s="27" t="s">
        <v>5871</v>
      </c>
      <c r="DD22" s="27" t="s">
        <v>1401</v>
      </c>
      <c r="DE22" s="27">
        <v>8</v>
      </c>
      <c r="DF22" s="27" t="s">
        <v>5872</v>
      </c>
      <c r="DG22" s="27" t="s">
        <v>1401</v>
      </c>
      <c r="DH22" s="27">
        <v>6</v>
      </c>
      <c r="DI22" s="27" t="s">
        <v>5873</v>
      </c>
      <c r="DJ22" s="27" t="s">
        <v>1401</v>
      </c>
      <c r="DK22" s="27">
        <v>4</v>
      </c>
      <c r="DL22" s="27" t="s">
        <v>5713</v>
      </c>
      <c r="DM22" s="27" t="s">
        <v>1401</v>
      </c>
      <c r="DN22" s="27">
        <v>3</v>
      </c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>
      <c r="A23" s="27">
        <v>22</v>
      </c>
      <c r="B23" s="69">
        <v>39496</v>
      </c>
      <c r="C23" s="1" t="s">
        <v>2671</v>
      </c>
      <c r="D23" s="7">
        <v>149476</v>
      </c>
      <c r="E23" s="7">
        <v>65943</v>
      </c>
      <c r="F23" s="35">
        <f t="shared" si="7"/>
        <v>0.44116112285584308</v>
      </c>
      <c r="G23" s="35">
        <f t="shared" si="0"/>
        <v>6.3812686714283542E-2</v>
      </c>
      <c r="H23" s="35" t="str">
        <f t="shared" si="1"/>
        <v>PPPP</v>
      </c>
      <c r="I23" s="35">
        <f t="shared" si="2"/>
        <v>0.52762234050619472</v>
      </c>
      <c r="J23" s="35" t="str">
        <f t="shared" si="3"/>
        <v>NPP</v>
      </c>
      <c r="K23" s="35">
        <f t="shared" si="4"/>
        <v>0.46380965379191119</v>
      </c>
      <c r="L23" s="35" t="str">
        <f t="shared" si="5"/>
        <v>PML-N</v>
      </c>
      <c r="M23" s="35">
        <f t="shared" si="6"/>
        <v>4.4887251110807816E-3</v>
      </c>
      <c r="N23" s="27" t="s">
        <v>834</v>
      </c>
      <c r="O23" s="27" t="s">
        <v>1002</v>
      </c>
      <c r="P23" s="27" t="s">
        <v>837</v>
      </c>
      <c r="Q23" s="27" t="s">
        <v>834</v>
      </c>
      <c r="R23" s="27" t="s">
        <v>1185</v>
      </c>
      <c r="S23" s="27" t="s">
        <v>837</v>
      </c>
      <c r="T23" s="27" t="s">
        <v>5373</v>
      </c>
      <c r="U23" s="27" t="s">
        <v>1765</v>
      </c>
      <c r="V23" s="27">
        <v>45</v>
      </c>
      <c r="W23" s="27" t="s">
        <v>834</v>
      </c>
      <c r="X23" s="27" t="s">
        <v>909</v>
      </c>
      <c r="Y23" s="27" t="s">
        <v>837</v>
      </c>
      <c r="Z23" s="27" t="s">
        <v>5535</v>
      </c>
      <c r="AA23" s="1" t="s">
        <v>1194</v>
      </c>
      <c r="AB23" s="1">
        <v>296</v>
      </c>
      <c r="AC23" s="1" t="s">
        <v>2847</v>
      </c>
      <c r="AD23" s="1" t="s">
        <v>1003</v>
      </c>
      <c r="AE23" s="1">
        <v>34793</v>
      </c>
      <c r="AF23" s="27" t="s">
        <v>834</v>
      </c>
      <c r="AG23" s="27" t="s">
        <v>3202</v>
      </c>
      <c r="AH23" s="27" t="s">
        <v>837</v>
      </c>
      <c r="AI23" s="27" t="s">
        <v>834</v>
      </c>
      <c r="AJ23" s="27" t="s">
        <v>3764</v>
      </c>
      <c r="AK23" s="27" t="s">
        <v>837</v>
      </c>
      <c r="AL23" s="27" t="s">
        <v>834</v>
      </c>
      <c r="AM23" s="27" t="s">
        <v>4732</v>
      </c>
      <c r="AN23" s="27" t="s">
        <v>837</v>
      </c>
      <c r="AO23" s="1" t="s">
        <v>2851</v>
      </c>
      <c r="AP23" s="1" t="s">
        <v>1209</v>
      </c>
      <c r="AQ23" s="1">
        <v>30585</v>
      </c>
      <c r="AR23" s="27" t="s">
        <v>834</v>
      </c>
      <c r="AS23" s="27" t="s">
        <v>1020</v>
      </c>
      <c r="AT23" s="27" t="s">
        <v>837</v>
      </c>
      <c r="AU23" s="27" t="s">
        <v>834</v>
      </c>
      <c r="AV23" s="27" t="s">
        <v>4372</v>
      </c>
      <c r="AW23" s="27" t="s">
        <v>837</v>
      </c>
      <c r="AX23" s="27" t="s">
        <v>834</v>
      </c>
      <c r="AY23" s="27" t="s">
        <v>1424</v>
      </c>
      <c r="AZ23" s="27" t="s">
        <v>837</v>
      </c>
      <c r="BA23" s="27" t="s">
        <v>834</v>
      </c>
      <c r="BB23" s="27" t="s">
        <v>4186</v>
      </c>
      <c r="BC23" s="27" t="s">
        <v>837</v>
      </c>
      <c r="BD23" s="27" t="s">
        <v>834</v>
      </c>
      <c r="BE23" s="27" t="s">
        <v>2875</v>
      </c>
      <c r="BF23" s="27" t="s">
        <v>837</v>
      </c>
      <c r="BG23" s="27" t="s">
        <v>834</v>
      </c>
      <c r="BH23" s="27" t="s">
        <v>3118</v>
      </c>
      <c r="BI23" s="27" t="s">
        <v>837</v>
      </c>
      <c r="BJ23" s="27" t="s">
        <v>834</v>
      </c>
      <c r="BK23" s="27" t="s">
        <v>3608</v>
      </c>
      <c r="BL23" s="27" t="s">
        <v>837</v>
      </c>
      <c r="BM23" s="27" t="s">
        <v>834</v>
      </c>
      <c r="BN23" s="27" t="s">
        <v>3983</v>
      </c>
      <c r="BO23" s="27" t="s">
        <v>837</v>
      </c>
      <c r="BP23" s="27" t="s">
        <v>834</v>
      </c>
      <c r="BQ23" s="27" t="s">
        <v>3395</v>
      </c>
      <c r="BR23" s="27" t="s">
        <v>837</v>
      </c>
      <c r="BS23" s="1" t="s">
        <v>3931</v>
      </c>
      <c r="BT23" s="1" t="s">
        <v>1401</v>
      </c>
      <c r="BU23" s="1">
        <v>48</v>
      </c>
      <c r="BV23" s="1" t="s">
        <v>5374</v>
      </c>
      <c r="BW23" s="1" t="s">
        <v>1401</v>
      </c>
      <c r="BX23" s="1">
        <v>43</v>
      </c>
      <c r="BY23" s="1" t="s">
        <v>5375</v>
      </c>
      <c r="BZ23" s="1" t="s">
        <v>1401</v>
      </c>
      <c r="CA23" s="1">
        <v>23</v>
      </c>
      <c r="CB23" s="1" t="s">
        <v>3928</v>
      </c>
      <c r="CC23" s="1" t="s">
        <v>1401</v>
      </c>
      <c r="CD23" s="1">
        <v>21</v>
      </c>
      <c r="CE23" s="1" t="s">
        <v>5376</v>
      </c>
      <c r="CF23" s="1" t="s">
        <v>1401</v>
      </c>
      <c r="CG23" s="1">
        <v>20</v>
      </c>
      <c r="CH23" s="1" t="s">
        <v>5378</v>
      </c>
      <c r="CI23" s="1" t="s">
        <v>1401</v>
      </c>
      <c r="CJ23" s="1">
        <v>18</v>
      </c>
      <c r="CK23" s="1" t="s">
        <v>5377</v>
      </c>
      <c r="CL23" s="1" t="s">
        <v>1401</v>
      </c>
      <c r="CM23" s="1">
        <v>11</v>
      </c>
      <c r="CN23" s="1" t="s">
        <v>5379</v>
      </c>
      <c r="CO23" s="1" t="s">
        <v>1401</v>
      </c>
      <c r="CP23" s="1">
        <v>9</v>
      </c>
      <c r="CQ23" s="1" t="s">
        <v>3689</v>
      </c>
      <c r="CR23" s="1" t="s">
        <v>1401</v>
      </c>
      <c r="CS23" s="1">
        <v>8</v>
      </c>
      <c r="CT23" s="1" t="s">
        <v>5543</v>
      </c>
      <c r="CU23" s="1" t="s">
        <v>1401</v>
      </c>
      <c r="CV23" s="1">
        <v>5</v>
      </c>
      <c r="CW23" s="1" t="s">
        <v>5706</v>
      </c>
      <c r="CX23" s="1" t="s">
        <v>1401</v>
      </c>
      <c r="CY23" s="1">
        <v>5</v>
      </c>
      <c r="CZ23" s="1" t="s">
        <v>5707</v>
      </c>
      <c r="DA23" s="1" t="s">
        <v>1401</v>
      </c>
      <c r="DB23" s="1">
        <v>4</v>
      </c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>
      <c r="A24" s="27">
        <v>23</v>
      </c>
      <c r="B24" s="69">
        <v>39496</v>
      </c>
      <c r="C24" s="1" t="s">
        <v>2672</v>
      </c>
      <c r="D24" s="7">
        <v>157062</v>
      </c>
      <c r="E24" s="7">
        <v>58718</v>
      </c>
      <c r="F24" s="35">
        <f t="shared" si="7"/>
        <v>0.37385236403458505</v>
      </c>
      <c r="G24" s="35">
        <f t="shared" si="0"/>
        <v>0.31039885554685104</v>
      </c>
      <c r="H24" s="35" t="str">
        <f t="shared" si="1"/>
        <v>NPP</v>
      </c>
      <c r="I24" s="35">
        <f t="shared" si="2"/>
        <v>0.65164004223577099</v>
      </c>
      <c r="J24" s="35" t="str">
        <f t="shared" si="3"/>
        <v>PPPP</v>
      </c>
      <c r="K24" s="35">
        <f t="shared" si="4"/>
        <v>0.3412411866889199</v>
      </c>
      <c r="L24" s="35" t="str">
        <f t="shared" si="5"/>
        <v>IND</v>
      </c>
      <c r="M24" s="35">
        <f t="shared" si="6"/>
        <v>2.4183384992676861E-3</v>
      </c>
      <c r="N24" s="27" t="s">
        <v>834</v>
      </c>
      <c r="O24" s="27" t="s">
        <v>1002</v>
      </c>
      <c r="P24" s="27" t="s">
        <v>837</v>
      </c>
      <c r="Q24" s="27" t="s">
        <v>834</v>
      </c>
      <c r="R24" s="27" t="s">
        <v>1185</v>
      </c>
      <c r="S24" s="27" t="s">
        <v>837</v>
      </c>
      <c r="T24" s="27" t="s">
        <v>5717</v>
      </c>
      <c r="U24" s="27" t="s">
        <v>1765</v>
      </c>
      <c r="V24" s="27">
        <v>24</v>
      </c>
      <c r="W24" s="27" t="s">
        <v>834</v>
      </c>
      <c r="X24" s="27" t="s">
        <v>909</v>
      </c>
      <c r="Y24" s="27" t="s">
        <v>837</v>
      </c>
      <c r="Z24" s="27" t="s">
        <v>5714</v>
      </c>
      <c r="AA24" s="1" t="s">
        <v>1194</v>
      </c>
      <c r="AB24" s="1">
        <v>99</v>
      </c>
      <c r="AC24" s="1" t="s">
        <v>2669</v>
      </c>
      <c r="AD24" s="1" t="s">
        <v>1003</v>
      </c>
      <c r="AE24" s="1">
        <v>20037</v>
      </c>
      <c r="AF24" s="27" t="s">
        <v>834</v>
      </c>
      <c r="AG24" s="27" t="s">
        <v>3202</v>
      </c>
      <c r="AH24" s="27" t="s">
        <v>837</v>
      </c>
      <c r="AI24" s="27" t="s">
        <v>834</v>
      </c>
      <c r="AJ24" s="27" t="s">
        <v>3764</v>
      </c>
      <c r="AK24" s="27" t="s">
        <v>837</v>
      </c>
      <c r="AL24" s="27" t="s">
        <v>834</v>
      </c>
      <c r="AM24" s="27" t="s">
        <v>4732</v>
      </c>
      <c r="AN24" s="27" t="s">
        <v>837</v>
      </c>
      <c r="AO24" s="1" t="s">
        <v>2681</v>
      </c>
      <c r="AP24" s="1" t="s">
        <v>1209</v>
      </c>
      <c r="AQ24" s="1">
        <v>38263</v>
      </c>
      <c r="AR24" s="27" t="s">
        <v>834</v>
      </c>
      <c r="AS24" s="27" t="s">
        <v>1020</v>
      </c>
      <c r="AT24" s="27" t="s">
        <v>837</v>
      </c>
      <c r="AU24" s="27" t="s">
        <v>834</v>
      </c>
      <c r="AV24" s="27" t="s">
        <v>4372</v>
      </c>
      <c r="AW24" s="27" t="s">
        <v>837</v>
      </c>
      <c r="AX24" s="27" t="s">
        <v>834</v>
      </c>
      <c r="AY24" s="27" t="s">
        <v>1424</v>
      </c>
      <c r="AZ24" s="27" t="s">
        <v>837</v>
      </c>
      <c r="BA24" s="27" t="s">
        <v>834</v>
      </c>
      <c r="BB24" s="27" t="s">
        <v>4186</v>
      </c>
      <c r="BC24" s="27" t="s">
        <v>837</v>
      </c>
      <c r="BD24" s="27" t="s">
        <v>834</v>
      </c>
      <c r="BE24" s="27" t="s">
        <v>2875</v>
      </c>
      <c r="BF24" s="27" t="s">
        <v>837</v>
      </c>
      <c r="BG24" s="27" t="s">
        <v>834</v>
      </c>
      <c r="BH24" s="27" t="s">
        <v>3118</v>
      </c>
      <c r="BI24" s="27" t="s">
        <v>837</v>
      </c>
      <c r="BJ24" s="27" t="s">
        <v>834</v>
      </c>
      <c r="BK24" s="27" t="s">
        <v>3608</v>
      </c>
      <c r="BL24" s="27" t="s">
        <v>837</v>
      </c>
      <c r="BM24" s="27" t="s">
        <v>834</v>
      </c>
      <c r="BN24" s="27" t="s">
        <v>3983</v>
      </c>
      <c r="BO24" s="27" t="s">
        <v>837</v>
      </c>
      <c r="BP24" s="27" t="s">
        <v>834</v>
      </c>
      <c r="BQ24" s="27" t="s">
        <v>3395</v>
      </c>
      <c r="BR24" s="27" t="s">
        <v>837</v>
      </c>
      <c r="BS24" s="1" t="s">
        <v>3417</v>
      </c>
      <c r="BT24" s="1" t="s">
        <v>1401</v>
      </c>
      <c r="BU24" s="1">
        <v>142</v>
      </c>
      <c r="BV24" s="1" t="s">
        <v>5715</v>
      </c>
      <c r="BW24" s="1" t="s">
        <v>1401</v>
      </c>
      <c r="BX24" s="1">
        <v>69</v>
      </c>
      <c r="BY24" s="1" t="s">
        <v>5716</v>
      </c>
      <c r="BZ24" s="1" t="s">
        <v>1401</v>
      </c>
      <c r="CA24" s="1">
        <v>30</v>
      </c>
      <c r="CB24" s="1" t="s">
        <v>5543</v>
      </c>
      <c r="CC24" s="1" t="s">
        <v>1401</v>
      </c>
      <c r="CD24" s="1">
        <v>17</v>
      </c>
      <c r="CE24" s="1" t="s">
        <v>5555</v>
      </c>
      <c r="CF24" s="1" t="s">
        <v>1401</v>
      </c>
      <c r="CG24" s="1">
        <v>11</v>
      </c>
      <c r="CH24" s="1" t="s">
        <v>5168</v>
      </c>
      <c r="CI24" s="27" t="s">
        <v>1401</v>
      </c>
      <c r="CJ24" s="27">
        <v>8</v>
      </c>
      <c r="CK24" s="1" t="s">
        <v>5556</v>
      </c>
      <c r="CL24" s="1" t="s">
        <v>1401</v>
      </c>
      <c r="CM24" s="1">
        <v>6</v>
      </c>
      <c r="CN24" s="1" t="s">
        <v>3527</v>
      </c>
      <c r="CO24" s="1" t="s">
        <v>1401</v>
      </c>
      <c r="CP24" s="1">
        <v>6</v>
      </c>
      <c r="CQ24" s="1" t="s">
        <v>5557</v>
      </c>
      <c r="CR24" s="1" t="s">
        <v>1401</v>
      </c>
      <c r="CS24" s="1">
        <v>6</v>
      </c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>
      <c r="A25" s="27">
        <v>24</v>
      </c>
      <c r="B25" s="69">
        <v>39496</v>
      </c>
      <c r="C25" s="1" t="s">
        <v>1711</v>
      </c>
      <c r="D25" s="7">
        <v>149808</v>
      </c>
      <c r="E25" s="7">
        <v>71648</v>
      </c>
      <c r="F25" s="35">
        <f t="shared" si="7"/>
        <v>0.47826551319021682</v>
      </c>
      <c r="G25" s="35">
        <f t="shared" si="0"/>
        <v>4.2583184457347031E-2</v>
      </c>
      <c r="H25" s="35" t="str">
        <f t="shared" si="1"/>
        <v>PPPP</v>
      </c>
      <c r="I25" s="35">
        <f t="shared" si="2"/>
        <v>0.50569450647610537</v>
      </c>
      <c r="J25" s="35" t="str">
        <f t="shared" si="3"/>
        <v>MQM</v>
      </c>
      <c r="K25" s="35">
        <f t="shared" si="4"/>
        <v>0.46311132201875838</v>
      </c>
      <c r="L25" s="35" t="str">
        <f t="shared" si="5"/>
        <v>PML-N</v>
      </c>
      <c r="M25" s="35">
        <f t="shared" si="6"/>
        <v>1.3370924519874944E-2</v>
      </c>
      <c r="N25" s="27" t="s">
        <v>834</v>
      </c>
      <c r="O25" s="27" t="s">
        <v>1002</v>
      </c>
      <c r="P25" s="27" t="s">
        <v>837</v>
      </c>
      <c r="Q25" s="27" t="s">
        <v>834</v>
      </c>
      <c r="R25" s="27" t="s">
        <v>1185</v>
      </c>
      <c r="S25" s="27" t="s">
        <v>837</v>
      </c>
      <c r="T25" s="27" t="s">
        <v>2674</v>
      </c>
      <c r="U25" s="27" t="s">
        <v>1765</v>
      </c>
      <c r="V25" s="27">
        <v>33181</v>
      </c>
      <c r="W25" s="27" t="s">
        <v>834</v>
      </c>
      <c r="X25" s="27" t="s">
        <v>909</v>
      </c>
      <c r="Y25" s="27" t="s">
        <v>837</v>
      </c>
      <c r="Z25" s="27" t="s">
        <v>1554</v>
      </c>
      <c r="AA25" s="1" t="s">
        <v>1194</v>
      </c>
      <c r="AB25" s="1">
        <v>958</v>
      </c>
      <c r="AC25" s="1" t="s">
        <v>2673</v>
      </c>
      <c r="AD25" s="1" t="s">
        <v>1003</v>
      </c>
      <c r="AE25" s="1">
        <v>36232</v>
      </c>
      <c r="AF25" s="27" t="s">
        <v>834</v>
      </c>
      <c r="AG25" s="27" t="s">
        <v>3202</v>
      </c>
      <c r="AH25" s="27" t="s">
        <v>837</v>
      </c>
      <c r="AI25" s="27" t="s">
        <v>834</v>
      </c>
      <c r="AJ25" s="27" t="s">
        <v>3764</v>
      </c>
      <c r="AK25" s="27" t="s">
        <v>837</v>
      </c>
      <c r="AL25" s="27" t="s">
        <v>834</v>
      </c>
      <c r="AM25" s="27" t="s">
        <v>4732</v>
      </c>
      <c r="AN25" s="27" t="s">
        <v>837</v>
      </c>
      <c r="AO25" s="27" t="s">
        <v>834</v>
      </c>
      <c r="AP25" s="27" t="s">
        <v>1209</v>
      </c>
      <c r="AQ25" s="27" t="s">
        <v>837</v>
      </c>
      <c r="AR25" s="27" t="s">
        <v>834</v>
      </c>
      <c r="AS25" s="27" t="s">
        <v>1020</v>
      </c>
      <c r="AT25" s="27" t="s">
        <v>837</v>
      </c>
      <c r="AU25" s="27" t="s">
        <v>834</v>
      </c>
      <c r="AV25" s="27" t="s">
        <v>4372</v>
      </c>
      <c r="AW25" s="27" t="s">
        <v>837</v>
      </c>
      <c r="AX25" s="27" t="s">
        <v>834</v>
      </c>
      <c r="AY25" s="27" t="s">
        <v>1424</v>
      </c>
      <c r="AZ25" s="27" t="s">
        <v>837</v>
      </c>
      <c r="BA25" s="27" t="s">
        <v>834</v>
      </c>
      <c r="BB25" s="27" t="s">
        <v>4186</v>
      </c>
      <c r="BC25" s="27" t="s">
        <v>837</v>
      </c>
      <c r="BD25" s="27" t="s">
        <v>834</v>
      </c>
      <c r="BE25" s="27" t="s">
        <v>2875</v>
      </c>
      <c r="BF25" s="27" t="s">
        <v>837</v>
      </c>
      <c r="BG25" s="27" t="s">
        <v>834</v>
      </c>
      <c r="BH25" s="27" t="s">
        <v>3118</v>
      </c>
      <c r="BI25" s="27" t="s">
        <v>837</v>
      </c>
      <c r="BJ25" s="27" t="s">
        <v>834</v>
      </c>
      <c r="BK25" s="27" t="s">
        <v>3608</v>
      </c>
      <c r="BL25" s="27" t="s">
        <v>837</v>
      </c>
      <c r="BM25" s="27" t="s">
        <v>834</v>
      </c>
      <c r="BN25" s="27" t="s">
        <v>3983</v>
      </c>
      <c r="BO25" s="27" t="s">
        <v>837</v>
      </c>
      <c r="BP25" s="27" t="s">
        <v>834</v>
      </c>
      <c r="BQ25" s="27" t="s">
        <v>3395</v>
      </c>
      <c r="BR25" s="27" t="s">
        <v>837</v>
      </c>
      <c r="BS25" s="1" t="s">
        <v>5558</v>
      </c>
      <c r="BT25" s="1" t="s">
        <v>1401</v>
      </c>
      <c r="BU25" s="1">
        <v>764</v>
      </c>
      <c r="BV25" s="1" t="s">
        <v>3946</v>
      </c>
      <c r="BW25" s="1" t="s">
        <v>1401</v>
      </c>
      <c r="BX25" s="1">
        <v>68</v>
      </c>
      <c r="BY25" s="1" t="s">
        <v>1803</v>
      </c>
      <c r="BZ25" s="1" t="s">
        <v>1401</v>
      </c>
      <c r="CA25" s="1">
        <v>53</v>
      </c>
      <c r="CB25" s="1" t="s">
        <v>5388</v>
      </c>
      <c r="CC25" s="1" t="s">
        <v>1401</v>
      </c>
      <c r="CD25" s="1">
        <v>41</v>
      </c>
      <c r="CE25" s="1" t="s">
        <v>1713</v>
      </c>
      <c r="CF25" s="1" t="s">
        <v>1401</v>
      </c>
      <c r="CG25" s="1">
        <v>38</v>
      </c>
      <c r="CH25" s="1" t="s">
        <v>3744</v>
      </c>
      <c r="CI25" s="1" t="s">
        <v>1401</v>
      </c>
      <c r="CJ25" s="1">
        <v>30</v>
      </c>
      <c r="CK25" s="1" t="s">
        <v>5389</v>
      </c>
      <c r="CL25" s="1" t="s">
        <v>1401</v>
      </c>
      <c r="CM25" s="1">
        <v>28</v>
      </c>
      <c r="CN25" s="1" t="s">
        <v>5390</v>
      </c>
      <c r="CO25" s="1" t="s">
        <v>1401</v>
      </c>
      <c r="CP25" s="1">
        <v>21</v>
      </c>
      <c r="CQ25" s="1" t="s">
        <v>5391</v>
      </c>
      <c r="CR25" s="1" t="s">
        <v>1401</v>
      </c>
      <c r="CS25" s="1">
        <v>21</v>
      </c>
      <c r="CT25" s="1" t="s">
        <v>5392</v>
      </c>
      <c r="CU25" s="1" t="s">
        <v>1401</v>
      </c>
      <c r="CV25" s="1">
        <v>19</v>
      </c>
      <c r="CW25" s="1" t="s">
        <v>3947</v>
      </c>
      <c r="CX25" s="1" t="s">
        <v>1401</v>
      </c>
      <c r="CY25" s="1">
        <v>16</v>
      </c>
      <c r="CZ25" s="1" t="s">
        <v>5371</v>
      </c>
      <c r="DA25" s="1" t="s">
        <v>1401</v>
      </c>
      <c r="DB25" s="1">
        <v>11</v>
      </c>
      <c r="DC25" s="1" t="s">
        <v>5393</v>
      </c>
      <c r="DD25" s="1" t="s">
        <v>1401</v>
      </c>
      <c r="DE25" s="1">
        <v>10</v>
      </c>
      <c r="DF25" s="1" t="s">
        <v>5394</v>
      </c>
      <c r="DG25" s="1" t="s">
        <v>1401</v>
      </c>
      <c r="DH25" s="1">
        <v>6</v>
      </c>
      <c r="DI25" s="1" t="s">
        <v>5395</v>
      </c>
      <c r="DJ25" s="1" t="s">
        <v>1401</v>
      </c>
      <c r="DK25" s="1">
        <v>6</v>
      </c>
      <c r="DL25" s="1" t="s">
        <v>5396</v>
      </c>
      <c r="DM25" s="1" t="s">
        <v>1401</v>
      </c>
      <c r="DN25" s="1">
        <v>5</v>
      </c>
      <c r="DO25" s="1" t="s">
        <v>5397</v>
      </c>
      <c r="DP25" s="1" t="s">
        <v>1401</v>
      </c>
      <c r="DQ25" s="1">
        <v>4</v>
      </c>
      <c r="DR25" s="1" t="s">
        <v>5407</v>
      </c>
      <c r="DS25" s="1" t="s">
        <v>1401</v>
      </c>
      <c r="DT25" s="1">
        <v>4</v>
      </c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>
      <c r="A26" s="27">
        <v>25</v>
      </c>
      <c r="B26" s="69">
        <v>39496</v>
      </c>
      <c r="C26" s="1" t="s">
        <v>1714</v>
      </c>
      <c r="D26" s="7">
        <v>124783</v>
      </c>
      <c r="E26" s="7">
        <v>55376</v>
      </c>
      <c r="F26" s="35">
        <f t="shared" si="7"/>
        <v>0.44377839930118684</v>
      </c>
      <c r="G26" s="35">
        <f t="shared" si="0"/>
        <v>0.5105460849465473</v>
      </c>
      <c r="H26" s="35" t="str">
        <f t="shared" si="1"/>
        <v>PPPP</v>
      </c>
      <c r="I26" s="35">
        <f t="shared" si="2"/>
        <v>0.74496171626697483</v>
      </c>
      <c r="J26" s="35" t="str">
        <f t="shared" si="3"/>
        <v>PML</v>
      </c>
      <c r="K26" s="35">
        <f t="shared" si="4"/>
        <v>0.23441563132042761</v>
      </c>
      <c r="L26" s="35" t="str">
        <f t="shared" si="5"/>
        <v>PML-N</v>
      </c>
      <c r="M26" s="35">
        <f t="shared" si="6"/>
        <v>7.3678127708754699E-3</v>
      </c>
      <c r="N26" s="27" t="s">
        <v>834</v>
      </c>
      <c r="O26" s="27" t="s">
        <v>1002</v>
      </c>
      <c r="P26" s="27" t="s">
        <v>837</v>
      </c>
      <c r="Q26" s="27" t="s">
        <v>5409</v>
      </c>
      <c r="R26" s="27" t="s">
        <v>1185</v>
      </c>
      <c r="S26" s="27">
        <v>376</v>
      </c>
      <c r="T26" s="27" t="s">
        <v>5410</v>
      </c>
      <c r="U26" s="27" t="s">
        <v>1765</v>
      </c>
      <c r="V26" s="27">
        <v>146</v>
      </c>
      <c r="W26" s="27" t="s">
        <v>2676</v>
      </c>
      <c r="X26" s="27" t="s">
        <v>909</v>
      </c>
      <c r="Y26" s="27">
        <v>12981</v>
      </c>
      <c r="Z26" s="27" t="s">
        <v>5408</v>
      </c>
      <c r="AA26" s="1" t="s">
        <v>1194</v>
      </c>
      <c r="AB26" s="1">
        <v>408</v>
      </c>
      <c r="AC26" s="1" t="s">
        <v>2675</v>
      </c>
      <c r="AD26" s="1" t="s">
        <v>1003</v>
      </c>
      <c r="AE26" s="1">
        <v>41253</v>
      </c>
      <c r="AF26" s="27" t="s">
        <v>834</v>
      </c>
      <c r="AG26" s="27" t="s">
        <v>3202</v>
      </c>
      <c r="AH26" s="27" t="s">
        <v>837</v>
      </c>
      <c r="AI26" s="27" t="s">
        <v>834</v>
      </c>
      <c r="AJ26" s="27" t="s">
        <v>3764</v>
      </c>
      <c r="AK26" s="27" t="s">
        <v>837</v>
      </c>
      <c r="AL26" s="27" t="s">
        <v>834</v>
      </c>
      <c r="AM26" s="27" t="s">
        <v>4732</v>
      </c>
      <c r="AN26" s="27" t="s">
        <v>837</v>
      </c>
      <c r="AO26" s="27" t="s">
        <v>834</v>
      </c>
      <c r="AP26" s="27" t="s">
        <v>1209</v>
      </c>
      <c r="AQ26" s="27" t="s">
        <v>837</v>
      </c>
      <c r="AR26" s="27" t="s">
        <v>834</v>
      </c>
      <c r="AS26" s="27" t="s">
        <v>1020</v>
      </c>
      <c r="AT26" s="27" t="s">
        <v>837</v>
      </c>
      <c r="AU26" s="27" t="s">
        <v>834</v>
      </c>
      <c r="AV26" s="27" t="s">
        <v>4372</v>
      </c>
      <c r="AW26" s="27" t="s">
        <v>837</v>
      </c>
      <c r="AX26" s="27" t="s">
        <v>834</v>
      </c>
      <c r="AY26" s="27" t="s">
        <v>1424</v>
      </c>
      <c r="AZ26" s="27" t="s">
        <v>837</v>
      </c>
      <c r="BA26" s="27" t="s">
        <v>834</v>
      </c>
      <c r="BB26" s="27" t="s">
        <v>4186</v>
      </c>
      <c r="BC26" s="27" t="s">
        <v>837</v>
      </c>
      <c r="BD26" s="27" t="s">
        <v>834</v>
      </c>
      <c r="BE26" s="27" t="s">
        <v>2875</v>
      </c>
      <c r="BF26" s="27" t="s">
        <v>837</v>
      </c>
      <c r="BG26" s="27" t="s">
        <v>834</v>
      </c>
      <c r="BH26" s="27" t="s">
        <v>3118</v>
      </c>
      <c r="BI26" s="27" t="s">
        <v>837</v>
      </c>
      <c r="BJ26" s="27" t="s">
        <v>834</v>
      </c>
      <c r="BK26" s="27" t="s">
        <v>3608</v>
      </c>
      <c r="BL26" s="27" t="s">
        <v>837</v>
      </c>
      <c r="BM26" s="27" t="s">
        <v>834</v>
      </c>
      <c r="BN26" s="27" t="s">
        <v>3983</v>
      </c>
      <c r="BO26" s="27" t="s">
        <v>837</v>
      </c>
      <c r="BP26" s="27" t="s">
        <v>834</v>
      </c>
      <c r="BQ26" s="27" t="s">
        <v>3395</v>
      </c>
      <c r="BR26" s="27" t="s">
        <v>837</v>
      </c>
      <c r="BS26" s="1" t="s">
        <v>5411</v>
      </c>
      <c r="BT26" s="1" t="s">
        <v>1401</v>
      </c>
      <c r="BU26" s="1">
        <v>99</v>
      </c>
      <c r="BV26" s="1" t="s">
        <v>5412</v>
      </c>
      <c r="BW26" s="1" t="s">
        <v>1401</v>
      </c>
      <c r="BX26" s="1">
        <v>35</v>
      </c>
      <c r="BY26" s="1" t="s">
        <v>5413</v>
      </c>
      <c r="BZ26" s="1" t="s">
        <v>1401</v>
      </c>
      <c r="CA26" s="1">
        <v>22</v>
      </c>
      <c r="CB26" s="1" t="s">
        <v>3690</v>
      </c>
      <c r="CC26" s="1" t="s">
        <v>1401</v>
      </c>
      <c r="CD26" s="1">
        <v>20</v>
      </c>
      <c r="CE26" s="1" t="s">
        <v>5414</v>
      </c>
      <c r="CF26" s="1" t="s">
        <v>1401</v>
      </c>
      <c r="CG26" s="1">
        <v>19</v>
      </c>
      <c r="CH26" s="1" t="s">
        <v>1713</v>
      </c>
      <c r="CI26" s="1" t="s">
        <v>1401</v>
      </c>
      <c r="CJ26" s="1">
        <v>17</v>
      </c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>
      <c r="A27" s="27">
        <v>26</v>
      </c>
      <c r="B27" s="69">
        <v>39496</v>
      </c>
      <c r="C27" s="1" t="s">
        <v>2677</v>
      </c>
      <c r="D27" s="7">
        <v>122824</v>
      </c>
      <c r="E27" s="7">
        <v>57862</v>
      </c>
      <c r="F27" s="35">
        <f t="shared" si="7"/>
        <v>0.47109685403504203</v>
      </c>
      <c r="G27" s="35">
        <f t="shared" si="0"/>
        <v>0.35619231965711523</v>
      </c>
      <c r="H27" s="35" t="str">
        <f t="shared" si="1"/>
        <v>PPPP</v>
      </c>
      <c r="I27" s="35">
        <f t="shared" si="2"/>
        <v>0.66990425495143613</v>
      </c>
      <c r="J27" s="35" t="str">
        <f t="shared" si="3"/>
        <v>PML</v>
      </c>
      <c r="K27" s="35">
        <f t="shared" si="4"/>
        <v>0.31371193529432095</v>
      </c>
      <c r="L27" s="35" t="str">
        <f t="shared" si="5"/>
        <v>IND</v>
      </c>
      <c r="M27" s="35">
        <f t="shared" si="6"/>
        <v>4.4761674328574882E-3</v>
      </c>
      <c r="N27" s="27" t="s">
        <v>834</v>
      </c>
      <c r="O27" s="27" t="s">
        <v>1002</v>
      </c>
      <c r="P27" s="27" t="s">
        <v>837</v>
      </c>
      <c r="Q27" s="27" t="s">
        <v>834</v>
      </c>
      <c r="R27" s="27" t="s">
        <v>1185</v>
      </c>
      <c r="S27" s="27" t="s">
        <v>837</v>
      </c>
      <c r="T27" s="27" t="s">
        <v>5239</v>
      </c>
      <c r="U27" s="27" t="s">
        <v>1765</v>
      </c>
      <c r="V27" s="27">
        <v>67</v>
      </c>
      <c r="W27" s="27" t="s">
        <v>2679</v>
      </c>
      <c r="X27" s="27" t="s">
        <v>909</v>
      </c>
      <c r="Y27" s="27">
        <v>18152</v>
      </c>
      <c r="Z27" s="27" t="s">
        <v>5415</v>
      </c>
      <c r="AA27" s="1" t="s">
        <v>1194</v>
      </c>
      <c r="AB27" s="1">
        <v>169</v>
      </c>
      <c r="AC27" s="1" t="s">
        <v>2678</v>
      </c>
      <c r="AD27" s="1" t="s">
        <v>1003</v>
      </c>
      <c r="AE27" s="1">
        <v>38762</v>
      </c>
      <c r="AF27" s="27" t="s">
        <v>834</v>
      </c>
      <c r="AG27" s="27" t="s">
        <v>3202</v>
      </c>
      <c r="AH27" s="27" t="s">
        <v>837</v>
      </c>
      <c r="AI27" s="27" t="s">
        <v>834</v>
      </c>
      <c r="AJ27" s="27" t="s">
        <v>3764</v>
      </c>
      <c r="AK27" s="27" t="s">
        <v>837</v>
      </c>
      <c r="AL27" s="27" t="s">
        <v>834</v>
      </c>
      <c r="AM27" s="27" t="s">
        <v>4732</v>
      </c>
      <c r="AN27" s="27" t="s">
        <v>837</v>
      </c>
      <c r="AO27" s="27" t="s">
        <v>834</v>
      </c>
      <c r="AP27" s="27" t="s">
        <v>1209</v>
      </c>
      <c r="AQ27" s="27" t="s">
        <v>837</v>
      </c>
      <c r="AR27" s="27" t="s">
        <v>834</v>
      </c>
      <c r="AS27" s="27" t="s">
        <v>1020</v>
      </c>
      <c r="AT27" s="27" t="s">
        <v>837</v>
      </c>
      <c r="AU27" s="27" t="s">
        <v>834</v>
      </c>
      <c r="AV27" s="27" t="s">
        <v>4372</v>
      </c>
      <c r="AW27" s="27" t="s">
        <v>837</v>
      </c>
      <c r="AX27" s="27" t="s">
        <v>834</v>
      </c>
      <c r="AY27" s="27" t="s">
        <v>1424</v>
      </c>
      <c r="AZ27" s="27" t="s">
        <v>837</v>
      </c>
      <c r="BA27" s="27" t="s">
        <v>834</v>
      </c>
      <c r="BB27" s="27" t="s">
        <v>4186</v>
      </c>
      <c r="BC27" s="27" t="s">
        <v>837</v>
      </c>
      <c r="BD27" s="27" t="s">
        <v>834</v>
      </c>
      <c r="BE27" s="27" t="s">
        <v>2875</v>
      </c>
      <c r="BF27" s="27" t="s">
        <v>837</v>
      </c>
      <c r="BG27" s="27" t="s">
        <v>834</v>
      </c>
      <c r="BH27" s="27" t="s">
        <v>3118</v>
      </c>
      <c r="BI27" s="27" t="s">
        <v>837</v>
      </c>
      <c r="BJ27" s="27" t="s">
        <v>834</v>
      </c>
      <c r="BK27" s="27" t="s">
        <v>3608</v>
      </c>
      <c r="BL27" s="27" t="s">
        <v>837</v>
      </c>
      <c r="BM27" s="27" t="s">
        <v>834</v>
      </c>
      <c r="BN27" s="27" t="s">
        <v>3983</v>
      </c>
      <c r="BO27" s="27" t="s">
        <v>837</v>
      </c>
      <c r="BP27" s="27" t="s">
        <v>834</v>
      </c>
      <c r="BQ27" s="27" t="s">
        <v>3395</v>
      </c>
      <c r="BR27" s="27" t="s">
        <v>837</v>
      </c>
      <c r="BS27" s="1" t="s">
        <v>1713</v>
      </c>
      <c r="BT27" s="1" t="s">
        <v>1401</v>
      </c>
      <c r="BU27" s="1">
        <v>259</v>
      </c>
      <c r="BV27" s="1" t="s">
        <v>5238</v>
      </c>
      <c r="BW27" s="1" t="s">
        <v>1401</v>
      </c>
      <c r="BX27" s="1">
        <v>67</v>
      </c>
      <c r="BY27" s="1" t="s">
        <v>3788</v>
      </c>
      <c r="BZ27" s="1" t="s">
        <v>1401</v>
      </c>
      <c r="CA27" s="1">
        <v>66</v>
      </c>
      <c r="CB27" s="1" t="s">
        <v>5240</v>
      </c>
      <c r="CC27" s="1" t="s">
        <v>1401</v>
      </c>
      <c r="CD27" s="1">
        <v>48</v>
      </c>
      <c r="CE27" s="1" t="s">
        <v>5241</v>
      </c>
      <c r="CF27" s="1" t="s">
        <v>1401</v>
      </c>
      <c r="CG27" s="1">
        <v>47</v>
      </c>
      <c r="CH27" s="1" t="s">
        <v>5242</v>
      </c>
      <c r="CI27" s="1" t="s">
        <v>1401</v>
      </c>
      <c r="CJ27" s="1">
        <v>46</v>
      </c>
      <c r="CK27" s="1" t="s">
        <v>5243</v>
      </c>
      <c r="CL27" s="1" t="s">
        <v>1401</v>
      </c>
      <c r="CM27" s="1">
        <v>44</v>
      </c>
      <c r="CN27" s="1" t="s">
        <v>5244</v>
      </c>
      <c r="CO27" s="1" t="s">
        <v>1401</v>
      </c>
      <c r="CP27" s="1">
        <v>38</v>
      </c>
      <c r="CQ27" s="1" t="s">
        <v>5245</v>
      </c>
      <c r="CR27" s="1" t="s">
        <v>1401</v>
      </c>
      <c r="CS27" s="1">
        <v>37</v>
      </c>
      <c r="CT27" s="1" t="s">
        <v>5246</v>
      </c>
      <c r="CU27" s="1" t="s">
        <v>1401</v>
      </c>
      <c r="CV27" s="1">
        <v>32</v>
      </c>
      <c r="CW27" s="1" t="s">
        <v>5247</v>
      </c>
      <c r="CX27" s="1" t="s">
        <v>1401</v>
      </c>
      <c r="CY27" s="1">
        <v>28</v>
      </c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>
      <c r="A28" s="27">
        <v>27</v>
      </c>
      <c r="B28" s="69">
        <v>39496</v>
      </c>
      <c r="C28" s="1" t="s">
        <v>2702</v>
      </c>
      <c r="D28" s="7">
        <v>119307</v>
      </c>
      <c r="E28" s="7">
        <v>53497</v>
      </c>
      <c r="F28" s="35">
        <f t="shared" si="7"/>
        <v>0.44839783080623935</v>
      </c>
      <c r="G28" s="35">
        <f t="shared" si="0"/>
        <v>0.55590033085967439</v>
      </c>
      <c r="H28" s="35" t="str">
        <f t="shared" si="1"/>
        <v>PPPP</v>
      </c>
      <c r="I28" s="35">
        <f t="shared" si="2"/>
        <v>0.75637886236611396</v>
      </c>
      <c r="J28" s="35" t="str">
        <f t="shared" si="3"/>
        <v>PML</v>
      </c>
      <c r="K28" s="35">
        <f t="shared" si="4"/>
        <v>0.2004785315064396</v>
      </c>
      <c r="L28" s="35" t="str">
        <f t="shared" si="5"/>
        <v>MMA</v>
      </c>
      <c r="M28" s="35">
        <f t="shared" si="6"/>
        <v>1.2206291941604202E-2</v>
      </c>
      <c r="N28" s="27" t="s">
        <v>834</v>
      </c>
      <c r="O28" s="27" t="s">
        <v>1002</v>
      </c>
      <c r="P28" s="27" t="s">
        <v>837</v>
      </c>
      <c r="Q28" s="27" t="s">
        <v>4295</v>
      </c>
      <c r="R28" s="27" t="s">
        <v>1185</v>
      </c>
      <c r="S28" s="27">
        <v>653</v>
      </c>
      <c r="T28" s="27" t="s">
        <v>3943</v>
      </c>
      <c r="U28" s="27" t="s">
        <v>1765</v>
      </c>
      <c r="V28" s="27">
        <v>70</v>
      </c>
      <c r="W28" s="27" t="s">
        <v>2696</v>
      </c>
      <c r="X28" s="27" t="s">
        <v>909</v>
      </c>
      <c r="Y28" s="27">
        <v>10725</v>
      </c>
      <c r="Z28" s="27" t="s">
        <v>5249</v>
      </c>
      <c r="AA28" s="1" t="s">
        <v>1194</v>
      </c>
      <c r="AB28" s="1">
        <v>515</v>
      </c>
      <c r="AC28" s="1" t="s">
        <v>2680</v>
      </c>
      <c r="AD28" s="1" t="s">
        <v>1003</v>
      </c>
      <c r="AE28" s="1">
        <v>40464</v>
      </c>
      <c r="AF28" s="27" t="s">
        <v>834</v>
      </c>
      <c r="AG28" s="27" t="s">
        <v>3202</v>
      </c>
      <c r="AH28" s="27" t="s">
        <v>837</v>
      </c>
      <c r="AI28" s="27" t="s">
        <v>834</v>
      </c>
      <c r="AJ28" s="27" t="s">
        <v>3764</v>
      </c>
      <c r="AK28" s="27" t="s">
        <v>837</v>
      </c>
      <c r="AL28" s="27" t="s">
        <v>834</v>
      </c>
      <c r="AM28" s="27" t="s">
        <v>4732</v>
      </c>
      <c r="AN28" s="27" t="s">
        <v>837</v>
      </c>
      <c r="AO28" s="1" t="s">
        <v>5250</v>
      </c>
      <c r="AP28" s="1" t="s">
        <v>1209</v>
      </c>
      <c r="AQ28" s="1">
        <v>324</v>
      </c>
      <c r="AR28" s="27" t="s">
        <v>834</v>
      </c>
      <c r="AS28" s="27" t="s">
        <v>1020</v>
      </c>
      <c r="AT28" s="27" t="s">
        <v>837</v>
      </c>
      <c r="AU28" s="27" t="s">
        <v>834</v>
      </c>
      <c r="AV28" s="27" t="s">
        <v>4372</v>
      </c>
      <c r="AW28" s="27" t="s">
        <v>837</v>
      </c>
      <c r="AX28" s="27" t="s">
        <v>834</v>
      </c>
      <c r="AY28" s="27" t="s">
        <v>1424</v>
      </c>
      <c r="AZ28" s="27" t="s">
        <v>837</v>
      </c>
      <c r="BA28" s="27" t="s">
        <v>834</v>
      </c>
      <c r="BB28" s="27" t="s">
        <v>4186</v>
      </c>
      <c r="BC28" s="27" t="s">
        <v>837</v>
      </c>
      <c r="BD28" s="27" t="s">
        <v>834</v>
      </c>
      <c r="BE28" s="27" t="s">
        <v>2875</v>
      </c>
      <c r="BF28" s="27" t="s">
        <v>837</v>
      </c>
      <c r="BG28" s="27" t="s">
        <v>834</v>
      </c>
      <c r="BH28" s="27" t="s">
        <v>3118</v>
      </c>
      <c r="BI28" s="27" t="s">
        <v>837</v>
      </c>
      <c r="BJ28" s="27" t="s">
        <v>834</v>
      </c>
      <c r="BK28" s="27" t="s">
        <v>3608</v>
      </c>
      <c r="BL28" s="27" t="s">
        <v>837</v>
      </c>
      <c r="BM28" s="1" t="s">
        <v>5251</v>
      </c>
      <c r="BN28" s="1" t="s">
        <v>3983</v>
      </c>
      <c r="BO28" s="1">
        <v>31</v>
      </c>
      <c r="BP28" s="27" t="s">
        <v>834</v>
      </c>
      <c r="BQ28" s="27" t="s">
        <v>3395</v>
      </c>
      <c r="BR28" s="27" t="s">
        <v>837</v>
      </c>
      <c r="BS28" s="1" t="s">
        <v>5248</v>
      </c>
      <c r="BT28" s="1" t="s">
        <v>1401</v>
      </c>
      <c r="BU28" s="1">
        <v>620</v>
      </c>
      <c r="BV28" s="1" t="s">
        <v>5252</v>
      </c>
      <c r="BW28" s="1" t="s">
        <v>1401</v>
      </c>
      <c r="BX28" s="1">
        <v>30</v>
      </c>
      <c r="BY28" s="1" t="s">
        <v>5432</v>
      </c>
      <c r="BZ28" s="1" t="s">
        <v>1401</v>
      </c>
      <c r="CA28" s="1">
        <v>23</v>
      </c>
      <c r="CB28" s="1" t="s">
        <v>3951</v>
      </c>
      <c r="CC28" s="1" t="s">
        <v>1401</v>
      </c>
      <c r="CD28" s="1">
        <v>21</v>
      </c>
      <c r="CE28" s="1" t="s">
        <v>3952</v>
      </c>
      <c r="CF28" s="1" t="s">
        <v>1401</v>
      </c>
      <c r="CG28" s="1">
        <v>12</v>
      </c>
      <c r="CH28" s="1" t="s">
        <v>5433</v>
      </c>
      <c r="CI28" s="1" t="s">
        <v>1401</v>
      </c>
      <c r="CJ28" s="1">
        <v>9</v>
      </c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A29" s="27">
        <v>28</v>
      </c>
      <c r="B29" s="69">
        <v>39496</v>
      </c>
      <c r="C29" s="1" t="s">
        <v>2701</v>
      </c>
      <c r="D29" s="7">
        <v>116863</v>
      </c>
      <c r="E29" s="7">
        <v>57238</v>
      </c>
      <c r="F29" s="35">
        <f t="shared" si="7"/>
        <v>0.48978718670580079</v>
      </c>
      <c r="G29" s="35">
        <f t="shared" si="0"/>
        <v>0.18260596107481045</v>
      </c>
      <c r="H29" s="35" t="str">
        <f t="shared" si="1"/>
        <v>PPPP</v>
      </c>
      <c r="I29" s="35">
        <f t="shared" si="2"/>
        <v>0.58078549215556097</v>
      </c>
      <c r="J29" s="35" t="str">
        <f t="shared" si="3"/>
        <v>PML</v>
      </c>
      <c r="K29" s="35">
        <f t="shared" si="4"/>
        <v>0.39817953108075055</v>
      </c>
      <c r="L29" s="35" t="str">
        <f t="shared" si="5"/>
        <v>MMA</v>
      </c>
      <c r="M29" s="35">
        <f t="shared" si="6"/>
        <v>6.2196442922533984E-3</v>
      </c>
      <c r="N29" s="27" t="s">
        <v>834</v>
      </c>
      <c r="O29" s="27" t="s">
        <v>1002</v>
      </c>
      <c r="P29" s="27" t="s">
        <v>837</v>
      </c>
      <c r="Q29" s="27" t="s">
        <v>5434</v>
      </c>
      <c r="R29" s="27" t="s">
        <v>1185</v>
      </c>
      <c r="S29" s="27">
        <v>356</v>
      </c>
      <c r="T29" s="27" t="s">
        <v>5437</v>
      </c>
      <c r="U29" s="27" t="s">
        <v>1765</v>
      </c>
      <c r="V29" s="27">
        <v>44</v>
      </c>
      <c r="W29" s="27" t="s">
        <v>2698</v>
      </c>
      <c r="X29" s="27" t="s">
        <v>909</v>
      </c>
      <c r="Y29" s="27">
        <v>22791</v>
      </c>
      <c r="Z29" s="27" t="s">
        <v>5436</v>
      </c>
      <c r="AA29" s="1" t="s">
        <v>1194</v>
      </c>
      <c r="AB29" s="1">
        <v>86</v>
      </c>
      <c r="AC29" s="1" t="s">
        <v>2697</v>
      </c>
      <c r="AD29" s="1" t="s">
        <v>1003</v>
      </c>
      <c r="AE29" s="1">
        <v>33243</v>
      </c>
      <c r="AF29" s="27" t="s">
        <v>834</v>
      </c>
      <c r="AG29" s="27" t="s">
        <v>3202</v>
      </c>
      <c r="AH29" s="27" t="s">
        <v>837</v>
      </c>
      <c r="AI29" s="27" t="s">
        <v>834</v>
      </c>
      <c r="AJ29" s="27" t="s">
        <v>3764</v>
      </c>
      <c r="AK29" s="27" t="s">
        <v>837</v>
      </c>
      <c r="AL29" s="27" t="s">
        <v>834</v>
      </c>
      <c r="AM29" s="27" t="s">
        <v>4732</v>
      </c>
      <c r="AN29" s="27" t="s">
        <v>837</v>
      </c>
      <c r="AO29" s="1" t="s">
        <v>5250</v>
      </c>
      <c r="AP29" s="1" t="s">
        <v>1209</v>
      </c>
      <c r="AQ29" s="1">
        <v>285</v>
      </c>
      <c r="AR29" s="27" t="s">
        <v>834</v>
      </c>
      <c r="AS29" s="27" t="s">
        <v>1020</v>
      </c>
      <c r="AT29" s="27" t="s">
        <v>837</v>
      </c>
      <c r="AU29" s="27" t="s">
        <v>834</v>
      </c>
      <c r="AV29" s="27" t="s">
        <v>4372</v>
      </c>
      <c r="AW29" s="27" t="s">
        <v>837</v>
      </c>
      <c r="AX29" s="27" t="s">
        <v>834</v>
      </c>
      <c r="AY29" s="27" t="s">
        <v>1424</v>
      </c>
      <c r="AZ29" s="27" t="s">
        <v>837</v>
      </c>
      <c r="BA29" s="27" t="s">
        <v>834</v>
      </c>
      <c r="BB29" s="27" t="s">
        <v>4186</v>
      </c>
      <c r="BC29" s="27" t="s">
        <v>837</v>
      </c>
      <c r="BD29" s="27" t="s">
        <v>834</v>
      </c>
      <c r="BE29" s="27" t="s">
        <v>2875</v>
      </c>
      <c r="BF29" s="27" t="s">
        <v>837</v>
      </c>
      <c r="BG29" s="27" t="s">
        <v>834</v>
      </c>
      <c r="BH29" s="27" t="s">
        <v>3118</v>
      </c>
      <c r="BI29" s="27" t="s">
        <v>837</v>
      </c>
      <c r="BJ29" s="27" t="s">
        <v>834</v>
      </c>
      <c r="BK29" s="27" t="s">
        <v>3608</v>
      </c>
      <c r="BL29" s="27" t="s">
        <v>837</v>
      </c>
      <c r="BM29" s="27" t="s">
        <v>834</v>
      </c>
      <c r="BN29" s="27" t="s">
        <v>3983</v>
      </c>
      <c r="BO29" s="27" t="s">
        <v>837</v>
      </c>
      <c r="BP29" s="27" t="s">
        <v>834</v>
      </c>
      <c r="BQ29" s="27" t="s">
        <v>3395</v>
      </c>
      <c r="BR29" s="27" t="s">
        <v>837</v>
      </c>
      <c r="BS29" s="1" t="s">
        <v>5435</v>
      </c>
      <c r="BT29" s="1" t="s">
        <v>1401</v>
      </c>
      <c r="BU29" s="1">
        <v>228</v>
      </c>
      <c r="BV29" s="1" t="s">
        <v>5438</v>
      </c>
      <c r="BW29" s="1" t="s">
        <v>1401</v>
      </c>
      <c r="BX29" s="1">
        <v>38</v>
      </c>
      <c r="BY29" s="1" t="s">
        <v>5242</v>
      </c>
      <c r="BZ29" s="1" t="s">
        <v>1401</v>
      </c>
      <c r="CA29" s="1">
        <v>24</v>
      </c>
      <c r="CB29" s="1" t="s">
        <v>5444</v>
      </c>
      <c r="CC29" s="1" t="s">
        <v>1401</v>
      </c>
      <c r="CD29" s="1">
        <v>23</v>
      </c>
      <c r="CE29" s="1" t="s">
        <v>5445</v>
      </c>
      <c r="CF29" s="1" t="s">
        <v>1401</v>
      </c>
      <c r="CG29" s="1">
        <v>22</v>
      </c>
      <c r="CH29" s="1" t="s">
        <v>5446</v>
      </c>
      <c r="CI29" s="1" t="s">
        <v>1401</v>
      </c>
      <c r="CJ29" s="1">
        <v>16</v>
      </c>
      <c r="CK29" s="1" t="s">
        <v>5447</v>
      </c>
      <c r="CL29" s="1" t="s">
        <v>1401</v>
      </c>
      <c r="CM29" s="1">
        <v>16</v>
      </c>
      <c r="CN29" s="1" t="s">
        <v>5448</v>
      </c>
      <c r="CO29" s="1" t="s">
        <v>1401</v>
      </c>
      <c r="CP29" s="1">
        <v>6</v>
      </c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>
      <c r="A30" s="27">
        <v>29</v>
      </c>
      <c r="B30" s="69">
        <v>39496</v>
      </c>
      <c r="C30" s="1" t="s">
        <v>1562</v>
      </c>
      <c r="D30" s="7">
        <v>182592</v>
      </c>
      <c r="E30" s="7">
        <v>65852</v>
      </c>
      <c r="F30" s="35">
        <f t="shared" si="7"/>
        <v>0.36065106905012267</v>
      </c>
      <c r="G30" s="35">
        <f t="shared" si="0"/>
        <v>0.54297515641134664</v>
      </c>
      <c r="H30" s="35" t="str">
        <f t="shared" si="1"/>
        <v>PPPP</v>
      </c>
      <c r="I30" s="35">
        <f t="shared" si="2"/>
        <v>0.70849784364939561</v>
      </c>
      <c r="J30" s="35" t="str">
        <f t="shared" si="3"/>
        <v>PML-F</v>
      </c>
      <c r="K30" s="35">
        <f t="shared" si="4"/>
        <v>0.16552268723804897</v>
      </c>
      <c r="L30" s="35" t="str">
        <f t="shared" si="5"/>
        <v>MMA</v>
      </c>
      <c r="M30" s="35">
        <f t="shared" si="6"/>
        <v>5.8191095183137947E-2</v>
      </c>
      <c r="N30" s="27" t="s">
        <v>834</v>
      </c>
      <c r="O30" s="27" t="s">
        <v>1002</v>
      </c>
      <c r="P30" s="27" t="s">
        <v>837</v>
      </c>
      <c r="Q30" s="27" t="s">
        <v>5610</v>
      </c>
      <c r="R30" s="27" t="s">
        <v>1185</v>
      </c>
      <c r="S30" s="27">
        <v>3832</v>
      </c>
      <c r="T30" s="27" t="s">
        <v>5615</v>
      </c>
      <c r="U30" s="27" t="s">
        <v>1765</v>
      </c>
      <c r="V30" s="27">
        <v>46</v>
      </c>
      <c r="W30" s="27" t="s">
        <v>834</v>
      </c>
      <c r="X30" s="27" t="s">
        <v>909</v>
      </c>
      <c r="Y30" s="27" t="s">
        <v>837</v>
      </c>
      <c r="Z30" s="27" t="s">
        <v>3955</v>
      </c>
      <c r="AA30" s="1" t="s">
        <v>1194</v>
      </c>
      <c r="AB30" s="1">
        <v>2529</v>
      </c>
      <c r="AC30" s="1" t="s">
        <v>2699</v>
      </c>
      <c r="AD30" s="1" t="s">
        <v>1003</v>
      </c>
      <c r="AE30" s="1">
        <v>46656</v>
      </c>
      <c r="AF30" s="27" t="s">
        <v>834</v>
      </c>
      <c r="AG30" s="27" t="s">
        <v>3202</v>
      </c>
      <c r="AH30" s="27" t="s">
        <v>837</v>
      </c>
      <c r="AI30" s="27" t="s">
        <v>834</v>
      </c>
      <c r="AJ30" s="27" t="s">
        <v>3764</v>
      </c>
      <c r="AK30" s="27" t="s">
        <v>837</v>
      </c>
      <c r="AL30" s="27" t="s">
        <v>834</v>
      </c>
      <c r="AM30" s="27" t="s">
        <v>4732</v>
      </c>
      <c r="AN30" s="27" t="s">
        <v>837</v>
      </c>
      <c r="AO30" s="27" t="s">
        <v>834</v>
      </c>
      <c r="AP30" s="27" t="s">
        <v>1209</v>
      </c>
      <c r="AQ30" s="27" t="s">
        <v>837</v>
      </c>
      <c r="AR30" s="27" t="s">
        <v>834</v>
      </c>
      <c r="AS30" s="27" t="s">
        <v>1020</v>
      </c>
      <c r="AT30" s="27" t="s">
        <v>837</v>
      </c>
      <c r="AU30" s="27" t="s">
        <v>834</v>
      </c>
      <c r="AV30" s="27" t="s">
        <v>4372</v>
      </c>
      <c r="AW30" s="27" t="s">
        <v>837</v>
      </c>
      <c r="AX30" s="1" t="s">
        <v>2700</v>
      </c>
      <c r="AY30" s="1" t="s">
        <v>1424</v>
      </c>
      <c r="AZ30" s="1">
        <v>10900</v>
      </c>
      <c r="BA30" s="27" t="s">
        <v>834</v>
      </c>
      <c r="BB30" s="27" t="s">
        <v>4186</v>
      </c>
      <c r="BC30" s="27" t="s">
        <v>837</v>
      </c>
      <c r="BD30" s="27" t="s">
        <v>834</v>
      </c>
      <c r="BE30" s="27" t="s">
        <v>2875</v>
      </c>
      <c r="BF30" s="27" t="s">
        <v>837</v>
      </c>
      <c r="BG30" s="27" t="s">
        <v>834</v>
      </c>
      <c r="BH30" s="27" t="s">
        <v>3118</v>
      </c>
      <c r="BI30" s="27" t="s">
        <v>837</v>
      </c>
      <c r="BJ30" s="27" t="s">
        <v>834</v>
      </c>
      <c r="BK30" s="27" t="s">
        <v>3608</v>
      </c>
      <c r="BL30" s="27" t="s">
        <v>837</v>
      </c>
      <c r="BM30" s="27" t="s">
        <v>834</v>
      </c>
      <c r="BN30" s="27" t="s">
        <v>3983</v>
      </c>
      <c r="BO30" s="27" t="s">
        <v>837</v>
      </c>
      <c r="BP30" s="1" t="s">
        <v>5614</v>
      </c>
      <c r="BQ30" s="1" t="s">
        <v>3395</v>
      </c>
      <c r="BR30" s="1">
        <v>59</v>
      </c>
      <c r="BS30" s="1" t="s">
        <v>5611</v>
      </c>
      <c r="BT30" s="1" t="s">
        <v>1401</v>
      </c>
      <c r="BU30" s="1">
        <v>1411</v>
      </c>
      <c r="BV30" s="1" t="s">
        <v>5612</v>
      </c>
      <c r="BW30" s="1" t="s">
        <v>1401</v>
      </c>
      <c r="BX30" s="1">
        <v>212</v>
      </c>
      <c r="BY30" s="1" t="s">
        <v>5613</v>
      </c>
      <c r="BZ30" s="1" t="s">
        <v>1401</v>
      </c>
      <c r="CA30" s="1">
        <v>85</v>
      </c>
      <c r="CB30" s="1" t="s">
        <v>5616</v>
      </c>
      <c r="CC30" s="1" t="s">
        <v>1401</v>
      </c>
      <c r="CD30" s="1">
        <v>27</v>
      </c>
      <c r="CE30" s="1" t="s">
        <v>5617</v>
      </c>
      <c r="CF30" s="1" t="s">
        <v>1401</v>
      </c>
      <c r="CG30" s="1">
        <v>25</v>
      </c>
      <c r="CH30" s="1" t="s">
        <v>5458</v>
      </c>
      <c r="CI30" s="1" t="s">
        <v>1401</v>
      </c>
      <c r="CJ30" s="1">
        <v>17</v>
      </c>
      <c r="CK30" s="1" t="s">
        <v>5459</v>
      </c>
      <c r="CL30" s="1" t="s">
        <v>1401</v>
      </c>
      <c r="CM30" s="1">
        <v>14</v>
      </c>
      <c r="CN30" s="1" t="s">
        <v>4123</v>
      </c>
      <c r="CO30" s="1" t="s">
        <v>1401</v>
      </c>
      <c r="CP30" s="1">
        <v>13</v>
      </c>
      <c r="CQ30" s="1" t="s">
        <v>5460</v>
      </c>
      <c r="CR30" s="1" t="s">
        <v>1401</v>
      </c>
      <c r="CS30" s="1">
        <v>12</v>
      </c>
      <c r="CT30" s="1" t="s">
        <v>5461</v>
      </c>
      <c r="CU30" s="1" t="s">
        <v>1401</v>
      </c>
      <c r="CV30" s="1">
        <v>5</v>
      </c>
      <c r="CW30" s="1" t="s">
        <v>5462</v>
      </c>
      <c r="CX30" s="1" t="s">
        <v>1401</v>
      </c>
      <c r="CY30" s="1">
        <v>5</v>
      </c>
      <c r="CZ30" s="1" t="s">
        <v>5463</v>
      </c>
      <c r="DA30" s="1" t="s">
        <v>1401</v>
      </c>
      <c r="DB30" s="1">
        <v>4</v>
      </c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>
      <c r="A31" s="27">
        <v>30</v>
      </c>
      <c r="B31" s="69">
        <v>39496</v>
      </c>
      <c r="C31" s="1" t="s">
        <v>1530</v>
      </c>
      <c r="D31" s="7">
        <v>152490</v>
      </c>
      <c r="E31" s="7">
        <v>39090</v>
      </c>
      <c r="F31" s="35">
        <f t="shared" si="7"/>
        <v>0.25634467833956326</v>
      </c>
      <c r="G31" s="35">
        <f t="shared" si="0"/>
        <v>0.22056792018419033</v>
      </c>
      <c r="H31" s="35" t="str">
        <f t="shared" si="1"/>
        <v>PPPP</v>
      </c>
      <c r="I31" s="35">
        <f t="shared" si="2"/>
        <v>0.6024047070862113</v>
      </c>
      <c r="J31" s="35" t="str">
        <f t="shared" si="3"/>
        <v>PML-F</v>
      </c>
      <c r="K31" s="35">
        <f t="shared" si="4"/>
        <v>0.381836786902021</v>
      </c>
      <c r="L31" s="35" t="str">
        <f t="shared" si="5"/>
        <v>PML-N</v>
      </c>
      <c r="M31" s="35">
        <f t="shared" si="6"/>
        <v>1.1793297518546943E-2</v>
      </c>
      <c r="N31" s="27" t="s">
        <v>834</v>
      </c>
      <c r="O31" s="27" t="s">
        <v>1002</v>
      </c>
      <c r="P31" s="27" t="s">
        <v>837</v>
      </c>
      <c r="Q31" s="27" t="s">
        <v>5790</v>
      </c>
      <c r="R31" s="27" t="s">
        <v>1185</v>
      </c>
      <c r="S31" s="27">
        <v>51</v>
      </c>
      <c r="T31" s="27" t="s">
        <v>834</v>
      </c>
      <c r="U31" s="27" t="s">
        <v>1765</v>
      </c>
      <c r="V31" s="27" t="s">
        <v>837</v>
      </c>
      <c r="W31" s="27" t="s">
        <v>834</v>
      </c>
      <c r="X31" s="27" t="s">
        <v>909</v>
      </c>
      <c r="Y31" s="27" t="s">
        <v>837</v>
      </c>
      <c r="Z31" s="27" t="s">
        <v>4123</v>
      </c>
      <c r="AA31" s="1" t="s">
        <v>1194</v>
      </c>
      <c r="AB31" s="1">
        <v>461</v>
      </c>
      <c r="AC31" s="1" t="s">
        <v>2703</v>
      </c>
      <c r="AD31" s="1" t="s">
        <v>1003</v>
      </c>
      <c r="AE31" s="1">
        <v>23548</v>
      </c>
      <c r="AF31" s="27" t="s">
        <v>834</v>
      </c>
      <c r="AG31" s="27" t="s">
        <v>3202</v>
      </c>
      <c r="AH31" s="27" t="s">
        <v>837</v>
      </c>
      <c r="AI31" s="27" t="s">
        <v>834</v>
      </c>
      <c r="AJ31" s="27" t="s">
        <v>3764</v>
      </c>
      <c r="AK31" s="27" t="s">
        <v>837</v>
      </c>
      <c r="AL31" s="27" t="s">
        <v>834</v>
      </c>
      <c r="AM31" s="27" t="s">
        <v>4732</v>
      </c>
      <c r="AN31" s="27" t="s">
        <v>837</v>
      </c>
      <c r="AO31" s="27" t="s">
        <v>834</v>
      </c>
      <c r="AP31" s="27" t="s">
        <v>1209</v>
      </c>
      <c r="AQ31" s="27" t="s">
        <v>837</v>
      </c>
      <c r="AR31" s="27" t="s">
        <v>834</v>
      </c>
      <c r="AS31" s="27" t="s">
        <v>1020</v>
      </c>
      <c r="AT31" s="27" t="s">
        <v>837</v>
      </c>
      <c r="AU31" s="27" t="s">
        <v>834</v>
      </c>
      <c r="AV31" s="27" t="s">
        <v>4372</v>
      </c>
      <c r="AW31" s="27" t="s">
        <v>837</v>
      </c>
      <c r="AX31" s="1" t="s">
        <v>2704</v>
      </c>
      <c r="AY31" s="1" t="s">
        <v>1424</v>
      </c>
      <c r="AZ31" s="1">
        <v>14926</v>
      </c>
      <c r="BA31" s="27" t="s">
        <v>834</v>
      </c>
      <c r="BB31" s="27" t="s">
        <v>4186</v>
      </c>
      <c r="BC31" s="27" t="s">
        <v>837</v>
      </c>
      <c r="BD31" s="27" t="s">
        <v>834</v>
      </c>
      <c r="BE31" s="27" t="s">
        <v>2875</v>
      </c>
      <c r="BF31" s="27" t="s">
        <v>837</v>
      </c>
      <c r="BG31" s="27" t="s">
        <v>834</v>
      </c>
      <c r="BH31" s="27" t="s">
        <v>3118</v>
      </c>
      <c r="BI31" s="27" t="s">
        <v>837</v>
      </c>
      <c r="BJ31" s="27" t="s">
        <v>834</v>
      </c>
      <c r="BK31" s="27" t="s">
        <v>3608</v>
      </c>
      <c r="BL31" s="27" t="s">
        <v>837</v>
      </c>
      <c r="BM31" s="27" t="s">
        <v>834</v>
      </c>
      <c r="BN31" s="27" t="s">
        <v>3983</v>
      </c>
      <c r="BO31" s="27" t="s">
        <v>837</v>
      </c>
      <c r="BP31" s="27" t="s">
        <v>834</v>
      </c>
      <c r="BQ31" s="27" t="s">
        <v>3395</v>
      </c>
      <c r="BR31" s="27" t="s">
        <v>837</v>
      </c>
      <c r="BS31" s="1" t="s">
        <v>5791</v>
      </c>
      <c r="BT31" s="1" t="s">
        <v>1401</v>
      </c>
      <c r="BU31" s="1">
        <v>20</v>
      </c>
      <c r="BV31" s="1" t="s">
        <v>5792</v>
      </c>
      <c r="BW31" s="1" t="s">
        <v>1401</v>
      </c>
      <c r="BX31" s="1">
        <v>19</v>
      </c>
      <c r="BY31" s="1" t="s">
        <v>5793</v>
      </c>
      <c r="BZ31" s="1" t="s">
        <v>1401</v>
      </c>
      <c r="CA31" s="1">
        <v>11</v>
      </c>
      <c r="CB31" s="1" t="s">
        <v>5954</v>
      </c>
      <c r="CC31" s="1" t="s">
        <v>1401</v>
      </c>
      <c r="CD31" s="1">
        <v>10</v>
      </c>
      <c r="CE31" s="1" t="s">
        <v>5955</v>
      </c>
      <c r="CF31" s="1" t="s">
        <v>1401</v>
      </c>
      <c r="CG31" s="1">
        <v>8</v>
      </c>
      <c r="CH31" s="1" t="s">
        <v>5611</v>
      </c>
      <c r="CI31" s="1" t="s">
        <v>1401</v>
      </c>
      <c r="CJ31" s="1">
        <v>6</v>
      </c>
      <c r="CK31" s="1" t="s">
        <v>5956</v>
      </c>
      <c r="CL31" s="1" t="s">
        <v>1401</v>
      </c>
      <c r="CM31" s="1">
        <v>5</v>
      </c>
      <c r="CN31" s="1" t="s">
        <v>2709</v>
      </c>
      <c r="CO31" s="1" t="s">
        <v>1401</v>
      </c>
      <c r="CP31" s="1">
        <v>5</v>
      </c>
      <c r="CQ31" s="1" t="s">
        <v>5957</v>
      </c>
      <c r="CR31" s="1" t="s">
        <v>1401</v>
      </c>
      <c r="CS31" s="1">
        <v>5</v>
      </c>
      <c r="CT31" s="1" t="s">
        <v>5958</v>
      </c>
      <c r="CU31" s="1" t="s">
        <v>1401</v>
      </c>
      <c r="CV31" s="1">
        <v>4</v>
      </c>
      <c r="CW31" s="1" t="s">
        <v>5959</v>
      </c>
      <c r="CX31" s="1" t="s">
        <v>1401</v>
      </c>
      <c r="CY31" s="1">
        <v>4</v>
      </c>
      <c r="CZ31" s="1" t="s">
        <v>5798</v>
      </c>
      <c r="DA31" s="1" t="s">
        <v>1401</v>
      </c>
      <c r="DB31" s="1">
        <v>1</v>
      </c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>
      <c r="A32" s="27">
        <v>31</v>
      </c>
      <c r="B32" s="69">
        <v>39496</v>
      </c>
      <c r="C32" s="1" t="s">
        <v>1533</v>
      </c>
      <c r="D32" s="7">
        <v>199729</v>
      </c>
      <c r="E32" s="7">
        <v>103633</v>
      </c>
      <c r="F32" s="35">
        <f t="shared" si="7"/>
        <v>0.51886806622974135</v>
      </c>
      <c r="G32" s="35">
        <f t="shared" si="0"/>
        <v>0.29827371590130558</v>
      </c>
      <c r="H32" s="35" t="str">
        <f t="shared" si="1"/>
        <v>PML-F</v>
      </c>
      <c r="I32" s="35">
        <f t="shared" si="2"/>
        <v>0.63265562127893626</v>
      </c>
      <c r="J32" s="35" t="str">
        <f t="shared" si="3"/>
        <v>PPPP</v>
      </c>
      <c r="K32" s="35">
        <f t="shared" si="4"/>
        <v>0.33438190537763068</v>
      </c>
      <c r="L32" s="35" t="str">
        <f t="shared" si="5"/>
        <v>MMA</v>
      </c>
      <c r="M32" s="35">
        <f t="shared" si="6"/>
        <v>1.6297897387897678E-2</v>
      </c>
      <c r="N32" s="27" t="s">
        <v>834</v>
      </c>
      <c r="O32" s="27" t="s">
        <v>1002</v>
      </c>
      <c r="P32" s="27" t="s">
        <v>837</v>
      </c>
      <c r="Q32" s="27" t="s">
        <v>5799</v>
      </c>
      <c r="R32" s="27" t="s">
        <v>1185</v>
      </c>
      <c r="S32" s="27">
        <v>1689</v>
      </c>
      <c r="T32" s="27" t="s">
        <v>5635</v>
      </c>
      <c r="U32" s="27" t="s">
        <v>1765</v>
      </c>
      <c r="V32" s="27">
        <v>11</v>
      </c>
      <c r="W32" s="27" t="s">
        <v>834</v>
      </c>
      <c r="X32" s="27" t="s">
        <v>909</v>
      </c>
      <c r="Y32" s="27" t="s">
        <v>837</v>
      </c>
      <c r="Z32" s="27" t="s">
        <v>3964</v>
      </c>
      <c r="AA32" s="1" t="s">
        <v>1194</v>
      </c>
      <c r="AB32" s="1">
        <v>131</v>
      </c>
      <c r="AC32" s="1" t="s">
        <v>2896</v>
      </c>
      <c r="AD32" s="1" t="s">
        <v>1003</v>
      </c>
      <c r="AE32" s="1">
        <v>34653</v>
      </c>
      <c r="AF32" s="27" t="s">
        <v>834</v>
      </c>
      <c r="AG32" s="27" t="s">
        <v>3202</v>
      </c>
      <c r="AH32" s="27" t="s">
        <v>837</v>
      </c>
      <c r="AI32" s="27" t="s">
        <v>834</v>
      </c>
      <c r="AJ32" s="27" t="s">
        <v>3764</v>
      </c>
      <c r="AK32" s="27" t="s">
        <v>837</v>
      </c>
      <c r="AL32" s="27" t="s">
        <v>834</v>
      </c>
      <c r="AM32" s="27" t="s">
        <v>4732</v>
      </c>
      <c r="AN32" s="27" t="s">
        <v>837</v>
      </c>
      <c r="AO32" s="27" t="s">
        <v>834</v>
      </c>
      <c r="AP32" s="27" t="s">
        <v>1209</v>
      </c>
      <c r="AQ32" s="27" t="s">
        <v>837</v>
      </c>
      <c r="AR32" s="27" t="s">
        <v>834</v>
      </c>
      <c r="AS32" s="27" t="s">
        <v>1020</v>
      </c>
      <c r="AT32" s="27" t="s">
        <v>837</v>
      </c>
      <c r="AU32" s="27" t="s">
        <v>834</v>
      </c>
      <c r="AV32" s="27" t="s">
        <v>4372</v>
      </c>
      <c r="AW32" s="27" t="s">
        <v>837</v>
      </c>
      <c r="AX32" s="1" t="s">
        <v>2895</v>
      </c>
      <c r="AY32" s="1" t="s">
        <v>1424</v>
      </c>
      <c r="AZ32" s="1">
        <v>65564</v>
      </c>
      <c r="BA32" s="27" t="s">
        <v>834</v>
      </c>
      <c r="BB32" s="27" t="s">
        <v>4186</v>
      </c>
      <c r="BC32" s="27" t="s">
        <v>837</v>
      </c>
      <c r="BD32" s="27" t="s">
        <v>834</v>
      </c>
      <c r="BE32" s="27" t="s">
        <v>2875</v>
      </c>
      <c r="BF32" s="27" t="s">
        <v>837</v>
      </c>
      <c r="BG32" s="27" t="s">
        <v>834</v>
      </c>
      <c r="BH32" s="27" t="s">
        <v>3118</v>
      </c>
      <c r="BI32" s="27" t="s">
        <v>837</v>
      </c>
      <c r="BJ32" s="27" t="s">
        <v>834</v>
      </c>
      <c r="BK32" s="27" t="s">
        <v>3608</v>
      </c>
      <c r="BL32" s="27" t="s">
        <v>837</v>
      </c>
      <c r="BM32" s="1" t="s">
        <v>5638</v>
      </c>
      <c r="BN32" s="1" t="s">
        <v>3983</v>
      </c>
      <c r="BO32" s="1">
        <v>7</v>
      </c>
      <c r="BP32" s="27" t="s">
        <v>834</v>
      </c>
      <c r="BQ32" s="27" t="s">
        <v>3395</v>
      </c>
      <c r="BR32" s="27" t="s">
        <v>837</v>
      </c>
      <c r="BS32" s="1" t="s">
        <v>5800</v>
      </c>
      <c r="BT32" s="1" t="s">
        <v>1401</v>
      </c>
      <c r="BU32" s="1">
        <v>426</v>
      </c>
      <c r="BV32" s="1" t="s">
        <v>5801</v>
      </c>
      <c r="BW32" s="1" t="s">
        <v>1401</v>
      </c>
      <c r="BX32" s="1">
        <v>420</v>
      </c>
      <c r="BY32" s="1" t="s">
        <v>3966</v>
      </c>
      <c r="BZ32" s="1" t="s">
        <v>1401</v>
      </c>
      <c r="CA32" s="1">
        <v>49</v>
      </c>
      <c r="CB32" s="1" t="s">
        <v>5636</v>
      </c>
      <c r="CC32" s="1" t="s">
        <v>1401</v>
      </c>
      <c r="CD32" s="1">
        <v>9</v>
      </c>
      <c r="CE32" s="1" t="s">
        <v>5637</v>
      </c>
      <c r="CF32" s="1" t="s">
        <v>1401</v>
      </c>
      <c r="CG32" s="1">
        <v>8</v>
      </c>
      <c r="CH32" s="1" t="s">
        <v>5480</v>
      </c>
      <c r="CI32" s="1" t="s">
        <v>1401</v>
      </c>
      <c r="CJ32" s="1">
        <v>4</v>
      </c>
      <c r="CK32" s="1" t="s">
        <v>5481</v>
      </c>
      <c r="CL32" s="1" t="s">
        <v>1401</v>
      </c>
      <c r="CM32" s="1">
        <v>1</v>
      </c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>
      <c r="A33" s="27">
        <v>32</v>
      </c>
      <c r="B33" s="69">
        <v>39496</v>
      </c>
      <c r="C33" s="1" t="s">
        <v>2710</v>
      </c>
      <c r="D33" s="7">
        <v>164720</v>
      </c>
      <c r="E33" s="7">
        <v>68768</v>
      </c>
      <c r="F33" s="35">
        <f t="shared" si="7"/>
        <v>0.41748421563865956</v>
      </c>
      <c r="G33" s="35">
        <f t="shared" si="0"/>
        <v>0.4055520009306654</v>
      </c>
      <c r="H33" s="35" t="str">
        <f t="shared" si="1"/>
        <v>PPPP</v>
      </c>
      <c r="I33" s="35">
        <f t="shared" si="2"/>
        <v>0.69781002791996283</v>
      </c>
      <c r="J33" s="35" t="str">
        <f t="shared" si="3"/>
        <v>PML-F</v>
      </c>
      <c r="K33" s="35">
        <f t="shared" si="4"/>
        <v>0.29225802698929737</v>
      </c>
      <c r="L33" s="35" t="str">
        <f t="shared" si="5"/>
        <v>MMA</v>
      </c>
      <c r="M33" s="35">
        <f t="shared" si="6"/>
        <v>3.1991624011167984E-3</v>
      </c>
      <c r="N33" s="27" t="s">
        <v>834</v>
      </c>
      <c r="O33" s="27" t="s">
        <v>1002</v>
      </c>
      <c r="P33" s="27" t="s">
        <v>837</v>
      </c>
      <c r="Q33" s="27" t="s">
        <v>5317</v>
      </c>
      <c r="R33" s="27" t="s">
        <v>1185</v>
      </c>
      <c r="S33" s="27">
        <v>220</v>
      </c>
      <c r="T33" s="27" t="s">
        <v>5322</v>
      </c>
      <c r="U33" s="27" t="s">
        <v>1765</v>
      </c>
      <c r="V33" s="27">
        <v>20</v>
      </c>
      <c r="W33" s="27" t="s">
        <v>834</v>
      </c>
      <c r="X33" s="27" t="s">
        <v>909</v>
      </c>
      <c r="Y33" s="27" t="s">
        <v>837</v>
      </c>
      <c r="Z33" s="27" t="s">
        <v>5318</v>
      </c>
      <c r="AA33" s="1" t="s">
        <v>1194</v>
      </c>
      <c r="AB33" s="1">
        <v>205</v>
      </c>
      <c r="AC33" s="1" t="s">
        <v>2897</v>
      </c>
      <c r="AD33" s="1" t="s">
        <v>1003</v>
      </c>
      <c r="AE33" s="1">
        <v>47987</v>
      </c>
      <c r="AF33" s="27" t="s">
        <v>834</v>
      </c>
      <c r="AG33" s="27" t="s">
        <v>3202</v>
      </c>
      <c r="AH33" s="27" t="s">
        <v>837</v>
      </c>
      <c r="AI33" s="27" t="s">
        <v>834</v>
      </c>
      <c r="AJ33" s="27" t="s">
        <v>3764</v>
      </c>
      <c r="AK33" s="27" t="s">
        <v>837</v>
      </c>
      <c r="AL33" s="27" t="s">
        <v>834</v>
      </c>
      <c r="AM33" s="27" t="s">
        <v>4732</v>
      </c>
      <c r="AN33" s="27" t="s">
        <v>837</v>
      </c>
      <c r="AO33" s="27" t="s">
        <v>834</v>
      </c>
      <c r="AP33" s="27" t="s">
        <v>1209</v>
      </c>
      <c r="AQ33" s="27" t="s">
        <v>837</v>
      </c>
      <c r="AR33" s="27" t="s">
        <v>834</v>
      </c>
      <c r="AS33" s="27" t="s">
        <v>1020</v>
      </c>
      <c r="AT33" s="27" t="s">
        <v>837</v>
      </c>
      <c r="AU33" s="27" t="s">
        <v>834</v>
      </c>
      <c r="AV33" s="27" t="s">
        <v>4372</v>
      </c>
      <c r="AW33" s="27" t="s">
        <v>837</v>
      </c>
      <c r="AX33" s="1" t="s">
        <v>2705</v>
      </c>
      <c r="AY33" s="1" t="s">
        <v>1424</v>
      </c>
      <c r="AZ33" s="1">
        <v>20098</v>
      </c>
      <c r="BA33" s="27" t="s">
        <v>834</v>
      </c>
      <c r="BB33" s="27" t="s">
        <v>4186</v>
      </c>
      <c r="BC33" s="27" t="s">
        <v>837</v>
      </c>
      <c r="BD33" s="27" t="s">
        <v>834</v>
      </c>
      <c r="BE33" s="27" t="s">
        <v>2875</v>
      </c>
      <c r="BF33" s="27" t="s">
        <v>837</v>
      </c>
      <c r="BG33" s="27" t="s">
        <v>834</v>
      </c>
      <c r="BH33" s="27" t="s">
        <v>3118</v>
      </c>
      <c r="BI33" s="27" t="s">
        <v>837</v>
      </c>
      <c r="BJ33" s="27" t="s">
        <v>834</v>
      </c>
      <c r="BK33" s="27" t="s">
        <v>3608</v>
      </c>
      <c r="BL33" s="27" t="s">
        <v>837</v>
      </c>
      <c r="BM33" s="27" t="s">
        <v>834</v>
      </c>
      <c r="BN33" s="27" t="s">
        <v>3983</v>
      </c>
      <c r="BO33" s="27" t="s">
        <v>837</v>
      </c>
      <c r="BP33" s="1" t="s">
        <v>5324</v>
      </c>
      <c r="BQ33" s="1" t="s">
        <v>3395</v>
      </c>
      <c r="BR33" s="1">
        <v>10</v>
      </c>
      <c r="BS33" s="1" t="s">
        <v>5319</v>
      </c>
      <c r="BT33" s="1" t="s">
        <v>1401</v>
      </c>
      <c r="BU33" s="1">
        <v>109</v>
      </c>
      <c r="BV33" s="1" t="s">
        <v>5320</v>
      </c>
      <c r="BW33" s="1" t="s">
        <v>1401</v>
      </c>
      <c r="BX33" s="1">
        <v>50</v>
      </c>
      <c r="BY33" s="1" t="s">
        <v>5321</v>
      </c>
      <c r="BZ33" s="1" t="s">
        <v>1401</v>
      </c>
      <c r="CA33" s="1">
        <v>24</v>
      </c>
      <c r="CB33" s="1" t="s">
        <v>5323</v>
      </c>
      <c r="CC33" s="1" t="s">
        <v>1401</v>
      </c>
      <c r="CD33" s="1">
        <v>18</v>
      </c>
      <c r="CE33" s="1" t="s">
        <v>5490</v>
      </c>
      <c r="CF33" s="1" t="s">
        <v>1401</v>
      </c>
      <c r="CG33" s="1">
        <v>10</v>
      </c>
      <c r="CH33" s="1" t="s">
        <v>5491</v>
      </c>
      <c r="CI33" s="1" t="s">
        <v>1401</v>
      </c>
      <c r="CJ33" s="1">
        <v>8</v>
      </c>
      <c r="CK33" s="1" t="s">
        <v>5492</v>
      </c>
      <c r="CL33" s="1" t="s">
        <v>1401</v>
      </c>
      <c r="CM33" s="1">
        <v>5</v>
      </c>
      <c r="CN33" s="1" t="s">
        <v>5493</v>
      </c>
      <c r="CO33" s="1" t="s">
        <v>1401</v>
      </c>
      <c r="CP33" s="1">
        <v>2</v>
      </c>
      <c r="CQ33" s="1" t="s">
        <v>5494</v>
      </c>
      <c r="CR33" s="1" t="s">
        <v>1401</v>
      </c>
      <c r="CS33" s="1">
        <v>2</v>
      </c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>
      <c r="A34" s="27">
        <v>33</v>
      </c>
      <c r="B34" s="69">
        <v>39496</v>
      </c>
      <c r="C34" s="1" t="s">
        <v>2711</v>
      </c>
      <c r="D34" s="7">
        <v>197763</v>
      </c>
      <c r="E34" s="7">
        <v>85257</v>
      </c>
      <c r="F34" s="35">
        <f t="shared" si="7"/>
        <v>0.43110693102349784</v>
      </c>
      <c r="G34" s="35">
        <f t="shared" ref="G34:G62" si="8">((LARGE(N34:DW34,1)-(LARGE(N34:DW34,2)))/E34)</f>
        <v>0.23300139577981865</v>
      </c>
      <c r="H34" s="35" t="str">
        <f t="shared" ref="H34:H62" si="9">INDEX(N34:DW34,MATCH(MAX(N34:DW34),N34:DW34,0)-1)</f>
        <v>PPPP</v>
      </c>
      <c r="I34" s="35">
        <f t="shared" ref="I34:I62" si="10">LARGE(N34:DW34,1)/(E34)</f>
        <v>0.61583213108601054</v>
      </c>
      <c r="J34" s="35" t="str">
        <f t="shared" ref="J34:J62" si="11">INDEX(N34:DW34,MATCH(LARGE(N34:DW34,2),N34:DW34,0)-1)</f>
        <v>PML-F</v>
      </c>
      <c r="K34" s="35">
        <f t="shared" ref="K34:K62" si="12">LARGE(N34:DW34,2)/(E34)</f>
        <v>0.38283073530619188</v>
      </c>
      <c r="L34" s="35" t="str">
        <f t="shared" ref="L34:L62" si="13">INDEX(N34:DW34,MATCH(LARGE(N34:DW34,3),N34:DW34,0)-1)</f>
        <v>IND</v>
      </c>
      <c r="M34" s="35">
        <f t="shared" ref="M34:M62" si="14">LARGE(N34:DW34,3)/(E34)</f>
        <v>3.2841878086256848E-4</v>
      </c>
      <c r="N34" s="27" t="s">
        <v>834</v>
      </c>
      <c r="O34" s="27" t="s">
        <v>1002</v>
      </c>
      <c r="P34" s="27" t="s">
        <v>837</v>
      </c>
      <c r="Q34" s="27" t="s">
        <v>834</v>
      </c>
      <c r="R34" s="27" t="s">
        <v>1185</v>
      </c>
      <c r="S34" s="27" t="s">
        <v>837</v>
      </c>
      <c r="T34" s="27" t="s">
        <v>5496</v>
      </c>
      <c r="U34" s="27" t="s">
        <v>1765</v>
      </c>
      <c r="V34" s="27">
        <v>20</v>
      </c>
      <c r="W34" s="27" t="s">
        <v>834</v>
      </c>
      <c r="X34" s="27" t="s">
        <v>909</v>
      </c>
      <c r="Y34" s="27" t="s">
        <v>837</v>
      </c>
      <c r="Z34" s="27" t="s">
        <v>834</v>
      </c>
      <c r="AA34" s="27" t="s">
        <v>1194</v>
      </c>
      <c r="AB34" s="27" t="s">
        <v>837</v>
      </c>
      <c r="AC34" s="1" t="s">
        <v>2706</v>
      </c>
      <c r="AD34" s="1" t="s">
        <v>1003</v>
      </c>
      <c r="AE34" s="1">
        <v>52504</v>
      </c>
      <c r="AF34" s="1" t="s">
        <v>5338</v>
      </c>
      <c r="AG34" s="1" t="s">
        <v>3202</v>
      </c>
      <c r="AH34" s="1">
        <v>4</v>
      </c>
      <c r="AI34" s="27" t="s">
        <v>834</v>
      </c>
      <c r="AJ34" s="27" t="s">
        <v>3764</v>
      </c>
      <c r="AK34" s="27" t="s">
        <v>837</v>
      </c>
      <c r="AL34" s="27" t="s">
        <v>834</v>
      </c>
      <c r="AM34" s="27" t="s">
        <v>4732</v>
      </c>
      <c r="AN34" s="27" t="s">
        <v>837</v>
      </c>
      <c r="AO34" s="27" t="s">
        <v>834</v>
      </c>
      <c r="AP34" s="27" t="s">
        <v>1209</v>
      </c>
      <c r="AQ34" s="27" t="s">
        <v>837</v>
      </c>
      <c r="AR34" s="27" t="s">
        <v>834</v>
      </c>
      <c r="AS34" s="27" t="s">
        <v>1020</v>
      </c>
      <c r="AT34" s="27" t="s">
        <v>837</v>
      </c>
      <c r="AU34" s="27" t="s">
        <v>834</v>
      </c>
      <c r="AV34" s="27" t="s">
        <v>4372</v>
      </c>
      <c r="AW34" s="27" t="s">
        <v>837</v>
      </c>
      <c r="AX34" s="1" t="s">
        <v>2707</v>
      </c>
      <c r="AY34" s="1" t="s">
        <v>1424</v>
      </c>
      <c r="AZ34" s="1">
        <v>32639</v>
      </c>
      <c r="BA34" s="27" t="s">
        <v>834</v>
      </c>
      <c r="BB34" s="27" t="s">
        <v>4186</v>
      </c>
      <c r="BC34" s="27" t="s">
        <v>837</v>
      </c>
      <c r="BD34" s="27" t="s">
        <v>834</v>
      </c>
      <c r="BE34" s="27" t="s">
        <v>2875</v>
      </c>
      <c r="BF34" s="27" t="s">
        <v>837</v>
      </c>
      <c r="BG34" s="27" t="s">
        <v>834</v>
      </c>
      <c r="BH34" s="27" t="s">
        <v>3118</v>
      </c>
      <c r="BI34" s="27" t="s">
        <v>837</v>
      </c>
      <c r="BJ34" s="27" t="s">
        <v>834</v>
      </c>
      <c r="BK34" s="27" t="s">
        <v>3608</v>
      </c>
      <c r="BL34" s="27" t="s">
        <v>837</v>
      </c>
      <c r="BM34" s="27" t="s">
        <v>834</v>
      </c>
      <c r="BN34" s="27" t="s">
        <v>3983</v>
      </c>
      <c r="BO34" s="27" t="s">
        <v>837</v>
      </c>
      <c r="BP34" s="27" t="s">
        <v>834</v>
      </c>
      <c r="BQ34" s="27" t="s">
        <v>3395</v>
      </c>
      <c r="BR34" s="27" t="s">
        <v>837</v>
      </c>
      <c r="BS34" s="1" t="s">
        <v>5495</v>
      </c>
      <c r="BT34" s="1" t="s">
        <v>1401</v>
      </c>
      <c r="BU34" s="1">
        <v>28</v>
      </c>
      <c r="BV34" s="1" t="s">
        <v>5497</v>
      </c>
      <c r="BW34" s="1" t="s">
        <v>1401</v>
      </c>
      <c r="BX34" s="1">
        <v>17</v>
      </c>
      <c r="BY34" s="1" t="s">
        <v>5333</v>
      </c>
      <c r="BZ34" s="1" t="s">
        <v>1401</v>
      </c>
      <c r="CA34" s="1">
        <v>12</v>
      </c>
      <c r="CB34" s="1" t="s">
        <v>5335</v>
      </c>
      <c r="CC34" s="1" t="s">
        <v>1401</v>
      </c>
      <c r="CD34" s="1">
        <v>9</v>
      </c>
      <c r="CE34" s="1" t="s">
        <v>5334</v>
      </c>
      <c r="CF34" s="1" t="s">
        <v>1401</v>
      </c>
      <c r="CG34" s="1">
        <v>8</v>
      </c>
      <c r="CH34" s="1" t="s">
        <v>5336</v>
      </c>
      <c r="CI34" s="1" t="s">
        <v>1401</v>
      </c>
      <c r="CJ34" s="1">
        <v>8</v>
      </c>
      <c r="CK34" s="1" t="s">
        <v>5337</v>
      </c>
      <c r="CL34" s="1" t="s">
        <v>1401</v>
      </c>
      <c r="CM34" s="1">
        <v>6</v>
      </c>
      <c r="CN34" s="1" t="s">
        <v>3967</v>
      </c>
      <c r="CO34" s="1" t="s">
        <v>1401</v>
      </c>
      <c r="CP34" s="1">
        <v>2</v>
      </c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>
      <c r="A35" s="27">
        <v>34</v>
      </c>
      <c r="B35" s="69">
        <v>39496</v>
      </c>
      <c r="C35" s="1" t="s">
        <v>2712</v>
      </c>
      <c r="D35" s="7">
        <v>192300</v>
      </c>
      <c r="E35" s="7">
        <v>67810</v>
      </c>
      <c r="F35" s="35">
        <f t="shared" si="7"/>
        <v>0.35262610504420178</v>
      </c>
      <c r="G35" s="35">
        <f t="shared" si="8"/>
        <v>0.37006341247603597</v>
      </c>
      <c r="H35" s="35" t="str">
        <f t="shared" si="9"/>
        <v>PPPP</v>
      </c>
      <c r="I35" s="35">
        <f t="shared" si="10"/>
        <v>0.66817578528240673</v>
      </c>
      <c r="J35" s="35" t="str">
        <f t="shared" si="11"/>
        <v>PML-F</v>
      </c>
      <c r="K35" s="35">
        <f t="shared" si="12"/>
        <v>0.29811237280637076</v>
      </c>
      <c r="L35" s="35" t="str">
        <f t="shared" si="13"/>
        <v>MMA</v>
      </c>
      <c r="M35" s="35">
        <f t="shared" si="14"/>
        <v>2.0026544757410412E-2</v>
      </c>
      <c r="N35" s="27" t="s">
        <v>834</v>
      </c>
      <c r="O35" s="27" t="s">
        <v>1002</v>
      </c>
      <c r="P35" s="27" t="s">
        <v>837</v>
      </c>
      <c r="Q35" s="27" t="s">
        <v>5339</v>
      </c>
      <c r="R35" s="27" t="s">
        <v>1185</v>
      </c>
      <c r="S35" s="27">
        <v>1358</v>
      </c>
      <c r="T35" s="27" t="s">
        <v>5340</v>
      </c>
      <c r="U35" s="27" t="s">
        <v>1765</v>
      </c>
      <c r="V35" s="27">
        <v>287</v>
      </c>
      <c r="W35" s="27" t="s">
        <v>834</v>
      </c>
      <c r="X35" s="27" t="s">
        <v>909</v>
      </c>
      <c r="Y35" s="27" t="s">
        <v>837</v>
      </c>
      <c r="Z35" s="27" t="s">
        <v>4288</v>
      </c>
      <c r="AA35" s="1" t="s">
        <v>1194</v>
      </c>
      <c r="AB35" s="1">
        <v>60</v>
      </c>
      <c r="AC35" s="1" t="s">
        <v>2708</v>
      </c>
      <c r="AD35" s="1" t="s">
        <v>1003</v>
      </c>
      <c r="AE35" s="1">
        <v>45309</v>
      </c>
      <c r="AF35" s="27" t="s">
        <v>834</v>
      </c>
      <c r="AG35" s="27" t="s">
        <v>3202</v>
      </c>
      <c r="AH35" s="27" t="s">
        <v>837</v>
      </c>
      <c r="AI35" s="27" t="s">
        <v>834</v>
      </c>
      <c r="AJ35" s="27" t="s">
        <v>3764</v>
      </c>
      <c r="AK35" s="27" t="s">
        <v>837</v>
      </c>
      <c r="AL35" s="27" t="s">
        <v>834</v>
      </c>
      <c r="AM35" s="27" t="s">
        <v>4732</v>
      </c>
      <c r="AN35" s="27" t="s">
        <v>837</v>
      </c>
      <c r="AO35" s="27" t="s">
        <v>834</v>
      </c>
      <c r="AP35" s="27" t="s">
        <v>1209</v>
      </c>
      <c r="AQ35" s="27" t="s">
        <v>837</v>
      </c>
      <c r="AR35" s="27" t="s">
        <v>834</v>
      </c>
      <c r="AS35" s="27" t="s">
        <v>1020</v>
      </c>
      <c r="AT35" s="27" t="s">
        <v>837</v>
      </c>
      <c r="AU35" s="27" t="s">
        <v>834</v>
      </c>
      <c r="AV35" s="27" t="s">
        <v>4372</v>
      </c>
      <c r="AW35" s="27" t="s">
        <v>837</v>
      </c>
      <c r="AX35" s="1" t="s">
        <v>2709</v>
      </c>
      <c r="AY35" s="1" t="s">
        <v>1424</v>
      </c>
      <c r="AZ35" s="1">
        <v>20215</v>
      </c>
      <c r="BA35" s="27" t="s">
        <v>834</v>
      </c>
      <c r="BB35" s="27" t="s">
        <v>4186</v>
      </c>
      <c r="BC35" s="27" t="s">
        <v>837</v>
      </c>
      <c r="BD35" s="27" t="s">
        <v>834</v>
      </c>
      <c r="BE35" s="27" t="s">
        <v>2875</v>
      </c>
      <c r="BF35" s="27" t="s">
        <v>837</v>
      </c>
      <c r="BG35" s="27" t="s">
        <v>834</v>
      </c>
      <c r="BH35" s="27" t="s">
        <v>3118</v>
      </c>
      <c r="BI35" s="27" t="s">
        <v>837</v>
      </c>
      <c r="BJ35" s="27" t="s">
        <v>834</v>
      </c>
      <c r="BK35" s="27" t="s">
        <v>3608</v>
      </c>
      <c r="BL35" s="27" t="s">
        <v>837</v>
      </c>
      <c r="BM35" s="1" t="s">
        <v>5345</v>
      </c>
      <c r="BN35" s="1" t="s">
        <v>3983</v>
      </c>
      <c r="BO35" s="1">
        <v>45</v>
      </c>
      <c r="BP35" s="27" t="s">
        <v>834</v>
      </c>
      <c r="BQ35" s="27" t="s">
        <v>3395</v>
      </c>
      <c r="BR35" s="27" t="s">
        <v>837</v>
      </c>
      <c r="BS35" s="1" t="s">
        <v>5341</v>
      </c>
      <c r="BT35" s="1" t="s">
        <v>1401</v>
      </c>
      <c r="BU35" s="1">
        <v>346</v>
      </c>
      <c r="BV35" s="1" t="s">
        <v>5342</v>
      </c>
      <c r="BW35" s="1" t="s">
        <v>1401</v>
      </c>
      <c r="BX35" s="1">
        <v>73</v>
      </c>
      <c r="BY35" s="1" t="s">
        <v>5343</v>
      </c>
      <c r="BZ35" s="27" t="s">
        <v>1401</v>
      </c>
      <c r="CA35" s="27">
        <v>64</v>
      </c>
      <c r="CB35" s="1" t="s">
        <v>5344</v>
      </c>
      <c r="CC35" s="1" t="s">
        <v>1401</v>
      </c>
      <c r="CD35" s="1">
        <v>61</v>
      </c>
      <c r="CE35" s="1" t="s">
        <v>5515</v>
      </c>
      <c r="CF35" s="1" t="s">
        <v>1401</v>
      </c>
      <c r="CG35" s="1">
        <v>21</v>
      </c>
      <c r="CH35" s="1" t="s">
        <v>5516</v>
      </c>
      <c r="CI35" s="1" t="s">
        <v>1401</v>
      </c>
      <c r="CJ35" s="1">
        <v>21</v>
      </c>
      <c r="CK35" s="1" t="s">
        <v>5517</v>
      </c>
      <c r="CL35" s="1" t="s">
        <v>1401</v>
      </c>
      <c r="CM35" s="1">
        <v>11</v>
      </c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>
      <c r="A36" s="27">
        <v>35</v>
      </c>
      <c r="B36" s="69">
        <v>39496</v>
      </c>
      <c r="C36" s="1" t="s">
        <v>2713</v>
      </c>
      <c r="D36" s="7">
        <v>166909</v>
      </c>
      <c r="E36" s="7">
        <v>51091</v>
      </c>
      <c r="F36" s="35">
        <f t="shared" si="7"/>
        <v>0.30610092924887217</v>
      </c>
      <c r="G36" s="35">
        <f t="shared" si="8"/>
        <v>0.26012409230588557</v>
      </c>
      <c r="H36" s="35" t="str">
        <f t="shared" si="9"/>
        <v>PPPP</v>
      </c>
      <c r="I36" s="35">
        <f t="shared" si="10"/>
        <v>0.62558963418214564</v>
      </c>
      <c r="J36" s="35" t="str">
        <f t="shared" si="11"/>
        <v>PML</v>
      </c>
      <c r="K36" s="35">
        <f t="shared" si="12"/>
        <v>0.36546554187626001</v>
      </c>
      <c r="L36" s="35" t="str">
        <f t="shared" si="13"/>
        <v>IND</v>
      </c>
      <c r="M36" s="35">
        <f t="shared" si="14"/>
        <v>2.7793544851343679E-3</v>
      </c>
      <c r="N36" s="27" t="s">
        <v>834</v>
      </c>
      <c r="O36" s="27" t="s">
        <v>1002</v>
      </c>
      <c r="P36" s="27" t="s">
        <v>837</v>
      </c>
      <c r="Q36" s="27" t="s">
        <v>834</v>
      </c>
      <c r="R36" s="27" t="s">
        <v>1185</v>
      </c>
      <c r="S36" s="27" t="s">
        <v>837</v>
      </c>
      <c r="T36" s="27" t="s">
        <v>5523</v>
      </c>
      <c r="U36" s="27" t="s">
        <v>1765</v>
      </c>
      <c r="V36" s="27">
        <v>72</v>
      </c>
      <c r="W36" s="27" t="s">
        <v>2904</v>
      </c>
      <c r="X36" s="27" t="s">
        <v>909</v>
      </c>
      <c r="Y36" s="27">
        <v>18672</v>
      </c>
      <c r="Z36" s="27" t="s">
        <v>3883</v>
      </c>
      <c r="AA36" s="1" t="s">
        <v>1194</v>
      </c>
      <c r="AB36" s="1">
        <v>53</v>
      </c>
      <c r="AC36" s="1" t="s">
        <v>2903</v>
      </c>
      <c r="AD36" s="1" t="s">
        <v>1003</v>
      </c>
      <c r="AE36" s="1">
        <v>31962</v>
      </c>
      <c r="AF36" s="27" t="s">
        <v>834</v>
      </c>
      <c r="AG36" s="27" t="s">
        <v>3202</v>
      </c>
      <c r="AH36" s="27" t="s">
        <v>837</v>
      </c>
      <c r="AI36" s="27" t="s">
        <v>834</v>
      </c>
      <c r="AJ36" s="27" t="s">
        <v>3764</v>
      </c>
      <c r="AK36" s="27" t="s">
        <v>837</v>
      </c>
      <c r="AL36" s="27" t="s">
        <v>834</v>
      </c>
      <c r="AM36" s="27" t="s">
        <v>4732</v>
      </c>
      <c r="AN36" s="27" t="s">
        <v>837</v>
      </c>
      <c r="AO36" s="27" t="s">
        <v>834</v>
      </c>
      <c r="AP36" s="27" t="s">
        <v>1209</v>
      </c>
      <c r="AQ36" s="27" t="s">
        <v>837</v>
      </c>
      <c r="AR36" s="27" t="s">
        <v>834</v>
      </c>
      <c r="AS36" s="27" t="s">
        <v>1020</v>
      </c>
      <c r="AT36" s="27" t="s">
        <v>837</v>
      </c>
      <c r="AU36" s="27" t="s">
        <v>834</v>
      </c>
      <c r="AV36" s="27" t="s">
        <v>4372</v>
      </c>
      <c r="AW36" s="27" t="s">
        <v>837</v>
      </c>
      <c r="AX36" s="27" t="s">
        <v>834</v>
      </c>
      <c r="AY36" s="27" t="s">
        <v>1424</v>
      </c>
      <c r="AZ36" s="27" t="s">
        <v>837</v>
      </c>
      <c r="BA36" s="27" t="s">
        <v>834</v>
      </c>
      <c r="BB36" s="27" t="s">
        <v>4186</v>
      </c>
      <c r="BC36" s="27" t="s">
        <v>837</v>
      </c>
      <c r="BD36" s="27" t="s">
        <v>834</v>
      </c>
      <c r="BE36" s="27" t="s">
        <v>2875</v>
      </c>
      <c r="BF36" s="27" t="s">
        <v>837</v>
      </c>
      <c r="BG36" s="27" t="s">
        <v>834</v>
      </c>
      <c r="BH36" s="27" t="s">
        <v>3118</v>
      </c>
      <c r="BI36" s="27" t="s">
        <v>837</v>
      </c>
      <c r="BJ36" s="27" t="s">
        <v>834</v>
      </c>
      <c r="BK36" s="27" t="s">
        <v>3608</v>
      </c>
      <c r="BL36" s="27" t="s">
        <v>837</v>
      </c>
      <c r="BM36" s="27" t="s">
        <v>834</v>
      </c>
      <c r="BN36" s="27" t="s">
        <v>3983</v>
      </c>
      <c r="BO36" s="27" t="s">
        <v>837</v>
      </c>
      <c r="BP36" s="1" t="s">
        <v>5519</v>
      </c>
      <c r="BQ36" s="27" t="s">
        <v>3395</v>
      </c>
      <c r="BR36" s="27">
        <v>89</v>
      </c>
      <c r="BS36" s="1" t="s">
        <v>5518</v>
      </c>
      <c r="BT36" s="1" t="s">
        <v>1401</v>
      </c>
      <c r="BU36" s="1">
        <v>142</v>
      </c>
      <c r="BV36" s="1" t="s">
        <v>4821</v>
      </c>
      <c r="BW36" s="1" t="s">
        <v>1401</v>
      </c>
      <c r="BX36" s="1">
        <v>48</v>
      </c>
      <c r="BY36" s="1" t="s">
        <v>3881</v>
      </c>
      <c r="BZ36" s="1" t="s">
        <v>1401</v>
      </c>
      <c r="CA36" s="1">
        <v>32</v>
      </c>
      <c r="CB36" s="1" t="s">
        <v>5524</v>
      </c>
      <c r="CC36" s="1" t="s">
        <v>1401</v>
      </c>
      <c r="CD36" s="1">
        <v>21</v>
      </c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>
      <c r="A37" s="27">
        <v>36</v>
      </c>
      <c r="B37" s="69">
        <v>39496</v>
      </c>
      <c r="C37" s="1" t="s">
        <v>2943</v>
      </c>
      <c r="D37" s="7">
        <v>211945</v>
      </c>
      <c r="E37" s="7">
        <v>48842</v>
      </c>
      <c r="F37" s="35">
        <f t="shared" si="7"/>
        <v>0.23044657812168251</v>
      </c>
      <c r="G37" s="35">
        <f t="shared" si="8"/>
        <v>0.93153433520330864</v>
      </c>
      <c r="H37" s="35" t="str">
        <f t="shared" si="9"/>
        <v>PPPP</v>
      </c>
      <c r="I37" s="35">
        <f t="shared" si="10"/>
        <v>0.95055485033372922</v>
      </c>
      <c r="J37" s="35" t="str">
        <f t="shared" si="11"/>
        <v>MQM</v>
      </c>
      <c r="K37" s="35">
        <f t="shared" si="12"/>
        <v>1.9020515130420541E-2</v>
      </c>
      <c r="L37" s="35" t="str">
        <f t="shared" si="13"/>
        <v>PML</v>
      </c>
      <c r="M37" s="35">
        <f t="shared" si="14"/>
        <v>1.2673518692928218E-2</v>
      </c>
      <c r="N37" s="27" t="s">
        <v>834</v>
      </c>
      <c r="O37" s="27" t="s">
        <v>1002</v>
      </c>
      <c r="P37" s="27" t="s">
        <v>837</v>
      </c>
      <c r="Q37" s="27" t="s">
        <v>834</v>
      </c>
      <c r="R37" s="27" t="s">
        <v>1185</v>
      </c>
      <c r="S37" s="27" t="s">
        <v>837</v>
      </c>
      <c r="T37" s="27" t="s">
        <v>2906</v>
      </c>
      <c r="U37" s="27" t="s">
        <v>1765</v>
      </c>
      <c r="V37" s="27">
        <v>929</v>
      </c>
      <c r="W37" s="27" t="s">
        <v>5525</v>
      </c>
      <c r="X37" s="27" t="s">
        <v>909</v>
      </c>
      <c r="Y37" s="27">
        <v>619</v>
      </c>
      <c r="Z37" s="27" t="s">
        <v>5695</v>
      </c>
      <c r="AA37" s="1" t="s">
        <v>1194</v>
      </c>
      <c r="AB37" s="1">
        <v>133</v>
      </c>
      <c r="AC37" s="1" t="s">
        <v>2905</v>
      </c>
      <c r="AD37" s="1" t="s">
        <v>1003</v>
      </c>
      <c r="AE37" s="1">
        <v>46427</v>
      </c>
      <c r="AF37" s="27" t="s">
        <v>834</v>
      </c>
      <c r="AG37" s="27" t="s">
        <v>3202</v>
      </c>
      <c r="AH37" s="27" t="s">
        <v>837</v>
      </c>
      <c r="AI37" s="27" t="s">
        <v>834</v>
      </c>
      <c r="AJ37" s="27" t="s">
        <v>3764</v>
      </c>
      <c r="AK37" s="27" t="s">
        <v>837</v>
      </c>
      <c r="AL37" s="27" t="s">
        <v>834</v>
      </c>
      <c r="AM37" s="27" t="s">
        <v>4732</v>
      </c>
      <c r="AN37" s="27" t="s">
        <v>837</v>
      </c>
      <c r="AO37" s="27" t="s">
        <v>834</v>
      </c>
      <c r="AP37" s="27" t="s">
        <v>1209</v>
      </c>
      <c r="AQ37" s="27" t="s">
        <v>837</v>
      </c>
      <c r="AR37" s="27" t="s">
        <v>834</v>
      </c>
      <c r="AS37" s="27" t="s">
        <v>1020</v>
      </c>
      <c r="AT37" s="27" t="s">
        <v>837</v>
      </c>
      <c r="AU37" s="27" t="s">
        <v>834</v>
      </c>
      <c r="AV37" s="27" t="s">
        <v>4372</v>
      </c>
      <c r="AW37" s="27" t="s">
        <v>837</v>
      </c>
      <c r="AX37" s="27" t="s">
        <v>834</v>
      </c>
      <c r="AY37" s="27" t="s">
        <v>1424</v>
      </c>
      <c r="AZ37" s="27" t="s">
        <v>837</v>
      </c>
      <c r="BA37" s="27" t="s">
        <v>834</v>
      </c>
      <c r="BB37" s="27" t="s">
        <v>4186</v>
      </c>
      <c r="BC37" s="27" t="s">
        <v>837</v>
      </c>
      <c r="BD37" s="27" t="s">
        <v>834</v>
      </c>
      <c r="BE37" s="27" t="s">
        <v>2875</v>
      </c>
      <c r="BF37" s="27" t="s">
        <v>837</v>
      </c>
      <c r="BG37" s="27" t="s">
        <v>834</v>
      </c>
      <c r="BH37" s="27" t="s">
        <v>3118</v>
      </c>
      <c r="BI37" s="27" t="s">
        <v>837</v>
      </c>
      <c r="BJ37" s="27" t="s">
        <v>834</v>
      </c>
      <c r="BK37" s="27" t="s">
        <v>3608</v>
      </c>
      <c r="BL37" s="27" t="s">
        <v>837</v>
      </c>
      <c r="BM37" s="1" t="s">
        <v>5526</v>
      </c>
      <c r="BN37" s="1" t="s">
        <v>3983</v>
      </c>
      <c r="BO37" s="1">
        <v>271</v>
      </c>
      <c r="BP37" s="1" t="s">
        <v>5694</v>
      </c>
      <c r="BQ37" s="1" t="s">
        <v>3395</v>
      </c>
      <c r="BR37" s="1">
        <v>155</v>
      </c>
      <c r="BS37" s="1" t="s">
        <v>5527</v>
      </c>
      <c r="BT37" s="1" t="s">
        <v>1401</v>
      </c>
      <c r="BU37" s="1">
        <v>231</v>
      </c>
      <c r="BV37" s="1" t="s">
        <v>5696</v>
      </c>
      <c r="BW37" s="1" t="s">
        <v>1401</v>
      </c>
      <c r="BX37" s="1">
        <v>28</v>
      </c>
      <c r="BY37" s="1" t="s">
        <v>5697</v>
      </c>
      <c r="BZ37" s="1" t="s">
        <v>1401</v>
      </c>
      <c r="CA37" s="1">
        <v>18</v>
      </c>
      <c r="CB37" s="1" t="s">
        <v>5698</v>
      </c>
      <c r="CC37" s="1" t="s">
        <v>1401</v>
      </c>
      <c r="CD37" s="1">
        <v>17</v>
      </c>
      <c r="CE37" s="1" t="s">
        <v>5699</v>
      </c>
      <c r="CF37" s="1" t="s">
        <v>1401</v>
      </c>
      <c r="CG37" s="1">
        <v>14</v>
      </c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>
      <c r="A38" s="27">
        <v>37</v>
      </c>
      <c r="B38" s="69">
        <v>39496</v>
      </c>
      <c r="C38" s="1" t="s">
        <v>2907</v>
      </c>
      <c r="D38" s="7">
        <v>172744</v>
      </c>
      <c r="E38" s="7">
        <v>65570</v>
      </c>
      <c r="F38" s="35">
        <f t="shared" si="7"/>
        <v>0.37957903024128192</v>
      </c>
      <c r="G38" s="35">
        <f t="shared" si="8"/>
        <v>0.34537135885313408</v>
      </c>
      <c r="H38" s="35" t="str">
        <f t="shared" si="9"/>
        <v>PPPP</v>
      </c>
      <c r="I38" s="35">
        <f t="shared" si="10"/>
        <v>0.62177825224950434</v>
      </c>
      <c r="J38" s="35" t="str">
        <f t="shared" si="11"/>
        <v>IND</v>
      </c>
      <c r="K38" s="35">
        <f t="shared" si="12"/>
        <v>0.27640689339637031</v>
      </c>
      <c r="L38" s="35" t="str">
        <f t="shared" si="13"/>
        <v>PML</v>
      </c>
      <c r="M38" s="35">
        <f t="shared" si="14"/>
        <v>7.1755375934116211E-2</v>
      </c>
      <c r="N38" s="27" t="s">
        <v>834</v>
      </c>
      <c r="O38" s="27" t="s">
        <v>1002</v>
      </c>
      <c r="P38" s="27" t="s">
        <v>837</v>
      </c>
      <c r="Q38" s="27" t="s">
        <v>5536</v>
      </c>
      <c r="R38" s="27" t="s">
        <v>1185</v>
      </c>
      <c r="S38" s="27">
        <v>1213</v>
      </c>
      <c r="T38" s="27" t="s">
        <v>5538</v>
      </c>
      <c r="U38" s="27" t="s">
        <v>1765</v>
      </c>
      <c r="V38" s="27">
        <v>106</v>
      </c>
      <c r="W38" s="27" t="s">
        <v>5700</v>
      </c>
      <c r="X38" s="27" t="s">
        <v>909</v>
      </c>
      <c r="Y38" s="27">
        <v>4705</v>
      </c>
      <c r="Z38" s="27" t="s">
        <v>5542</v>
      </c>
      <c r="AA38" s="1" t="s">
        <v>1194</v>
      </c>
      <c r="AB38" s="1">
        <v>42</v>
      </c>
      <c r="AC38" s="1" t="s">
        <v>2715</v>
      </c>
      <c r="AD38" s="1" t="s">
        <v>1003</v>
      </c>
      <c r="AE38" s="1">
        <v>40770</v>
      </c>
      <c r="AF38" s="27" t="s">
        <v>834</v>
      </c>
      <c r="AG38" s="27" t="s">
        <v>3202</v>
      </c>
      <c r="AH38" s="27" t="s">
        <v>837</v>
      </c>
      <c r="AI38" s="27" t="s">
        <v>834</v>
      </c>
      <c r="AJ38" s="27" t="s">
        <v>3764</v>
      </c>
      <c r="AK38" s="27" t="s">
        <v>837</v>
      </c>
      <c r="AL38" s="27" t="s">
        <v>834</v>
      </c>
      <c r="AM38" s="27" t="s">
        <v>4732</v>
      </c>
      <c r="AN38" s="27" t="s">
        <v>837</v>
      </c>
      <c r="AO38" s="27" t="s">
        <v>834</v>
      </c>
      <c r="AP38" s="27" t="s">
        <v>1209</v>
      </c>
      <c r="AQ38" s="27" t="s">
        <v>837</v>
      </c>
      <c r="AR38" s="27" t="s">
        <v>834</v>
      </c>
      <c r="AS38" s="27" t="s">
        <v>1020</v>
      </c>
      <c r="AT38" s="27" t="s">
        <v>837</v>
      </c>
      <c r="AU38" s="27" t="s">
        <v>834</v>
      </c>
      <c r="AV38" s="27" t="s">
        <v>4372</v>
      </c>
      <c r="AW38" s="27" t="s">
        <v>837</v>
      </c>
      <c r="AX38" s="27" t="s">
        <v>834</v>
      </c>
      <c r="AY38" s="27" t="s">
        <v>1424</v>
      </c>
      <c r="AZ38" s="27" t="s">
        <v>837</v>
      </c>
      <c r="BA38" s="27" t="s">
        <v>834</v>
      </c>
      <c r="BB38" s="27" t="s">
        <v>4186</v>
      </c>
      <c r="BC38" s="27" t="s">
        <v>837</v>
      </c>
      <c r="BD38" s="27" t="s">
        <v>834</v>
      </c>
      <c r="BE38" s="27" t="s">
        <v>2875</v>
      </c>
      <c r="BF38" s="27" t="s">
        <v>837</v>
      </c>
      <c r="BG38" s="27" t="s">
        <v>834</v>
      </c>
      <c r="BH38" s="27" t="s">
        <v>3118</v>
      </c>
      <c r="BI38" s="27" t="s">
        <v>837</v>
      </c>
      <c r="BJ38" s="27" t="s">
        <v>834</v>
      </c>
      <c r="BK38" s="27" t="s">
        <v>3608</v>
      </c>
      <c r="BL38" s="27" t="s">
        <v>837</v>
      </c>
      <c r="BM38" s="27" t="s">
        <v>834</v>
      </c>
      <c r="BN38" s="27" t="s">
        <v>3983</v>
      </c>
      <c r="BO38" s="27" t="s">
        <v>837</v>
      </c>
      <c r="BP38" s="27" t="s">
        <v>834</v>
      </c>
      <c r="BQ38" s="27" t="s">
        <v>3395</v>
      </c>
      <c r="BR38" s="27" t="s">
        <v>837</v>
      </c>
      <c r="BS38" s="1" t="s">
        <v>2716</v>
      </c>
      <c r="BT38" s="1" t="s">
        <v>1401</v>
      </c>
      <c r="BU38" s="1">
        <v>18124</v>
      </c>
      <c r="BV38" s="1" t="s">
        <v>5537</v>
      </c>
      <c r="BW38" s="1" t="s">
        <v>1401</v>
      </c>
      <c r="BX38" s="1">
        <v>394</v>
      </c>
      <c r="BY38" s="1" t="s">
        <v>5539</v>
      </c>
      <c r="BZ38" s="1" t="s">
        <v>1401</v>
      </c>
      <c r="CA38" s="1">
        <v>54</v>
      </c>
      <c r="CB38" s="1" t="s">
        <v>5540</v>
      </c>
      <c r="CC38" s="1" t="s">
        <v>1401</v>
      </c>
      <c r="CD38" s="1">
        <v>51</v>
      </c>
      <c r="CE38" s="1" t="s">
        <v>5541</v>
      </c>
      <c r="CF38" s="1" t="s">
        <v>1401</v>
      </c>
      <c r="CG38" s="1">
        <v>44</v>
      </c>
      <c r="CH38" s="1" t="s">
        <v>5863</v>
      </c>
      <c r="CI38" s="1" t="s">
        <v>1401</v>
      </c>
      <c r="CJ38" s="1">
        <v>38</v>
      </c>
      <c r="CK38" s="1" t="s">
        <v>5864</v>
      </c>
      <c r="CL38" s="1" t="s">
        <v>1401</v>
      </c>
      <c r="CM38" s="1">
        <v>29</v>
      </c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>
      <c r="A39" s="27">
        <v>38</v>
      </c>
      <c r="B39" s="69">
        <v>39496</v>
      </c>
      <c r="C39" s="1" t="s">
        <v>2944</v>
      </c>
      <c r="D39" s="7">
        <v>127370</v>
      </c>
      <c r="E39" s="7">
        <v>49971</v>
      </c>
      <c r="F39" s="35">
        <f t="shared" si="7"/>
        <v>0.39232943393263719</v>
      </c>
      <c r="G39" s="35">
        <f t="shared" si="8"/>
        <v>0.49782874066958838</v>
      </c>
      <c r="H39" s="35" t="str">
        <f t="shared" si="9"/>
        <v>PPPP</v>
      </c>
      <c r="I39" s="35">
        <f t="shared" si="10"/>
        <v>0.74088971603530052</v>
      </c>
      <c r="J39" s="35" t="str">
        <f t="shared" si="11"/>
        <v>PML-F</v>
      </c>
      <c r="K39" s="35">
        <f t="shared" si="12"/>
        <v>0.24306097536571211</v>
      </c>
      <c r="L39" s="35" t="str">
        <f t="shared" si="13"/>
        <v>IND</v>
      </c>
      <c r="M39" s="35">
        <f t="shared" si="14"/>
        <v>6.9040043225070541E-3</v>
      </c>
      <c r="N39" s="27" t="s">
        <v>834</v>
      </c>
      <c r="O39" s="27" t="s">
        <v>1002</v>
      </c>
      <c r="P39" s="27" t="s">
        <v>837</v>
      </c>
      <c r="Q39" s="27" t="s">
        <v>834</v>
      </c>
      <c r="R39" s="27" t="s">
        <v>1185</v>
      </c>
      <c r="S39" s="27" t="s">
        <v>837</v>
      </c>
      <c r="T39" s="27" t="s">
        <v>5866</v>
      </c>
      <c r="U39" s="27" t="s">
        <v>1765</v>
      </c>
      <c r="V39" s="27">
        <v>198</v>
      </c>
      <c r="W39" s="27" t="s">
        <v>834</v>
      </c>
      <c r="X39" s="27" t="s">
        <v>909</v>
      </c>
      <c r="Y39" s="27" t="s">
        <v>837</v>
      </c>
      <c r="Z39" s="27" t="s">
        <v>834</v>
      </c>
      <c r="AA39" s="27" t="s">
        <v>1194</v>
      </c>
      <c r="AB39" s="27" t="s">
        <v>837</v>
      </c>
      <c r="AC39" s="1" t="s">
        <v>2910</v>
      </c>
      <c r="AD39" s="1" t="s">
        <v>1003</v>
      </c>
      <c r="AE39" s="1">
        <v>37023</v>
      </c>
      <c r="AF39" s="27" t="s">
        <v>834</v>
      </c>
      <c r="AG39" s="27" t="s">
        <v>3202</v>
      </c>
      <c r="AH39" s="27" t="s">
        <v>837</v>
      </c>
      <c r="AI39" s="27" t="s">
        <v>834</v>
      </c>
      <c r="AJ39" s="27" t="s">
        <v>3764</v>
      </c>
      <c r="AK39" s="27" t="s">
        <v>837</v>
      </c>
      <c r="AL39" s="27" t="s">
        <v>834</v>
      </c>
      <c r="AM39" s="27" t="s">
        <v>4732</v>
      </c>
      <c r="AN39" s="27" t="s">
        <v>837</v>
      </c>
      <c r="AO39" s="27" t="s">
        <v>834</v>
      </c>
      <c r="AP39" s="27" t="s">
        <v>1209</v>
      </c>
      <c r="AQ39" s="27" t="s">
        <v>837</v>
      </c>
      <c r="AR39" s="27" t="s">
        <v>834</v>
      </c>
      <c r="AS39" s="27" t="s">
        <v>1020</v>
      </c>
      <c r="AT39" s="27" t="s">
        <v>837</v>
      </c>
      <c r="AU39" s="27" t="s">
        <v>834</v>
      </c>
      <c r="AV39" s="27" t="s">
        <v>4372</v>
      </c>
      <c r="AW39" s="27" t="s">
        <v>837</v>
      </c>
      <c r="AX39" s="1" t="s">
        <v>2911</v>
      </c>
      <c r="AY39" s="1" t="s">
        <v>1424</v>
      </c>
      <c r="AZ39" s="1">
        <v>12146</v>
      </c>
      <c r="BA39" s="27" t="s">
        <v>834</v>
      </c>
      <c r="BB39" s="27" t="s">
        <v>4186</v>
      </c>
      <c r="BC39" s="27" t="s">
        <v>837</v>
      </c>
      <c r="BD39" s="27" t="s">
        <v>834</v>
      </c>
      <c r="BE39" s="27" t="s">
        <v>2875</v>
      </c>
      <c r="BF39" s="27" t="s">
        <v>837</v>
      </c>
      <c r="BG39" s="27" t="s">
        <v>834</v>
      </c>
      <c r="BH39" s="27" t="s">
        <v>3118</v>
      </c>
      <c r="BI39" s="27" t="s">
        <v>837</v>
      </c>
      <c r="BJ39" s="27" t="s">
        <v>834</v>
      </c>
      <c r="BK39" s="27" t="s">
        <v>3608</v>
      </c>
      <c r="BL39" s="27" t="s">
        <v>837</v>
      </c>
      <c r="BM39" s="27" t="s">
        <v>834</v>
      </c>
      <c r="BN39" s="27" t="s">
        <v>3983</v>
      </c>
      <c r="BO39" s="27" t="s">
        <v>837</v>
      </c>
      <c r="BP39" s="27" t="s">
        <v>834</v>
      </c>
      <c r="BQ39" s="27" t="s">
        <v>3395</v>
      </c>
      <c r="BR39" s="27" t="s">
        <v>837</v>
      </c>
      <c r="BS39" s="1" t="s">
        <v>5865</v>
      </c>
      <c r="BT39" s="1" t="s">
        <v>1401</v>
      </c>
      <c r="BU39" s="1">
        <v>345</v>
      </c>
      <c r="BV39" s="1" t="s">
        <v>5867</v>
      </c>
      <c r="BW39" s="1" t="s">
        <v>1401</v>
      </c>
      <c r="BX39" s="1">
        <v>84</v>
      </c>
      <c r="BY39" s="1" t="s">
        <v>5868</v>
      </c>
      <c r="BZ39" s="1" t="s">
        <v>1401</v>
      </c>
      <c r="CA39" s="1">
        <v>46</v>
      </c>
      <c r="CB39" s="1" t="s">
        <v>6034</v>
      </c>
      <c r="CC39" s="1" t="s">
        <v>1401</v>
      </c>
      <c r="CD39" s="1">
        <v>36</v>
      </c>
      <c r="CE39" s="1" t="s">
        <v>6035</v>
      </c>
      <c r="CF39" s="1" t="s">
        <v>1401</v>
      </c>
      <c r="CG39" s="1">
        <v>34</v>
      </c>
      <c r="CH39" s="1" t="s">
        <v>6036</v>
      </c>
      <c r="CI39" s="1" t="s">
        <v>1401</v>
      </c>
      <c r="CJ39" s="1">
        <v>30</v>
      </c>
      <c r="CK39" s="1" t="s">
        <v>6037</v>
      </c>
      <c r="CL39" s="1" t="s">
        <v>1401</v>
      </c>
      <c r="CM39" s="1">
        <v>29</v>
      </c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>
      <c r="A40" s="27">
        <v>39</v>
      </c>
      <c r="B40" s="69">
        <v>39496</v>
      </c>
      <c r="C40" s="1" t="s">
        <v>2945</v>
      </c>
      <c r="D40" s="7">
        <v>80362</v>
      </c>
      <c r="E40" s="7">
        <v>41807</v>
      </c>
      <c r="F40" s="35">
        <f t="shared" si="7"/>
        <v>0.52023344366740498</v>
      </c>
      <c r="G40" s="35">
        <f t="shared" si="8"/>
        <v>0.33776640275551939</v>
      </c>
      <c r="H40" s="35" t="str">
        <f t="shared" si="9"/>
        <v>PPPP</v>
      </c>
      <c r="I40" s="35">
        <f t="shared" si="10"/>
        <v>0.64615973401583471</v>
      </c>
      <c r="J40" s="35" t="str">
        <f t="shared" si="11"/>
        <v>PML</v>
      </c>
      <c r="K40" s="35">
        <f t="shared" si="12"/>
        <v>0.30839333126031526</v>
      </c>
      <c r="L40" s="35" t="str">
        <f t="shared" si="13"/>
        <v>IND</v>
      </c>
      <c r="M40" s="35">
        <f t="shared" si="14"/>
        <v>2.3249695027148562E-2</v>
      </c>
      <c r="N40" s="27" t="s">
        <v>834</v>
      </c>
      <c r="O40" s="27" t="s">
        <v>1002</v>
      </c>
      <c r="P40" s="27" t="s">
        <v>837</v>
      </c>
      <c r="Q40" s="27" t="s">
        <v>834</v>
      </c>
      <c r="R40" s="27" t="s">
        <v>1185</v>
      </c>
      <c r="S40" s="27" t="s">
        <v>837</v>
      </c>
      <c r="T40" s="27" t="s">
        <v>5878</v>
      </c>
      <c r="U40" s="27" t="s">
        <v>1765</v>
      </c>
      <c r="V40" s="27">
        <v>29</v>
      </c>
      <c r="W40" s="27" t="s">
        <v>2913</v>
      </c>
      <c r="X40" s="27" t="s">
        <v>909</v>
      </c>
      <c r="Y40" s="27">
        <v>12893</v>
      </c>
      <c r="Z40" s="27" t="s">
        <v>834</v>
      </c>
      <c r="AA40" s="27" t="s">
        <v>1194</v>
      </c>
      <c r="AB40" s="27" t="s">
        <v>837</v>
      </c>
      <c r="AC40" s="1" t="s">
        <v>2912</v>
      </c>
      <c r="AD40" s="1" t="s">
        <v>1003</v>
      </c>
      <c r="AE40" s="1">
        <v>27014</v>
      </c>
      <c r="AF40" s="27" t="s">
        <v>834</v>
      </c>
      <c r="AG40" s="27" t="s">
        <v>3202</v>
      </c>
      <c r="AH40" s="27" t="s">
        <v>837</v>
      </c>
      <c r="AI40" s="27" t="s">
        <v>834</v>
      </c>
      <c r="AJ40" s="27" t="s">
        <v>3764</v>
      </c>
      <c r="AK40" s="27" t="s">
        <v>837</v>
      </c>
      <c r="AL40" s="27" t="s">
        <v>834</v>
      </c>
      <c r="AM40" s="27" t="s">
        <v>4732</v>
      </c>
      <c r="AN40" s="27" t="s">
        <v>837</v>
      </c>
      <c r="AO40" s="27" t="s">
        <v>834</v>
      </c>
      <c r="AP40" s="27" t="s">
        <v>1209</v>
      </c>
      <c r="AQ40" s="27" t="s">
        <v>837</v>
      </c>
      <c r="AR40" s="27" t="s">
        <v>834</v>
      </c>
      <c r="AS40" s="27" t="s">
        <v>1020</v>
      </c>
      <c r="AT40" s="27" t="s">
        <v>837</v>
      </c>
      <c r="AU40" s="27" t="s">
        <v>834</v>
      </c>
      <c r="AV40" s="27" t="s">
        <v>4372</v>
      </c>
      <c r="AW40" s="27" t="s">
        <v>837</v>
      </c>
      <c r="AX40" s="27" t="s">
        <v>834</v>
      </c>
      <c r="AY40" s="27" t="s">
        <v>1424</v>
      </c>
      <c r="AZ40" s="27" t="s">
        <v>837</v>
      </c>
      <c r="BA40" s="27" t="s">
        <v>834</v>
      </c>
      <c r="BB40" s="27" t="s">
        <v>4186</v>
      </c>
      <c r="BC40" s="27" t="s">
        <v>837</v>
      </c>
      <c r="BD40" s="27" t="s">
        <v>834</v>
      </c>
      <c r="BE40" s="27" t="s">
        <v>2875</v>
      </c>
      <c r="BF40" s="27" t="s">
        <v>837</v>
      </c>
      <c r="BG40" s="27" t="s">
        <v>834</v>
      </c>
      <c r="BH40" s="27" t="s">
        <v>3118</v>
      </c>
      <c r="BI40" s="27" t="s">
        <v>837</v>
      </c>
      <c r="BJ40" s="27" t="s">
        <v>834</v>
      </c>
      <c r="BK40" s="27" t="s">
        <v>3608</v>
      </c>
      <c r="BL40" s="27" t="s">
        <v>837</v>
      </c>
      <c r="BM40" s="27" t="s">
        <v>834</v>
      </c>
      <c r="BN40" s="27" t="s">
        <v>3983</v>
      </c>
      <c r="BO40" s="27" t="s">
        <v>837</v>
      </c>
      <c r="BP40" s="27" t="s">
        <v>834</v>
      </c>
      <c r="BQ40" s="27" t="s">
        <v>3395</v>
      </c>
      <c r="BR40" s="27" t="s">
        <v>837</v>
      </c>
      <c r="BS40" s="1" t="s">
        <v>5874</v>
      </c>
      <c r="BT40" s="1" t="s">
        <v>1401</v>
      </c>
      <c r="BU40" s="1">
        <v>972</v>
      </c>
      <c r="BV40" s="1" t="s">
        <v>4047</v>
      </c>
      <c r="BW40" s="1" t="s">
        <v>1401</v>
      </c>
      <c r="BX40" s="1">
        <v>380</v>
      </c>
      <c r="BY40" s="1" t="s">
        <v>5875</v>
      </c>
      <c r="BZ40" s="1" t="s">
        <v>1401</v>
      </c>
      <c r="CA40" s="1">
        <v>190</v>
      </c>
      <c r="CB40" s="1" t="s">
        <v>5876</v>
      </c>
      <c r="CC40" s="1" t="s">
        <v>1401</v>
      </c>
      <c r="CD40" s="1">
        <v>133</v>
      </c>
      <c r="CE40" s="1" t="s">
        <v>5877</v>
      </c>
      <c r="CF40" s="1" t="s">
        <v>1401</v>
      </c>
      <c r="CG40" s="1">
        <v>95</v>
      </c>
      <c r="CH40" s="1" t="s">
        <v>2919</v>
      </c>
      <c r="CI40" s="1" t="s">
        <v>1401</v>
      </c>
      <c r="CJ40" s="1">
        <v>48</v>
      </c>
      <c r="CK40" s="1" t="s">
        <v>5718</v>
      </c>
      <c r="CL40" s="1" t="s">
        <v>1401</v>
      </c>
      <c r="CM40" s="1">
        <v>28</v>
      </c>
      <c r="CN40" s="1" t="s">
        <v>5719</v>
      </c>
      <c r="CO40" s="1" t="s">
        <v>1401</v>
      </c>
      <c r="CP40" s="1">
        <v>13</v>
      </c>
      <c r="CQ40" s="1" t="s">
        <v>5720</v>
      </c>
      <c r="CR40" s="1" t="s">
        <v>1401</v>
      </c>
      <c r="CS40" s="1">
        <v>12</v>
      </c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>
      <c r="A41" s="27">
        <v>40</v>
      </c>
      <c r="B41" s="69">
        <v>39496</v>
      </c>
      <c r="C41" s="1" t="s">
        <v>2946</v>
      </c>
      <c r="D41" s="7">
        <v>68006</v>
      </c>
      <c r="E41" s="7">
        <v>38086</v>
      </c>
      <c r="F41" s="35">
        <f t="shared" si="7"/>
        <v>0.56003882010410844</v>
      </c>
      <c r="G41" s="35">
        <f t="shared" si="8"/>
        <v>0.76933781441999682</v>
      </c>
      <c r="H41" s="35" t="str">
        <f t="shared" si="9"/>
        <v>PPPP</v>
      </c>
      <c r="I41" s="35">
        <f t="shared" si="10"/>
        <v>0.85372577850128661</v>
      </c>
      <c r="J41" s="35" t="str">
        <f t="shared" si="11"/>
        <v>PML</v>
      </c>
      <c r="K41" s="35">
        <f t="shared" si="12"/>
        <v>8.4387964081289707E-2</v>
      </c>
      <c r="L41" s="35" t="str">
        <f t="shared" si="13"/>
        <v>IND</v>
      </c>
      <c r="M41" s="35">
        <f t="shared" si="14"/>
        <v>4.589612981147928E-2</v>
      </c>
      <c r="N41" s="27" t="s">
        <v>834</v>
      </c>
      <c r="O41" s="27" t="s">
        <v>1002</v>
      </c>
      <c r="P41" s="27" t="s">
        <v>837</v>
      </c>
      <c r="Q41" s="27" t="s">
        <v>834</v>
      </c>
      <c r="R41" s="27" t="s">
        <v>1185</v>
      </c>
      <c r="S41" s="27" t="s">
        <v>837</v>
      </c>
      <c r="T41" s="27" t="s">
        <v>5559</v>
      </c>
      <c r="U41" s="27" t="s">
        <v>1765</v>
      </c>
      <c r="V41" s="27">
        <v>324</v>
      </c>
      <c r="W41" s="27" t="s">
        <v>2915</v>
      </c>
      <c r="X41" s="27" t="s">
        <v>909</v>
      </c>
      <c r="Y41" s="27">
        <v>3214</v>
      </c>
      <c r="Z41" s="27" t="s">
        <v>3952</v>
      </c>
      <c r="AA41" s="1" t="s">
        <v>1194</v>
      </c>
      <c r="AB41" s="1">
        <v>101</v>
      </c>
      <c r="AC41" s="1" t="s">
        <v>2914</v>
      </c>
      <c r="AD41" s="1" t="s">
        <v>1003</v>
      </c>
      <c r="AE41" s="1">
        <v>32515</v>
      </c>
      <c r="AF41" s="27" t="s">
        <v>834</v>
      </c>
      <c r="AG41" s="27" t="s">
        <v>3202</v>
      </c>
      <c r="AH41" s="27" t="s">
        <v>837</v>
      </c>
      <c r="AI41" s="27" t="s">
        <v>834</v>
      </c>
      <c r="AJ41" s="27" t="s">
        <v>3764</v>
      </c>
      <c r="AK41" s="27" t="s">
        <v>837</v>
      </c>
      <c r="AL41" s="27" t="s">
        <v>834</v>
      </c>
      <c r="AM41" s="27" t="s">
        <v>4732</v>
      </c>
      <c r="AN41" s="27" t="s">
        <v>837</v>
      </c>
      <c r="AO41" s="27" t="s">
        <v>834</v>
      </c>
      <c r="AP41" s="27" t="s">
        <v>1209</v>
      </c>
      <c r="AQ41" s="27" t="s">
        <v>837</v>
      </c>
      <c r="AR41" s="27" t="s">
        <v>834</v>
      </c>
      <c r="AS41" s="27" t="s">
        <v>1020</v>
      </c>
      <c r="AT41" s="27" t="s">
        <v>837</v>
      </c>
      <c r="AU41" s="27" t="s">
        <v>834</v>
      </c>
      <c r="AV41" s="27" t="s">
        <v>4372</v>
      </c>
      <c r="AW41" s="27" t="s">
        <v>837</v>
      </c>
      <c r="AX41" s="27" t="s">
        <v>834</v>
      </c>
      <c r="AY41" s="27" t="s">
        <v>1424</v>
      </c>
      <c r="AZ41" s="27" t="s">
        <v>837</v>
      </c>
      <c r="BA41" s="27" t="s">
        <v>834</v>
      </c>
      <c r="BB41" s="27" t="s">
        <v>4186</v>
      </c>
      <c r="BC41" s="27" t="s">
        <v>837</v>
      </c>
      <c r="BD41" s="1" t="s">
        <v>5561</v>
      </c>
      <c r="BE41" s="1" t="s">
        <v>2875</v>
      </c>
      <c r="BF41" s="1">
        <v>50</v>
      </c>
      <c r="BG41" s="27" t="s">
        <v>834</v>
      </c>
      <c r="BH41" s="27" t="s">
        <v>3118</v>
      </c>
      <c r="BI41" s="27" t="s">
        <v>837</v>
      </c>
      <c r="BJ41" s="27" t="s">
        <v>834</v>
      </c>
      <c r="BK41" s="27" t="s">
        <v>3608</v>
      </c>
      <c r="BL41" s="27" t="s">
        <v>837</v>
      </c>
      <c r="BM41" s="27" t="s">
        <v>834</v>
      </c>
      <c r="BN41" s="27" t="s">
        <v>3983</v>
      </c>
      <c r="BO41" s="27" t="s">
        <v>837</v>
      </c>
      <c r="BP41" s="27" t="s">
        <v>834</v>
      </c>
      <c r="BQ41" s="27" t="s">
        <v>3395</v>
      </c>
      <c r="BR41" s="27" t="s">
        <v>837</v>
      </c>
      <c r="BS41" s="1" t="s">
        <v>5721</v>
      </c>
      <c r="BT41" s="1" t="s">
        <v>1401</v>
      </c>
      <c r="BU41" s="1">
        <v>1748</v>
      </c>
      <c r="BV41" s="1" t="s">
        <v>5560</v>
      </c>
      <c r="BW41" s="1" t="s">
        <v>1401</v>
      </c>
      <c r="BX41" s="1">
        <v>107</v>
      </c>
      <c r="BY41" s="1" t="s">
        <v>5400</v>
      </c>
      <c r="BZ41" s="1" t="s">
        <v>1401</v>
      </c>
      <c r="CA41" s="1">
        <v>24</v>
      </c>
      <c r="CB41" s="1" t="s">
        <v>6037</v>
      </c>
      <c r="CC41" s="1" t="s">
        <v>1401</v>
      </c>
      <c r="CD41" s="1">
        <v>3</v>
      </c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>
      <c r="A42" s="27">
        <v>41</v>
      </c>
      <c r="B42" s="69">
        <v>39496</v>
      </c>
      <c r="C42" s="1" t="s">
        <v>2947</v>
      </c>
      <c r="D42" s="7">
        <v>127204</v>
      </c>
      <c r="E42" s="7">
        <v>45879</v>
      </c>
      <c r="F42" s="35">
        <f t="shared" si="7"/>
        <v>0.36067262035785036</v>
      </c>
      <c r="G42" s="35">
        <f t="shared" si="8"/>
        <v>0.67952658078859607</v>
      </c>
      <c r="H42" s="35" t="str">
        <f t="shared" si="9"/>
        <v>PPPP</v>
      </c>
      <c r="I42" s="35">
        <f t="shared" si="10"/>
        <v>0.82087665380675257</v>
      </c>
      <c r="J42" s="35" t="str">
        <f t="shared" si="11"/>
        <v>PML</v>
      </c>
      <c r="K42" s="35">
        <f t="shared" si="12"/>
        <v>0.14135007301815644</v>
      </c>
      <c r="L42" s="35" t="str">
        <f t="shared" si="13"/>
        <v>IND</v>
      </c>
      <c r="M42" s="35">
        <f t="shared" si="14"/>
        <v>1.4647224220231479E-2</v>
      </c>
      <c r="N42" s="27" t="s">
        <v>834</v>
      </c>
      <c r="O42" s="27" t="s">
        <v>1002</v>
      </c>
      <c r="P42" s="27" t="s">
        <v>837</v>
      </c>
      <c r="Q42" s="27" t="s">
        <v>5401</v>
      </c>
      <c r="R42" s="27" t="s">
        <v>1185</v>
      </c>
      <c r="S42" s="27">
        <v>664</v>
      </c>
      <c r="T42" s="27" t="s">
        <v>5404</v>
      </c>
      <c r="U42" s="27" t="s">
        <v>1765</v>
      </c>
      <c r="V42" s="27">
        <v>31</v>
      </c>
      <c r="W42" s="27" t="s">
        <v>2917</v>
      </c>
      <c r="X42" s="27" t="s">
        <v>909</v>
      </c>
      <c r="Y42" s="27">
        <v>6485</v>
      </c>
      <c r="Z42" s="27" t="s">
        <v>4041</v>
      </c>
      <c r="AA42" s="1" t="s">
        <v>1194</v>
      </c>
      <c r="AB42" s="1">
        <v>103</v>
      </c>
      <c r="AC42" s="1" t="s">
        <v>2916</v>
      </c>
      <c r="AD42" s="1" t="s">
        <v>1003</v>
      </c>
      <c r="AE42" s="1">
        <v>37661</v>
      </c>
      <c r="AF42" s="27" t="s">
        <v>834</v>
      </c>
      <c r="AG42" s="27" t="s">
        <v>3202</v>
      </c>
      <c r="AH42" s="27" t="s">
        <v>837</v>
      </c>
      <c r="AI42" s="27" t="s">
        <v>834</v>
      </c>
      <c r="AJ42" s="27" t="s">
        <v>3764</v>
      </c>
      <c r="AK42" s="27" t="s">
        <v>837</v>
      </c>
      <c r="AL42" s="27" t="s">
        <v>834</v>
      </c>
      <c r="AM42" s="27" t="s">
        <v>4732</v>
      </c>
      <c r="AN42" s="27" t="s">
        <v>837</v>
      </c>
      <c r="AO42" s="27" t="s">
        <v>834</v>
      </c>
      <c r="AP42" s="27" t="s">
        <v>1209</v>
      </c>
      <c r="AQ42" s="27" t="s">
        <v>837</v>
      </c>
      <c r="AR42" s="27" t="s">
        <v>834</v>
      </c>
      <c r="AS42" s="27" t="s">
        <v>1020</v>
      </c>
      <c r="AT42" s="27" t="s">
        <v>837</v>
      </c>
      <c r="AU42" s="27" t="s">
        <v>834</v>
      </c>
      <c r="AV42" s="27" t="s">
        <v>4372</v>
      </c>
      <c r="AW42" s="27" t="s">
        <v>837</v>
      </c>
      <c r="AX42" s="27" t="s">
        <v>834</v>
      </c>
      <c r="AY42" s="27" t="s">
        <v>1424</v>
      </c>
      <c r="AZ42" s="27" t="s">
        <v>837</v>
      </c>
      <c r="BA42" s="27" t="s">
        <v>834</v>
      </c>
      <c r="BB42" s="27" t="s">
        <v>4186</v>
      </c>
      <c r="BC42" s="27" t="s">
        <v>837</v>
      </c>
      <c r="BD42" s="27" t="s">
        <v>834</v>
      </c>
      <c r="BE42" s="27" t="s">
        <v>2875</v>
      </c>
      <c r="BF42" s="27" t="s">
        <v>837</v>
      </c>
      <c r="BG42" s="27" t="s">
        <v>834</v>
      </c>
      <c r="BH42" s="27" t="s">
        <v>3118</v>
      </c>
      <c r="BI42" s="27" t="s">
        <v>837</v>
      </c>
      <c r="BJ42" s="27" t="s">
        <v>834</v>
      </c>
      <c r="BK42" s="27" t="s">
        <v>3608</v>
      </c>
      <c r="BL42" s="27" t="s">
        <v>837</v>
      </c>
      <c r="BM42" s="1" t="s">
        <v>5402</v>
      </c>
      <c r="BN42" s="1" t="s">
        <v>3983</v>
      </c>
      <c r="BO42" s="1">
        <v>109</v>
      </c>
      <c r="BP42" s="27" t="s">
        <v>834</v>
      </c>
      <c r="BQ42" s="27" t="s">
        <v>3395</v>
      </c>
      <c r="BR42" s="27" t="s">
        <v>837</v>
      </c>
      <c r="BS42" s="1" t="s">
        <v>4040</v>
      </c>
      <c r="BT42" s="1" t="s">
        <v>1401</v>
      </c>
      <c r="BU42" s="1">
        <v>672</v>
      </c>
      <c r="BV42" s="1" t="s">
        <v>5403</v>
      </c>
      <c r="BW42" s="1" t="s">
        <v>1401</v>
      </c>
      <c r="BX42" s="1">
        <v>67</v>
      </c>
      <c r="BY42" s="1" t="s">
        <v>5405</v>
      </c>
      <c r="BZ42" s="1" t="s">
        <v>1401</v>
      </c>
      <c r="CA42" s="1">
        <v>20</v>
      </c>
      <c r="CB42" s="1" t="s">
        <v>5406</v>
      </c>
      <c r="CC42" s="1" t="s">
        <v>1401</v>
      </c>
      <c r="CD42" s="1">
        <v>15</v>
      </c>
      <c r="CE42" s="1" t="s">
        <v>5571</v>
      </c>
      <c r="CF42" s="1" t="s">
        <v>1401</v>
      </c>
      <c r="CG42" s="1">
        <v>11</v>
      </c>
      <c r="CH42" s="1" t="s">
        <v>4821</v>
      </c>
      <c r="CI42" s="1" t="s">
        <v>1401</v>
      </c>
      <c r="CJ42" s="1">
        <v>9</v>
      </c>
      <c r="CK42" s="1" t="s">
        <v>5572</v>
      </c>
      <c r="CL42" s="1" t="s">
        <v>1401</v>
      </c>
      <c r="CM42" s="1">
        <v>7</v>
      </c>
      <c r="CN42" s="1" t="s">
        <v>5573</v>
      </c>
      <c r="CO42" s="1" t="s">
        <v>1401</v>
      </c>
      <c r="CP42" s="1">
        <v>7</v>
      </c>
      <c r="CQ42" s="1" t="s">
        <v>5574</v>
      </c>
      <c r="CR42" s="1" t="s">
        <v>1401</v>
      </c>
      <c r="CS42" s="1">
        <v>7</v>
      </c>
      <c r="CT42" s="1" t="s">
        <v>5575</v>
      </c>
      <c r="CU42" s="1" t="s">
        <v>1401</v>
      </c>
      <c r="CV42" s="1">
        <v>7</v>
      </c>
      <c r="CW42" s="1" t="s">
        <v>5576</v>
      </c>
      <c r="CX42" s="1" t="s">
        <v>1401</v>
      </c>
      <c r="CY42" s="1">
        <v>4</v>
      </c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>
      <c r="A43" s="27">
        <v>42</v>
      </c>
      <c r="B43" s="69">
        <v>39496</v>
      </c>
      <c r="C43" s="1" t="s">
        <v>2948</v>
      </c>
      <c r="D43" s="7">
        <v>66912</v>
      </c>
      <c r="E43" s="7">
        <v>34474</v>
      </c>
      <c r="F43" s="35">
        <f t="shared" si="7"/>
        <v>0.51521401243424203</v>
      </c>
      <c r="G43" s="35">
        <f t="shared" si="8"/>
        <v>0.26680976968149911</v>
      </c>
      <c r="H43" s="35" t="str">
        <f t="shared" si="9"/>
        <v>PPPP</v>
      </c>
      <c r="I43" s="35">
        <f t="shared" si="10"/>
        <v>0.618118001972501</v>
      </c>
      <c r="J43" s="35" t="str">
        <f t="shared" si="11"/>
        <v>PML</v>
      </c>
      <c r="K43" s="35">
        <f t="shared" si="12"/>
        <v>0.35130823229100189</v>
      </c>
      <c r="L43" s="35" t="str">
        <f t="shared" si="13"/>
        <v>MMA</v>
      </c>
      <c r="M43" s="35">
        <f t="shared" si="14"/>
        <v>9.4273945582177866E-3</v>
      </c>
      <c r="N43" s="27" t="s">
        <v>834</v>
      </c>
      <c r="O43" s="27" t="s">
        <v>1002</v>
      </c>
      <c r="P43" s="27" t="s">
        <v>837</v>
      </c>
      <c r="Q43" s="27" t="s">
        <v>5577</v>
      </c>
      <c r="R43" s="27" t="s">
        <v>1185</v>
      </c>
      <c r="S43" s="27">
        <v>325</v>
      </c>
      <c r="T43" s="27" t="s">
        <v>5416</v>
      </c>
      <c r="U43" s="27" t="s">
        <v>1765</v>
      </c>
      <c r="V43" s="27">
        <v>138</v>
      </c>
      <c r="W43" s="27" t="s">
        <v>2919</v>
      </c>
      <c r="X43" s="27" t="s">
        <v>909</v>
      </c>
      <c r="Y43" s="27">
        <v>12111</v>
      </c>
      <c r="Z43" s="27" t="s">
        <v>4045</v>
      </c>
      <c r="AA43" s="1" t="s">
        <v>1194</v>
      </c>
      <c r="AB43" s="1">
        <v>17</v>
      </c>
      <c r="AC43" s="1" t="s">
        <v>2918</v>
      </c>
      <c r="AD43" s="1" t="s">
        <v>1003</v>
      </c>
      <c r="AE43" s="1">
        <v>21309</v>
      </c>
      <c r="AF43" s="27" t="s">
        <v>834</v>
      </c>
      <c r="AG43" s="27" t="s">
        <v>3202</v>
      </c>
      <c r="AH43" s="27" t="s">
        <v>837</v>
      </c>
      <c r="AI43" s="27" t="s">
        <v>834</v>
      </c>
      <c r="AJ43" s="27" t="s">
        <v>3764</v>
      </c>
      <c r="AK43" s="27" t="s">
        <v>837</v>
      </c>
      <c r="AL43" s="27" t="s">
        <v>834</v>
      </c>
      <c r="AM43" s="27" t="s">
        <v>4732</v>
      </c>
      <c r="AN43" s="27" t="s">
        <v>837</v>
      </c>
      <c r="AO43" s="27" t="s">
        <v>834</v>
      </c>
      <c r="AP43" s="27" t="s">
        <v>1209</v>
      </c>
      <c r="AQ43" s="27" t="s">
        <v>837</v>
      </c>
      <c r="AR43" s="27" t="s">
        <v>834</v>
      </c>
      <c r="AS43" s="27" t="s">
        <v>1020</v>
      </c>
      <c r="AT43" s="27" t="s">
        <v>837</v>
      </c>
      <c r="AU43" s="27" t="s">
        <v>834</v>
      </c>
      <c r="AV43" s="27" t="s">
        <v>4372</v>
      </c>
      <c r="AW43" s="27" t="s">
        <v>837</v>
      </c>
      <c r="AX43" s="27" t="s">
        <v>834</v>
      </c>
      <c r="AY43" s="27" t="s">
        <v>1424</v>
      </c>
      <c r="AZ43" s="27" t="s">
        <v>837</v>
      </c>
      <c r="BA43" s="27" t="s">
        <v>834</v>
      </c>
      <c r="BB43" s="27" t="s">
        <v>4186</v>
      </c>
      <c r="BC43" s="27" t="s">
        <v>837</v>
      </c>
      <c r="BD43" s="27" t="s">
        <v>834</v>
      </c>
      <c r="BE43" s="27" t="s">
        <v>2875</v>
      </c>
      <c r="BF43" s="27" t="s">
        <v>837</v>
      </c>
      <c r="BG43" s="27" t="s">
        <v>834</v>
      </c>
      <c r="BH43" s="27" t="s">
        <v>3118</v>
      </c>
      <c r="BI43" s="27" t="s">
        <v>837</v>
      </c>
      <c r="BJ43" s="27" t="s">
        <v>834</v>
      </c>
      <c r="BK43" s="27" t="s">
        <v>3608</v>
      </c>
      <c r="BL43" s="27" t="s">
        <v>837</v>
      </c>
      <c r="BM43" s="27" t="s">
        <v>834</v>
      </c>
      <c r="BN43" s="27" t="s">
        <v>3983</v>
      </c>
      <c r="BO43" s="27" t="s">
        <v>837</v>
      </c>
      <c r="BP43" s="27" t="s">
        <v>834</v>
      </c>
      <c r="BQ43" s="27" t="s">
        <v>3395</v>
      </c>
      <c r="BR43" s="27" t="s">
        <v>837</v>
      </c>
      <c r="BS43" s="1" t="s">
        <v>5578</v>
      </c>
      <c r="BT43" s="1" t="s">
        <v>1401</v>
      </c>
      <c r="BU43" s="1">
        <v>225</v>
      </c>
      <c r="BV43" s="1" t="s">
        <v>5579</v>
      </c>
      <c r="BW43" s="1" t="s">
        <v>1401</v>
      </c>
      <c r="BX43" s="1">
        <v>207</v>
      </c>
      <c r="BY43" s="1" t="s">
        <v>5417</v>
      </c>
      <c r="BZ43" s="1" t="s">
        <v>1401</v>
      </c>
      <c r="CA43" s="1">
        <v>53</v>
      </c>
      <c r="CB43" s="1" t="s">
        <v>5418</v>
      </c>
      <c r="CC43" s="1" t="s">
        <v>1401</v>
      </c>
      <c r="CD43" s="1">
        <v>34</v>
      </c>
      <c r="CE43" s="1" t="s">
        <v>2913</v>
      </c>
      <c r="CF43" s="1" t="s">
        <v>1401</v>
      </c>
      <c r="CG43" s="1">
        <v>19</v>
      </c>
      <c r="CH43" s="1" t="s">
        <v>5419</v>
      </c>
      <c r="CI43" s="1" t="s">
        <v>1401</v>
      </c>
      <c r="CJ43" s="1">
        <v>15</v>
      </c>
      <c r="CK43" s="1" t="s">
        <v>4047</v>
      </c>
      <c r="CL43" s="1" t="s">
        <v>1401</v>
      </c>
      <c r="CM43" s="1">
        <v>13</v>
      </c>
      <c r="CN43" s="1" t="s">
        <v>5420</v>
      </c>
      <c r="CO43" s="1" t="s">
        <v>1401</v>
      </c>
      <c r="CP43" s="1">
        <v>6</v>
      </c>
      <c r="CQ43" s="1" t="s">
        <v>5421</v>
      </c>
      <c r="CR43" s="1" t="s">
        <v>1401</v>
      </c>
      <c r="CS43" s="1">
        <v>2</v>
      </c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>
      <c r="A44" s="27">
        <v>43</v>
      </c>
      <c r="B44" s="69">
        <v>39496</v>
      </c>
      <c r="C44" s="1" t="s">
        <v>2949</v>
      </c>
      <c r="D44" s="7">
        <v>132878</v>
      </c>
      <c r="E44" s="7">
        <v>65666</v>
      </c>
      <c r="F44" s="35">
        <f t="shared" si="7"/>
        <v>0.49418263369406523</v>
      </c>
      <c r="G44" s="35">
        <f t="shared" si="8"/>
        <v>0.52663478817043829</v>
      </c>
      <c r="H44" s="35" t="str">
        <f t="shared" si="9"/>
        <v>PPPP</v>
      </c>
      <c r="I44" s="35">
        <f t="shared" si="10"/>
        <v>0.75463710291475039</v>
      </c>
      <c r="J44" s="35" t="str">
        <f t="shared" si="11"/>
        <v>PML-F</v>
      </c>
      <c r="K44" s="35">
        <f t="shared" si="12"/>
        <v>0.22800231474431212</v>
      </c>
      <c r="L44" s="35" t="str">
        <f t="shared" si="13"/>
        <v>MQM</v>
      </c>
      <c r="M44" s="35">
        <f t="shared" si="14"/>
        <v>6.9442329363749887E-3</v>
      </c>
      <c r="N44" s="27" t="s">
        <v>834</v>
      </c>
      <c r="O44" s="27" t="s">
        <v>1002</v>
      </c>
      <c r="P44" s="27" t="s">
        <v>837</v>
      </c>
      <c r="Q44" s="1" t="s">
        <v>5426</v>
      </c>
      <c r="R44" s="1" t="s">
        <v>1185</v>
      </c>
      <c r="S44" s="1">
        <v>53</v>
      </c>
      <c r="T44" s="1" t="s">
        <v>5422</v>
      </c>
      <c r="U44" s="1" t="s">
        <v>1765</v>
      </c>
      <c r="V44" s="1">
        <v>456</v>
      </c>
      <c r="W44" s="1" t="s">
        <v>834</v>
      </c>
      <c r="X44" s="27" t="s">
        <v>909</v>
      </c>
      <c r="Y44" s="27" t="s">
        <v>837</v>
      </c>
      <c r="Z44" s="27" t="s">
        <v>834</v>
      </c>
      <c r="AA44" s="27" t="s">
        <v>1194</v>
      </c>
      <c r="AB44" s="27" t="s">
        <v>837</v>
      </c>
      <c r="AC44" s="1" t="s">
        <v>2950</v>
      </c>
      <c r="AD44" s="1" t="s">
        <v>1003</v>
      </c>
      <c r="AE44" s="1">
        <v>49554</v>
      </c>
      <c r="AF44" s="27" t="s">
        <v>834</v>
      </c>
      <c r="AG44" s="27" t="s">
        <v>3202</v>
      </c>
      <c r="AH44" s="27" t="s">
        <v>837</v>
      </c>
      <c r="AI44" s="27" t="s">
        <v>834</v>
      </c>
      <c r="AJ44" s="27" t="s">
        <v>3764</v>
      </c>
      <c r="AK44" s="27" t="s">
        <v>837</v>
      </c>
      <c r="AL44" s="27" t="s">
        <v>834</v>
      </c>
      <c r="AM44" s="27" t="s">
        <v>4732</v>
      </c>
      <c r="AN44" s="27" t="s">
        <v>837</v>
      </c>
      <c r="AO44" s="27" t="s">
        <v>834</v>
      </c>
      <c r="AP44" s="27" t="s">
        <v>1209</v>
      </c>
      <c r="AQ44" s="27" t="s">
        <v>837</v>
      </c>
      <c r="AR44" s="27" t="s">
        <v>834</v>
      </c>
      <c r="AS44" s="27" t="s">
        <v>1020</v>
      </c>
      <c r="AT44" s="27" t="s">
        <v>837</v>
      </c>
      <c r="AU44" s="27" t="s">
        <v>834</v>
      </c>
      <c r="AV44" s="27" t="s">
        <v>4372</v>
      </c>
      <c r="AW44" s="27" t="s">
        <v>837</v>
      </c>
      <c r="AX44" s="1" t="s">
        <v>2951</v>
      </c>
      <c r="AY44" s="1" t="s">
        <v>1424</v>
      </c>
      <c r="AZ44" s="1">
        <v>14972</v>
      </c>
      <c r="BA44" s="27" t="s">
        <v>834</v>
      </c>
      <c r="BB44" s="27" t="s">
        <v>4186</v>
      </c>
      <c r="BC44" s="27" t="s">
        <v>837</v>
      </c>
      <c r="BD44" s="27" t="s">
        <v>834</v>
      </c>
      <c r="BE44" s="27" t="s">
        <v>2875</v>
      </c>
      <c r="BF44" s="27" t="s">
        <v>837</v>
      </c>
      <c r="BG44" s="27" t="s">
        <v>834</v>
      </c>
      <c r="BH44" s="27" t="s">
        <v>3118</v>
      </c>
      <c r="BI44" s="27" t="s">
        <v>837</v>
      </c>
      <c r="BJ44" s="27" t="s">
        <v>834</v>
      </c>
      <c r="BK44" s="27" t="s">
        <v>3608</v>
      </c>
      <c r="BL44" s="27" t="s">
        <v>837</v>
      </c>
      <c r="BM44" s="27" t="s">
        <v>834</v>
      </c>
      <c r="BN44" s="27" t="s">
        <v>3983</v>
      </c>
      <c r="BO44" s="27" t="s">
        <v>837</v>
      </c>
      <c r="BP44" s="27" t="s">
        <v>834</v>
      </c>
      <c r="BQ44" s="27" t="s">
        <v>3395</v>
      </c>
      <c r="BR44" s="27" t="s">
        <v>837</v>
      </c>
      <c r="BS44" s="1" t="s">
        <v>4291</v>
      </c>
      <c r="BT44" s="1" t="s">
        <v>1401</v>
      </c>
      <c r="BU44" s="1">
        <v>222</v>
      </c>
      <c r="BV44" s="1" t="s">
        <v>1762</v>
      </c>
      <c r="BW44" s="1" t="s">
        <v>1401</v>
      </c>
      <c r="BX44" s="1">
        <v>106</v>
      </c>
      <c r="BY44" s="1" t="s">
        <v>5423</v>
      </c>
      <c r="BZ44" s="1" t="s">
        <v>1401</v>
      </c>
      <c r="CA44" s="1">
        <v>91</v>
      </c>
      <c r="CB44" s="1" t="s">
        <v>5424</v>
      </c>
      <c r="CC44" s="1" t="s">
        <v>1401</v>
      </c>
      <c r="CD44" s="1">
        <v>82</v>
      </c>
      <c r="CE44" s="1" t="s">
        <v>5425</v>
      </c>
      <c r="CF44" s="1" t="s">
        <v>1401</v>
      </c>
      <c r="CG44" s="1">
        <v>78</v>
      </c>
      <c r="CH44" s="1" t="s">
        <v>5427</v>
      </c>
      <c r="CI44" s="1" t="s">
        <v>1401</v>
      </c>
      <c r="CJ44" s="1">
        <v>52</v>
      </c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>
      <c r="A45" s="27">
        <v>44</v>
      </c>
      <c r="B45" s="71">
        <v>39496</v>
      </c>
      <c r="C45" s="27" t="s">
        <v>2956</v>
      </c>
      <c r="D45" s="33">
        <v>131467</v>
      </c>
      <c r="E45" s="33">
        <v>61468</v>
      </c>
      <c r="F45" s="66">
        <f t="shared" si="7"/>
        <v>0.46755459544980871</v>
      </c>
      <c r="G45" s="66">
        <f t="shared" si="8"/>
        <v>0.32195613978004817</v>
      </c>
      <c r="H45" s="66" t="str">
        <f t="shared" si="9"/>
        <v>PPPP</v>
      </c>
      <c r="I45" s="66">
        <f t="shared" si="10"/>
        <v>0.64879286783366952</v>
      </c>
      <c r="J45" s="66" t="str">
        <f t="shared" si="11"/>
        <v>PML-F</v>
      </c>
      <c r="K45" s="66">
        <f t="shared" si="12"/>
        <v>0.32683672805362141</v>
      </c>
      <c r="L45" s="66" t="str">
        <f t="shared" si="13"/>
        <v>IND</v>
      </c>
      <c r="M45" s="66">
        <f t="shared" si="14"/>
        <v>1.0623413808811089E-2</v>
      </c>
      <c r="N45" s="27" t="s">
        <v>834</v>
      </c>
      <c r="O45" s="27" t="s">
        <v>1002</v>
      </c>
      <c r="P45" s="27" t="s">
        <v>837</v>
      </c>
      <c r="Q45" s="27" t="s">
        <v>415</v>
      </c>
      <c r="R45" s="27" t="s">
        <v>1185</v>
      </c>
      <c r="S45" s="27">
        <v>48</v>
      </c>
      <c r="T45" s="27" t="s">
        <v>416</v>
      </c>
      <c r="U45" s="27" t="s">
        <v>1765</v>
      </c>
      <c r="V45" s="27">
        <v>177</v>
      </c>
      <c r="W45" s="27" t="s">
        <v>834</v>
      </c>
      <c r="X45" s="27" t="s">
        <v>909</v>
      </c>
      <c r="Y45" s="27" t="s">
        <v>837</v>
      </c>
      <c r="Z45" s="27" t="s">
        <v>834</v>
      </c>
      <c r="AA45" s="27" t="s">
        <v>1194</v>
      </c>
      <c r="AB45" s="27" t="s">
        <v>837</v>
      </c>
      <c r="AC45" s="27" t="s">
        <v>1761</v>
      </c>
      <c r="AD45" s="27" t="s">
        <v>1003</v>
      </c>
      <c r="AE45" s="27">
        <v>39880</v>
      </c>
      <c r="AF45" s="27" t="s">
        <v>834</v>
      </c>
      <c r="AG45" s="27" t="s">
        <v>3202</v>
      </c>
      <c r="AH45" s="27" t="s">
        <v>837</v>
      </c>
      <c r="AI45" s="27" t="s">
        <v>834</v>
      </c>
      <c r="AJ45" s="27" t="s">
        <v>3764</v>
      </c>
      <c r="AK45" s="27" t="s">
        <v>837</v>
      </c>
      <c r="AL45" s="27" t="s">
        <v>834</v>
      </c>
      <c r="AM45" s="27" t="s">
        <v>4732</v>
      </c>
      <c r="AN45" s="27" t="s">
        <v>837</v>
      </c>
      <c r="AO45" s="27" t="s">
        <v>834</v>
      </c>
      <c r="AP45" s="27" t="s">
        <v>1209</v>
      </c>
      <c r="AQ45" s="27" t="s">
        <v>837</v>
      </c>
      <c r="AR45" s="27" t="s">
        <v>834</v>
      </c>
      <c r="AS45" s="27" t="s">
        <v>1020</v>
      </c>
      <c r="AT45" s="27" t="s">
        <v>837</v>
      </c>
      <c r="AU45" s="27" t="s">
        <v>834</v>
      </c>
      <c r="AV45" s="27" t="s">
        <v>4372</v>
      </c>
      <c r="AW45" s="27" t="s">
        <v>837</v>
      </c>
      <c r="AX45" s="27" t="s">
        <v>424</v>
      </c>
      <c r="AY45" s="27" t="s">
        <v>1424</v>
      </c>
      <c r="AZ45" s="27">
        <v>20090</v>
      </c>
      <c r="BA45" s="27" t="s">
        <v>834</v>
      </c>
      <c r="BB45" s="27" t="s">
        <v>4186</v>
      </c>
      <c r="BC45" s="27" t="s">
        <v>837</v>
      </c>
      <c r="BD45" s="27" t="s">
        <v>834</v>
      </c>
      <c r="BE45" s="27" t="s">
        <v>2875</v>
      </c>
      <c r="BF45" s="27" t="s">
        <v>837</v>
      </c>
      <c r="BG45" s="27" t="s">
        <v>834</v>
      </c>
      <c r="BH45" s="27" t="s">
        <v>3118</v>
      </c>
      <c r="BI45" s="27" t="s">
        <v>837</v>
      </c>
      <c r="BJ45" s="27" t="s">
        <v>834</v>
      </c>
      <c r="BK45" s="27" t="s">
        <v>3608</v>
      </c>
      <c r="BL45" s="27" t="s">
        <v>837</v>
      </c>
      <c r="BM45" s="27" t="s">
        <v>834</v>
      </c>
      <c r="BN45" s="27" t="s">
        <v>3983</v>
      </c>
      <c r="BO45" s="27" t="s">
        <v>837</v>
      </c>
      <c r="BP45" s="27" t="s">
        <v>834</v>
      </c>
      <c r="BQ45" s="27" t="s">
        <v>3395</v>
      </c>
      <c r="BR45" s="27" t="s">
        <v>837</v>
      </c>
      <c r="BS45" s="27" t="s">
        <v>417</v>
      </c>
      <c r="BT45" s="27" t="s">
        <v>1401</v>
      </c>
      <c r="BU45" s="27">
        <v>653</v>
      </c>
      <c r="BV45" s="27" t="s">
        <v>418</v>
      </c>
      <c r="BW45" s="27" t="s">
        <v>1401</v>
      </c>
      <c r="BX45" s="27">
        <v>205</v>
      </c>
      <c r="BY45" s="27" t="s">
        <v>419</v>
      </c>
      <c r="BZ45" s="27" t="s">
        <v>1401</v>
      </c>
      <c r="CA45" s="27">
        <v>169</v>
      </c>
      <c r="CB45" s="27" t="s">
        <v>4290</v>
      </c>
      <c r="CC45" s="27" t="s">
        <v>1401</v>
      </c>
      <c r="CD45" s="27">
        <v>95</v>
      </c>
      <c r="CE45" s="27" t="s">
        <v>420</v>
      </c>
      <c r="CF45" s="27" t="s">
        <v>1401</v>
      </c>
      <c r="CG45" s="27">
        <v>51</v>
      </c>
      <c r="CH45" s="27" t="s">
        <v>421</v>
      </c>
      <c r="CI45" s="27" t="s">
        <v>1401</v>
      </c>
      <c r="CJ45" s="27">
        <v>44</v>
      </c>
      <c r="CK45" s="27" t="s">
        <v>422</v>
      </c>
      <c r="CL45" s="27" t="s">
        <v>1401</v>
      </c>
      <c r="CM45" s="27">
        <v>33</v>
      </c>
      <c r="CN45" s="27" t="s">
        <v>423</v>
      </c>
      <c r="CO45" s="27" t="s">
        <v>1401</v>
      </c>
      <c r="CP45" s="27">
        <v>23</v>
      </c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>
      <c r="A46" s="27">
        <v>45</v>
      </c>
      <c r="B46" s="69">
        <v>39496</v>
      </c>
      <c r="C46" s="1" t="s">
        <v>2776</v>
      </c>
      <c r="D46" s="7">
        <v>181048</v>
      </c>
      <c r="E46" s="7">
        <v>86430</v>
      </c>
      <c r="F46" s="35">
        <f t="shared" si="7"/>
        <v>0.47738721223101055</v>
      </c>
      <c r="G46" s="35">
        <f t="shared" si="8"/>
        <v>0.73068379035057274</v>
      </c>
      <c r="H46" s="35" t="str">
        <f t="shared" si="9"/>
        <v>MQM</v>
      </c>
      <c r="I46" s="35">
        <f t="shared" si="10"/>
        <v>0.84700914034478769</v>
      </c>
      <c r="J46" s="35" t="str">
        <f t="shared" si="11"/>
        <v>PPPP</v>
      </c>
      <c r="K46" s="35">
        <f t="shared" si="12"/>
        <v>0.11632534999421497</v>
      </c>
      <c r="L46" s="35" t="str">
        <f t="shared" si="13"/>
        <v>IND</v>
      </c>
      <c r="M46" s="35">
        <f t="shared" si="14"/>
        <v>1.4346870299664468E-2</v>
      </c>
      <c r="N46" s="27" t="s">
        <v>834</v>
      </c>
      <c r="O46" s="27" t="s">
        <v>1002</v>
      </c>
      <c r="P46" s="27" t="s">
        <v>837</v>
      </c>
      <c r="Q46" s="1" t="s">
        <v>5430</v>
      </c>
      <c r="R46" s="1" t="s">
        <v>1185</v>
      </c>
      <c r="S46" s="1">
        <v>119</v>
      </c>
      <c r="T46" s="27" t="s">
        <v>2952</v>
      </c>
      <c r="U46" s="27" t="s">
        <v>1765</v>
      </c>
      <c r="V46" s="27">
        <v>73207</v>
      </c>
      <c r="W46" s="27" t="s">
        <v>287</v>
      </c>
      <c r="X46" s="27" t="s">
        <v>909</v>
      </c>
      <c r="Y46" s="27">
        <v>201</v>
      </c>
      <c r="Z46" s="27" t="s">
        <v>5429</v>
      </c>
      <c r="AA46" s="1" t="s">
        <v>1194</v>
      </c>
      <c r="AB46" s="1">
        <v>902</v>
      </c>
      <c r="AC46" s="1" t="s">
        <v>2953</v>
      </c>
      <c r="AD46" s="1" t="s">
        <v>1003</v>
      </c>
      <c r="AE46" s="1">
        <v>10054</v>
      </c>
      <c r="AF46" s="27" t="s">
        <v>834</v>
      </c>
      <c r="AG46" s="27" t="s">
        <v>3202</v>
      </c>
      <c r="AH46" s="27" t="s">
        <v>837</v>
      </c>
      <c r="AI46" s="27" t="s">
        <v>834</v>
      </c>
      <c r="AJ46" s="27" t="s">
        <v>3764</v>
      </c>
      <c r="AK46" s="27" t="s">
        <v>837</v>
      </c>
      <c r="AL46" s="27" t="s">
        <v>834</v>
      </c>
      <c r="AM46" s="27" t="s">
        <v>4732</v>
      </c>
      <c r="AN46" s="27" t="s">
        <v>837</v>
      </c>
      <c r="AO46" s="27" t="s">
        <v>834</v>
      </c>
      <c r="AP46" s="27" t="s">
        <v>1209</v>
      </c>
      <c r="AQ46" s="27" t="s">
        <v>837</v>
      </c>
      <c r="AR46" s="27" t="s">
        <v>834</v>
      </c>
      <c r="AS46" s="27" t="s">
        <v>1020</v>
      </c>
      <c r="AT46" s="27" t="s">
        <v>837</v>
      </c>
      <c r="AU46" s="27" t="s">
        <v>834</v>
      </c>
      <c r="AV46" s="27" t="s">
        <v>4372</v>
      </c>
      <c r="AW46" s="27" t="s">
        <v>837</v>
      </c>
      <c r="AX46" s="27" t="s">
        <v>834</v>
      </c>
      <c r="AY46" s="27" t="s">
        <v>1424</v>
      </c>
      <c r="AZ46" s="27" t="s">
        <v>837</v>
      </c>
      <c r="BA46" s="27" t="s">
        <v>834</v>
      </c>
      <c r="BB46" s="27" t="s">
        <v>4186</v>
      </c>
      <c r="BC46" s="27" t="s">
        <v>837</v>
      </c>
      <c r="BD46" s="27" t="s">
        <v>834</v>
      </c>
      <c r="BE46" s="27" t="s">
        <v>2875</v>
      </c>
      <c r="BF46" s="27" t="s">
        <v>837</v>
      </c>
      <c r="BG46" s="27" t="s">
        <v>834</v>
      </c>
      <c r="BH46" s="27" t="s">
        <v>3118</v>
      </c>
      <c r="BI46" s="27" t="s">
        <v>837</v>
      </c>
      <c r="BJ46" s="27" t="s">
        <v>834</v>
      </c>
      <c r="BK46" s="27" t="s">
        <v>3608</v>
      </c>
      <c r="BL46" s="27" t="s">
        <v>837</v>
      </c>
      <c r="BM46" s="27" t="s">
        <v>834</v>
      </c>
      <c r="BN46" s="27" t="s">
        <v>3983</v>
      </c>
      <c r="BO46" s="27" t="s">
        <v>837</v>
      </c>
      <c r="BP46" s="1" t="s">
        <v>5599</v>
      </c>
      <c r="BQ46" s="1" t="s">
        <v>3395</v>
      </c>
      <c r="BR46" s="1">
        <v>53</v>
      </c>
      <c r="BV46" s="1" t="s">
        <v>5428</v>
      </c>
      <c r="BW46" s="1" t="s">
        <v>1401</v>
      </c>
      <c r="BX46" s="1">
        <v>1240</v>
      </c>
      <c r="BY46" s="1" t="s">
        <v>4151</v>
      </c>
      <c r="BZ46" s="1" t="s">
        <v>1401</v>
      </c>
      <c r="CA46" s="1">
        <v>525</v>
      </c>
      <c r="CB46" s="1" t="s">
        <v>5431</v>
      </c>
      <c r="CC46" s="1" t="s">
        <v>1401</v>
      </c>
      <c r="CD46" s="1">
        <v>54</v>
      </c>
      <c r="CE46" s="1" t="s">
        <v>5600</v>
      </c>
      <c r="CF46" s="1" t="s">
        <v>1401</v>
      </c>
      <c r="CG46" s="1">
        <v>52</v>
      </c>
      <c r="CH46" s="1" t="s">
        <v>5443</v>
      </c>
      <c r="CI46" s="1" t="s">
        <v>1401</v>
      </c>
      <c r="CJ46" s="1">
        <v>12</v>
      </c>
      <c r="CK46" s="1" t="s">
        <v>5602</v>
      </c>
      <c r="CL46" s="1" t="s">
        <v>1401</v>
      </c>
      <c r="CM46" s="1">
        <v>9</v>
      </c>
      <c r="CN46" s="1" t="s">
        <v>5603</v>
      </c>
      <c r="CO46" s="1" t="s">
        <v>1401</v>
      </c>
      <c r="CP46" s="1">
        <v>2</v>
      </c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>
      <c r="A47" s="27">
        <v>46</v>
      </c>
      <c r="B47" s="69">
        <v>39496</v>
      </c>
      <c r="C47" s="1" t="s">
        <v>2763</v>
      </c>
      <c r="D47" s="7">
        <v>183750</v>
      </c>
      <c r="E47" s="7">
        <v>90614</v>
      </c>
      <c r="F47" s="35">
        <f t="shared" si="7"/>
        <v>0.4931374149659864</v>
      </c>
      <c r="G47" s="35">
        <f t="shared" si="8"/>
        <v>0.65019754121879625</v>
      </c>
      <c r="H47" s="35" t="str">
        <f t="shared" si="9"/>
        <v>MQM</v>
      </c>
      <c r="I47" s="35">
        <f t="shared" si="10"/>
        <v>0.81793100403911101</v>
      </c>
      <c r="J47" s="35" t="str">
        <f t="shared" si="11"/>
        <v>PPPP</v>
      </c>
      <c r="K47" s="35">
        <f t="shared" si="12"/>
        <v>0.16773346282031473</v>
      </c>
      <c r="L47" s="35" t="str">
        <f t="shared" si="13"/>
        <v>PML-N</v>
      </c>
      <c r="M47" s="35">
        <f t="shared" si="14"/>
        <v>1.0682675966186241E-2</v>
      </c>
      <c r="N47" s="27" t="s">
        <v>834</v>
      </c>
      <c r="O47" s="27" t="s">
        <v>1002</v>
      </c>
      <c r="P47" s="27" t="s">
        <v>837</v>
      </c>
      <c r="Q47" s="1" t="s">
        <v>5443</v>
      </c>
      <c r="R47" s="1" t="s">
        <v>1185</v>
      </c>
      <c r="S47" s="1">
        <v>123</v>
      </c>
      <c r="T47" s="27" t="s">
        <v>2954</v>
      </c>
      <c r="U47" s="27" t="s">
        <v>1765</v>
      </c>
      <c r="V47" s="27">
        <v>74116</v>
      </c>
      <c r="W47" s="27" t="s">
        <v>5604</v>
      </c>
      <c r="X47" s="27" t="s">
        <v>909</v>
      </c>
      <c r="Y47" s="27">
        <v>150</v>
      </c>
      <c r="Z47" s="27" t="s">
        <v>5600</v>
      </c>
      <c r="AA47" s="1" t="s">
        <v>1194</v>
      </c>
      <c r="AB47" s="1">
        <v>968</v>
      </c>
      <c r="AC47" s="1" t="s">
        <v>2955</v>
      </c>
      <c r="AD47" s="1" t="s">
        <v>1003</v>
      </c>
      <c r="AE47" s="1">
        <v>15199</v>
      </c>
      <c r="AF47" s="27" t="s">
        <v>834</v>
      </c>
      <c r="AG47" s="27" t="s">
        <v>3202</v>
      </c>
      <c r="AH47" s="27" t="s">
        <v>837</v>
      </c>
      <c r="AI47" s="27" t="s">
        <v>834</v>
      </c>
      <c r="AJ47" s="27" t="s">
        <v>3764</v>
      </c>
      <c r="AK47" s="27" t="s">
        <v>837</v>
      </c>
      <c r="AL47" s="27" t="s">
        <v>834</v>
      </c>
      <c r="AM47" s="27" t="s">
        <v>4732</v>
      </c>
      <c r="AN47" s="27" t="s">
        <v>837</v>
      </c>
      <c r="AO47" s="27" t="s">
        <v>834</v>
      </c>
      <c r="AP47" s="27" t="s">
        <v>1209</v>
      </c>
      <c r="AQ47" s="27" t="s">
        <v>837</v>
      </c>
      <c r="AR47" s="27" t="s">
        <v>834</v>
      </c>
      <c r="AS47" s="27" t="s">
        <v>1020</v>
      </c>
      <c r="AT47" s="27" t="s">
        <v>837</v>
      </c>
      <c r="AU47" s="27" t="s">
        <v>834</v>
      </c>
      <c r="AV47" s="27" t="s">
        <v>4372</v>
      </c>
      <c r="AW47" s="27" t="s">
        <v>837</v>
      </c>
      <c r="AX47" s="27" t="s">
        <v>834</v>
      </c>
      <c r="AY47" s="27" t="s">
        <v>1424</v>
      </c>
      <c r="AZ47" s="27" t="s">
        <v>837</v>
      </c>
      <c r="BA47" s="27" t="s">
        <v>834</v>
      </c>
      <c r="BB47" s="27" t="s">
        <v>4186</v>
      </c>
      <c r="BC47" s="27" t="s">
        <v>837</v>
      </c>
      <c r="BD47" s="27" t="s">
        <v>834</v>
      </c>
      <c r="BE47" s="27" t="s">
        <v>2875</v>
      </c>
      <c r="BF47" s="27" t="s">
        <v>837</v>
      </c>
      <c r="BG47" s="27" t="s">
        <v>834</v>
      </c>
      <c r="BH47" s="27" t="s">
        <v>3118</v>
      </c>
      <c r="BI47" s="27" t="s">
        <v>837</v>
      </c>
      <c r="BJ47" s="27" t="s">
        <v>834</v>
      </c>
      <c r="BK47" s="27" t="s">
        <v>3608</v>
      </c>
      <c r="BL47" s="27" t="s">
        <v>837</v>
      </c>
      <c r="BM47" s="27" t="s">
        <v>834</v>
      </c>
      <c r="BN47" s="27" t="s">
        <v>3983</v>
      </c>
      <c r="BO47" s="27" t="s">
        <v>837</v>
      </c>
      <c r="BP47" s="27" t="s">
        <v>834</v>
      </c>
      <c r="BQ47" s="27" t="s">
        <v>3395</v>
      </c>
      <c r="BR47" s="27" t="s">
        <v>837</v>
      </c>
      <c r="BS47" s="1" t="s">
        <v>5605</v>
      </c>
      <c r="BT47" s="1" t="s">
        <v>1401</v>
      </c>
      <c r="BU47" s="1">
        <v>36</v>
      </c>
      <c r="BV47" s="1" t="s">
        <v>5606</v>
      </c>
      <c r="BW47" s="1" t="s">
        <v>1401</v>
      </c>
      <c r="BX47" s="1">
        <v>22</v>
      </c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27"/>
      <c r="DJ47" s="27"/>
      <c r="DK47" s="27"/>
      <c r="DL47" s="27"/>
      <c r="DM47" s="27"/>
      <c r="DN47" s="27"/>
      <c r="DO47" s="27"/>
      <c r="DP47" s="27"/>
      <c r="DQ47" s="27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>
      <c r="A48" s="27">
        <v>47</v>
      </c>
      <c r="B48" s="69">
        <v>39496</v>
      </c>
      <c r="C48" s="1" t="s">
        <v>2764</v>
      </c>
      <c r="D48" s="7">
        <v>207219</v>
      </c>
      <c r="E48" s="7">
        <v>74118</v>
      </c>
      <c r="F48" s="35">
        <f t="shared" si="7"/>
        <v>0.35767955641133292</v>
      </c>
      <c r="G48" s="35">
        <f t="shared" si="8"/>
        <v>0.76402493321460374</v>
      </c>
      <c r="H48" s="35" t="str">
        <f t="shared" si="9"/>
        <v>PPPP</v>
      </c>
      <c r="I48" s="35">
        <f t="shared" si="10"/>
        <v>0.86891173534094279</v>
      </c>
      <c r="J48" s="35" t="str">
        <f t="shared" si="11"/>
        <v>MQM</v>
      </c>
      <c r="K48" s="35">
        <f t="shared" si="12"/>
        <v>0.10488680212633908</v>
      </c>
      <c r="L48" s="35" t="str">
        <f t="shared" si="13"/>
        <v>PML</v>
      </c>
      <c r="M48" s="35">
        <f t="shared" si="14"/>
        <v>1.3330095253514666E-2</v>
      </c>
      <c r="N48" s="27" t="s">
        <v>834</v>
      </c>
      <c r="O48" s="27" t="s">
        <v>1002</v>
      </c>
      <c r="P48" s="27" t="s">
        <v>837</v>
      </c>
      <c r="Q48" s="1" t="s">
        <v>5774</v>
      </c>
      <c r="R48" s="1" t="s">
        <v>1185</v>
      </c>
      <c r="S48" s="1">
        <v>76</v>
      </c>
      <c r="T48" s="1" t="s">
        <v>2958</v>
      </c>
      <c r="U48" s="1" t="s">
        <v>1765</v>
      </c>
      <c r="V48" s="1">
        <v>7774</v>
      </c>
      <c r="W48" s="1" t="s">
        <v>5607</v>
      </c>
      <c r="X48" s="1" t="s">
        <v>909</v>
      </c>
      <c r="Y48" s="1">
        <v>988</v>
      </c>
      <c r="Z48" s="1" t="s">
        <v>5608</v>
      </c>
      <c r="AA48" s="1" t="s">
        <v>1194</v>
      </c>
      <c r="AB48" s="1">
        <v>645</v>
      </c>
      <c r="AC48" s="1" t="s">
        <v>2957</v>
      </c>
      <c r="AD48" s="1" t="s">
        <v>1003</v>
      </c>
      <c r="AE48" s="1">
        <v>64402</v>
      </c>
      <c r="AF48" s="27" t="s">
        <v>834</v>
      </c>
      <c r="AG48" s="27" t="s">
        <v>3202</v>
      </c>
      <c r="AH48" s="27" t="s">
        <v>837</v>
      </c>
      <c r="AI48" s="27" t="s">
        <v>834</v>
      </c>
      <c r="AJ48" s="27" t="s">
        <v>3764</v>
      </c>
      <c r="AK48" s="27" t="s">
        <v>837</v>
      </c>
      <c r="AL48" s="27" t="s">
        <v>834</v>
      </c>
      <c r="AM48" s="27" t="s">
        <v>4732</v>
      </c>
      <c r="AN48" s="27" t="s">
        <v>837</v>
      </c>
      <c r="AO48" s="27" t="s">
        <v>834</v>
      </c>
      <c r="AP48" s="27" t="s">
        <v>1209</v>
      </c>
      <c r="AQ48" s="27" t="s">
        <v>837</v>
      </c>
      <c r="AR48" s="27" t="s">
        <v>834</v>
      </c>
      <c r="AS48" s="27" t="s">
        <v>1020</v>
      </c>
      <c r="AT48" s="27" t="s">
        <v>837</v>
      </c>
      <c r="AU48" s="27" t="s">
        <v>834</v>
      </c>
      <c r="AV48" s="27" t="s">
        <v>4372</v>
      </c>
      <c r="AW48" s="27" t="s">
        <v>837</v>
      </c>
      <c r="AX48" s="27" t="s">
        <v>834</v>
      </c>
      <c r="AY48" s="27" t="s">
        <v>1424</v>
      </c>
      <c r="AZ48" s="27" t="s">
        <v>837</v>
      </c>
      <c r="BA48" s="27" t="s">
        <v>834</v>
      </c>
      <c r="BB48" s="27" t="s">
        <v>4186</v>
      </c>
      <c r="BC48" s="27" t="s">
        <v>837</v>
      </c>
      <c r="BD48" s="27" t="s">
        <v>5618</v>
      </c>
      <c r="BE48" s="27" t="s">
        <v>2875</v>
      </c>
      <c r="BF48" s="27">
        <v>6</v>
      </c>
      <c r="BG48" s="27" t="s">
        <v>834</v>
      </c>
      <c r="BH48" s="27" t="s">
        <v>3118</v>
      </c>
      <c r="BI48" s="27" t="s">
        <v>837</v>
      </c>
      <c r="BJ48" s="27" t="s">
        <v>834</v>
      </c>
      <c r="BK48" s="27" t="s">
        <v>3608</v>
      </c>
      <c r="BL48" s="27" t="s">
        <v>837</v>
      </c>
      <c r="BM48" s="27" t="s">
        <v>834</v>
      </c>
      <c r="BN48" s="27" t="s">
        <v>3983</v>
      </c>
      <c r="BO48" s="27" t="s">
        <v>837</v>
      </c>
      <c r="BP48" s="27" t="s">
        <v>834</v>
      </c>
      <c r="BQ48" s="27" t="s">
        <v>3395</v>
      </c>
      <c r="BR48" s="27" t="s">
        <v>837</v>
      </c>
      <c r="BS48" s="1" t="s">
        <v>5609</v>
      </c>
      <c r="BT48" s="1" t="s">
        <v>1401</v>
      </c>
      <c r="BU48" s="1">
        <v>101</v>
      </c>
      <c r="BV48" s="1" t="s">
        <v>5775</v>
      </c>
      <c r="BW48" s="1" t="s">
        <v>1401</v>
      </c>
      <c r="BX48" s="1">
        <v>24</v>
      </c>
      <c r="BY48" s="1" t="s">
        <v>5776</v>
      </c>
      <c r="BZ48" s="1" t="s">
        <v>1401</v>
      </c>
      <c r="CA48" s="1">
        <v>22</v>
      </c>
      <c r="CB48" s="1" t="s">
        <v>5777</v>
      </c>
      <c r="CC48" s="1" t="s">
        <v>1401</v>
      </c>
      <c r="CD48" s="1">
        <v>13</v>
      </c>
      <c r="CE48" s="1" t="s">
        <v>5778</v>
      </c>
      <c r="CF48" s="1" t="s">
        <v>1401</v>
      </c>
      <c r="CG48" s="1">
        <v>10</v>
      </c>
      <c r="CH48" s="1" t="s">
        <v>5779</v>
      </c>
      <c r="CI48" s="1" t="s">
        <v>1401</v>
      </c>
      <c r="CJ48" s="1">
        <v>9</v>
      </c>
      <c r="CK48" s="1" t="s">
        <v>5780</v>
      </c>
      <c r="CL48" s="1" t="s">
        <v>1401</v>
      </c>
      <c r="CM48" s="1">
        <v>8</v>
      </c>
      <c r="CN48" s="1" t="s">
        <v>5781</v>
      </c>
      <c r="CO48" s="1" t="s">
        <v>1401</v>
      </c>
      <c r="CP48" s="1">
        <v>7</v>
      </c>
      <c r="CQ48" s="1" t="s">
        <v>5619</v>
      </c>
      <c r="CR48" s="1" t="s">
        <v>1401</v>
      </c>
      <c r="CS48" s="1">
        <v>5</v>
      </c>
      <c r="CT48" s="1" t="s">
        <v>5620</v>
      </c>
      <c r="CU48" s="1" t="s">
        <v>1401</v>
      </c>
      <c r="CV48" s="1">
        <v>5</v>
      </c>
      <c r="CW48" s="1" t="s">
        <v>5621</v>
      </c>
      <c r="CX48" s="1" t="s">
        <v>1401</v>
      </c>
      <c r="CY48" s="1">
        <v>5</v>
      </c>
      <c r="CZ48" s="1" t="s">
        <v>4154</v>
      </c>
      <c r="DA48" s="1" t="s">
        <v>1401</v>
      </c>
      <c r="DB48" s="1">
        <v>4</v>
      </c>
      <c r="DC48" s="1" t="s">
        <v>5622</v>
      </c>
      <c r="DD48" s="1" t="s">
        <v>1401</v>
      </c>
      <c r="DE48" s="1">
        <v>3</v>
      </c>
      <c r="DF48" s="1" t="s">
        <v>5623</v>
      </c>
      <c r="DG48" s="1" t="s">
        <v>1401</v>
      </c>
      <c r="DH48" s="1">
        <v>3</v>
      </c>
      <c r="DI48" s="27" t="s">
        <v>5624</v>
      </c>
      <c r="DJ48" s="27" t="s">
        <v>1401</v>
      </c>
      <c r="DK48" s="27">
        <v>3</v>
      </c>
      <c r="DL48" s="27" t="s">
        <v>5625</v>
      </c>
      <c r="DM48" s="27" t="s">
        <v>1401</v>
      </c>
      <c r="DN48" s="27">
        <v>2</v>
      </c>
      <c r="DO48" s="27" t="s">
        <v>5947</v>
      </c>
      <c r="DP48" s="27" t="s">
        <v>1401</v>
      </c>
      <c r="DQ48" s="27">
        <v>2</v>
      </c>
      <c r="DR48" s="1" t="s">
        <v>5948</v>
      </c>
      <c r="DS48" s="1" t="s">
        <v>1401</v>
      </c>
      <c r="DT48" s="1">
        <v>1</v>
      </c>
      <c r="EJ48" s="1"/>
      <c r="EK48" s="1"/>
      <c r="EL48" s="1"/>
      <c r="EM48" s="1"/>
      <c r="EN48" s="1"/>
      <c r="EO48" s="1"/>
    </row>
    <row r="49" spans="1:145">
      <c r="A49" s="27">
        <v>48</v>
      </c>
      <c r="B49" s="69">
        <v>39496</v>
      </c>
      <c r="C49" s="1" t="s">
        <v>2767</v>
      </c>
      <c r="D49" s="7">
        <v>189380</v>
      </c>
      <c r="E49" s="7">
        <v>118308</v>
      </c>
      <c r="F49" s="35">
        <f t="shared" si="7"/>
        <v>0.62471221881930505</v>
      </c>
      <c r="G49" s="35">
        <f t="shared" si="8"/>
        <v>0.88551070088244244</v>
      </c>
      <c r="H49" s="35" t="str">
        <f t="shared" si="9"/>
        <v>MQM</v>
      </c>
      <c r="I49" s="35">
        <f t="shared" si="10"/>
        <v>0.93914190080129833</v>
      </c>
      <c r="J49" s="35" t="str">
        <f t="shared" si="11"/>
        <v>PPPP</v>
      </c>
      <c r="K49" s="35">
        <f t="shared" si="12"/>
        <v>5.3631199918855871E-2</v>
      </c>
      <c r="L49" s="35" t="str">
        <f t="shared" si="13"/>
        <v>PML-N</v>
      </c>
      <c r="M49" s="35">
        <f t="shared" si="14"/>
        <v>5.8575920478750381E-3</v>
      </c>
      <c r="N49" s="27" t="s">
        <v>834</v>
      </c>
      <c r="O49" s="27" t="s">
        <v>1002</v>
      </c>
      <c r="P49" s="27" t="s">
        <v>837</v>
      </c>
      <c r="Q49" s="27" t="s">
        <v>834</v>
      </c>
      <c r="R49" s="27" t="s">
        <v>1185</v>
      </c>
      <c r="S49" s="27" t="s">
        <v>837</v>
      </c>
      <c r="T49" s="1" t="s">
        <v>2775</v>
      </c>
      <c r="U49" s="1" t="s">
        <v>1765</v>
      </c>
      <c r="V49" s="1">
        <v>111108</v>
      </c>
      <c r="W49" s="1" t="s">
        <v>834</v>
      </c>
      <c r="X49" s="27" t="s">
        <v>909</v>
      </c>
      <c r="Y49" s="27" t="s">
        <v>837</v>
      </c>
      <c r="Z49" s="1" t="s">
        <v>5949</v>
      </c>
      <c r="AA49" s="1" t="s">
        <v>1194</v>
      </c>
      <c r="AB49" s="1">
        <v>693</v>
      </c>
      <c r="AC49" s="1" t="s">
        <v>2745</v>
      </c>
      <c r="AD49" s="1" t="s">
        <v>1003</v>
      </c>
      <c r="AE49" s="1">
        <v>6345</v>
      </c>
      <c r="AF49" s="27" t="s">
        <v>834</v>
      </c>
      <c r="AG49" s="27" t="s">
        <v>3202</v>
      </c>
      <c r="AH49" s="27" t="s">
        <v>837</v>
      </c>
      <c r="AI49" s="27" t="s">
        <v>834</v>
      </c>
      <c r="AJ49" s="27" t="s">
        <v>3764</v>
      </c>
      <c r="AK49" s="27" t="s">
        <v>837</v>
      </c>
      <c r="AL49" s="27" t="s">
        <v>834</v>
      </c>
      <c r="AM49" s="27" t="s">
        <v>4732</v>
      </c>
      <c r="AN49" s="27" t="s">
        <v>837</v>
      </c>
      <c r="AO49" s="27" t="s">
        <v>834</v>
      </c>
      <c r="AP49" s="27" t="s">
        <v>1209</v>
      </c>
      <c r="AQ49" s="27" t="s">
        <v>837</v>
      </c>
      <c r="AR49" s="27" t="s">
        <v>834</v>
      </c>
      <c r="AS49" s="27" t="s">
        <v>1020</v>
      </c>
      <c r="AT49" s="27" t="s">
        <v>837</v>
      </c>
      <c r="AU49" s="27" t="s">
        <v>834</v>
      </c>
      <c r="AV49" s="27" t="s">
        <v>4372</v>
      </c>
      <c r="AW49" s="27" t="s">
        <v>837</v>
      </c>
      <c r="AX49" s="27" t="s">
        <v>834</v>
      </c>
      <c r="AY49" s="27" t="s">
        <v>1424</v>
      </c>
      <c r="AZ49" s="27" t="s">
        <v>837</v>
      </c>
      <c r="BA49" s="27" t="s">
        <v>834</v>
      </c>
      <c r="BB49" s="27" t="s">
        <v>4186</v>
      </c>
      <c r="BC49" s="27" t="s">
        <v>837</v>
      </c>
      <c r="BD49" s="27" t="s">
        <v>5618</v>
      </c>
      <c r="BE49" s="27" t="s">
        <v>2875</v>
      </c>
      <c r="BF49" s="27">
        <v>6</v>
      </c>
      <c r="BG49" s="27" t="s">
        <v>834</v>
      </c>
      <c r="BH49" s="27" t="s">
        <v>3118</v>
      </c>
      <c r="BI49" s="27" t="s">
        <v>837</v>
      </c>
      <c r="BJ49" s="27" t="s">
        <v>834</v>
      </c>
      <c r="BK49" s="27" t="s">
        <v>3608</v>
      </c>
      <c r="BL49" s="27" t="s">
        <v>837</v>
      </c>
      <c r="BM49" s="27" t="s">
        <v>834</v>
      </c>
      <c r="BN49" s="27" t="s">
        <v>3983</v>
      </c>
      <c r="BO49" s="27" t="s">
        <v>837</v>
      </c>
      <c r="BP49" s="27" t="s">
        <v>834</v>
      </c>
      <c r="BQ49" s="27" t="s">
        <v>3395</v>
      </c>
      <c r="BR49" s="27" t="s">
        <v>837</v>
      </c>
      <c r="BS49" s="1" t="s">
        <v>5950</v>
      </c>
      <c r="BT49" s="1" t="s">
        <v>1401</v>
      </c>
      <c r="BU49" s="1">
        <v>49</v>
      </c>
      <c r="BV49" s="1" t="s">
        <v>5951</v>
      </c>
      <c r="BW49" s="1" t="s">
        <v>1401</v>
      </c>
      <c r="BX49" s="1">
        <v>48</v>
      </c>
      <c r="BY49" s="1" t="s">
        <v>5952</v>
      </c>
      <c r="BZ49" s="1" t="s">
        <v>1401</v>
      </c>
      <c r="CA49" s="1">
        <v>46</v>
      </c>
      <c r="CB49" s="1" t="s">
        <v>5953</v>
      </c>
      <c r="CC49" s="1" t="s">
        <v>1401</v>
      </c>
      <c r="CD49" s="1">
        <v>19</v>
      </c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27"/>
      <c r="DJ49" s="27"/>
      <c r="DK49" s="27"/>
      <c r="DL49" s="27"/>
      <c r="DM49" s="27"/>
      <c r="DN49" s="27"/>
      <c r="DO49" s="27"/>
      <c r="DP49" s="27"/>
      <c r="DQ49" s="27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>
      <c r="A50" s="27">
        <v>49</v>
      </c>
      <c r="B50" s="69">
        <v>39496</v>
      </c>
      <c r="C50" s="1" t="s">
        <v>2768</v>
      </c>
      <c r="D50" s="7">
        <v>163317</v>
      </c>
      <c r="E50" s="7">
        <v>77546</v>
      </c>
      <c r="F50" s="35">
        <f t="shared" si="7"/>
        <v>0.47481891046247482</v>
      </c>
      <c r="G50" s="35">
        <f t="shared" si="8"/>
        <v>0.49294612230160162</v>
      </c>
      <c r="H50" s="35" t="str">
        <f t="shared" si="9"/>
        <v>MQM</v>
      </c>
      <c r="I50" s="35">
        <f t="shared" si="10"/>
        <v>0.73268769504552134</v>
      </c>
      <c r="J50" s="35" t="str">
        <f t="shared" si="11"/>
        <v>PPPP</v>
      </c>
      <c r="K50" s="35">
        <f t="shared" si="12"/>
        <v>0.23974157274391975</v>
      </c>
      <c r="L50" s="35" t="str">
        <f t="shared" si="13"/>
        <v>IND</v>
      </c>
      <c r="M50" s="35">
        <f t="shared" si="14"/>
        <v>1.5732597426043896E-2</v>
      </c>
      <c r="N50" s="1" t="s">
        <v>4141</v>
      </c>
      <c r="O50" s="1" t="s">
        <v>1002</v>
      </c>
      <c r="P50" s="1">
        <v>149</v>
      </c>
      <c r="Q50" s="1" t="s">
        <v>4139</v>
      </c>
      <c r="R50" s="1" t="s">
        <v>1185</v>
      </c>
      <c r="S50" s="1">
        <v>127</v>
      </c>
      <c r="T50" s="1" t="s">
        <v>2746</v>
      </c>
      <c r="U50" s="1" t="s">
        <v>1765</v>
      </c>
      <c r="V50" s="1">
        <v>56817</v>
      </c>
      <c r="W50" s="1" t="s">
        <v>834</v>
      </c>
      <c r="X50" s="27" t="s">
        <v>909</v>
      </c>
      <c r="Y50" s="27" t="s">
        <v>837</v>
      </c>
      <c r="Z50" s="27" t="s">
        <v>834</v>
      </c>
      <c r="AA50" s="27" t="s">
        <v>1194</v>
      </c>
      <c r="AB50" s="27" t="s">
        <v>837</v>
      </c>
      <c r="AC50" s="1" t="s">
        <v>2747</v>
      </c>
      <c r="AD50" s="1" t="s">
        <v>1003</v>
      </c>
      <c r="AE50" s="1">
        <v>18591</v>
      </c>
      <c r="AF50" s="27" t="s">
        <v>834</v>
      </c>
      <c r="AG50" s="27" t="s">
        <v>3202</v>
      </c>
      <c r="AH50" s="27" t="s">
        <v>837</v>
      </c>
      <c r="AI50" s="27" t="s">
        <v>834</v>
      </c>
      <c r="AJ50" s="27" t="s">
        <v>3764</v>
      </c>
      <c r="AK50" s="27" t="s">
        <v>837</v>
      </c>
      <c r="AL50" s="27" t="s">
        <v>834</v>
      </c>
      <c r="AM50" s="27" t="s">
        <v>4732</v>
      </c>
      <c r="AN50" s="27" t="s">
        <v>837</v>
      </c>
      <c r="AO50" s="27" t="s">
        <v>834</v>
      </c>
      <c r="AP50" s="27" t="s">
        <v>1209</v>
      </c>
      <c r="AQ50" s="27" t="s">
        <v>837</v>
      </c>
      <c r="AR50" s="27" t="s">
        <v>834</v>
      </c>
      <c r="AS50" s="27" t="s">
        <v>1020</v>
      </c>
      <c r="AT50" s="27" t="s">
        <v>837</v>
      </c>
      <c r="AU50" s="27" t="s">
        <v>834</v>
      </c>
      <c r="AV50" s="27" t="s">
        <v>4372</v>
      </c>
      <c r="AW50" s="27" t="s">
        <v>837</v>
      </c>
      <c r="AX50" s="27" t="s">
        <v>834</v>
      </c>
      <c r="AY50" s="27" t="s">
        <v>1424</v>
      </c>
      <c r="AZ50" s="27" t="s">
        <v>837</v>
      </c>
      <c r="BA50" s="27" t="s">
        <v>834</v>
      </c>
      <c r="BB50" s="27" t="s">
        <v>4186</v>
      </c>
      <c r="BC50" s="27" t="s">
        <v>837</v>
      </c>
      <c r="BD50" s="27" t="s">
        <v>834</v>
      </c>
      <c r="BE50" s="27" t="s">
        <v>2875</v>
      </c>
      <c r="BF50" s="27" t="s">
        <v>837</v>
      </c>
      <c r="BG50" s="27" t="s">
        <v>834</v>
      </c>
      <c r="BH50" s="27" t="s">
        <v>3118</v>
      </c>
      <c r="BI50" s="27" t="s">
        <v>837</v>
      </c>
      <c r="BJ50" s="27" t="s">
        <v>834</v>
      </c>
      <c r="BK50" s="27" t="s">
        <v>3608</v>
      </c>
      <c r="BL50" s="27" t="s">
        <v>837</v>
      </c>
      <c r="BM50" s="27" t="s">
        <v>834</v>
      </c>
      <c r="BN50" s="27" t="s">
        <v>3983</v>
      </c>
      <c r="BO50" s="27" t="s">
        <v>837</v>
      </c>
      <c r="BP50" s="27" t="s">
        <v>834</v>
      </c>
      <c r="BQ50" s="27" t="s">
        <v>3395</v>
      </c>
      <c r="BR50" s="27" t="s">
        <v>837</v>
      </c>
      <c r="BS50" s="1" t="s">
        <v>3993</v>
      </c>
      <c r="BT50" s="1" t="s">
        <v>1401</v>
      </c>
      <c r="BU50" s="1">
        <v>1220</v>
      </c>
      <c r="BV50" s="1" t="s">
        <v>6109</v>
      </c>
      <c r="BW50" s="1" t="s">
        <v>1401</v>
      </c>
      <c r="BX50" s="1">
        <v>379</v>
      </c>
      <c r="BY50" s="1" t="s">
        <v>6110</v>
      </c>
      <c r="BZ50" s="1" t="s">
        <v>1401</v>
      </c>
      <c r="CA50" s="1">
        <v>103</v>
      </c>
      <c r="CB50" s="1" t="s">
        <v>6111</v>
      </c>
      <c r="CC50" s="1" t="s">
        <v>1401</v>
      </c>
      <c r="CD50" s="1">
        <v>69</v>
      </c>
      <c r="CE50" s="1" t="s">
        <v>3994</v>
      </c>
      <c r="CF50" s="1" t="s">
        <v>1401</v>
      </c>
      <c r="CG50" s="1">
        <v>61</v>
      </c>
      <c r="CH50" s="1" t="s">
        <v>6112</v>
      </c>
      <c r="CI50" s="1" t="s">
        <v>1401</v>
      </c>
      <c r="CJ50" s="1">
        <v>30</v>
      </c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27"/>
      <c r="DJ50" s="27"/>
      <c r="DK50" s="27"/>
      <c r="DL50" s="27"/>
      <c r="DM50" s="27"/>
      <c r="DN50" s="27"/>
      <c r="DO50" s="27"/>
      <c r="DP50" s="27"/>
      <c r="DQ50" s="27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>
      <c r="A51" s="27">
        <v>50</v>
      </c>
      <c r="B51" s="69">
        <v>39496</v>
      </c>
      <c r="C51" s="1" t="s">
        <v>2769</v>
      </c>
      <c r="D51" s="7">
        <v>153458</v>
      </c>
      <c r="E51" s="7">
        <v>60715</v>
      </c>
      <c r="F51" s="35">
        <f t="shared" si="7"/>
        <v>0.39564571413676708</v>
      </c>
      <c r="G51" s="35">
        <f t="shared" si="8"/>
        <v>0.72744791237750139</v>
      </c>
      <c r="H51" s="35" t="str">
        <f t="shared" si="9"/>
        <v>PPPP</v>
      </c>
      <c r="I51" s="35">
        <f t="shared" si="10"/>
        <v>0.8509923412665733</v>
      </c>
      <c r="J51" s="35" t="str">
        <f t="shared" si="11"/>
        <v>PML</v>
      </c>
      <c r="K51" s="35">
        <f t="shared" si="12"/>
        <v>0.1235444288890719</v>
      </c>
      <c r="L51" s="35" t="str">
        <f t="shared" si="13"/>
        <v>MMA</v>
      </c>
      <c r="M51" s="35">
        <f t="shared" si="14"/>
        <v>1.4609239891295396E-2</v>
      </c>
      <c r="N51" s="27" t="s">
        <v>834</v>
      </c>
      <c r="O51" s="27" t="s">
        <v>1002</v>
      </c>
      <c r="P51" s="27" t="s">
        <v>837</v>
      </c>
      <c r="Q51" s="1" t="s">
        <v>6113</v>
      </c>
      <c r="R51" s="1" t="s">
        <v>1185</v>
      </c>
      <c r="S51" s="1">
        <v>887</v>
      </c>
      <c r="T51" s="1" t="s">
        <v>3855</v>
      </c>
      <c r="U51" s="1" t="s">
        <v>1765</v>
      </c>
      <c r="V51" s="1">
        <v>188</v>
      </c>
      <c r="W51" s="1" t="s">
        <v>2782</v>
      </c>
      <c r="X51" s="1" t="s">
        <v>909</v>
      </c>
      <c r="Y51" s="1">
        <v>7501</v>
      </c>
      <c r="Z51" s="1" t="s">
        <v>4004</v>
      </c>
      <c r="AA51" s="1" t="s">
        <v>1194</v>
      </c>
      <c r="AB51" s="1">
        <v>100</v>
      </c>
      <c r="AC51" s="1" t="s">
        <v>2781</v>
      </c>
      <c r="AD51" s="1" t="s">
        <v>1003</v>
      </c>
      <c r="AE51" s="1">
        <v>51668</v>
      </c>
      <c r="AF51" s="27" t="s">
        <v>834</v>
      </c>
      <c r="AG51" s="27" t="s">
        <v>3202</v>
      </c>
      <c r="AH51" s="27" t="s">
        <v>837</v>
      </c>
      <c r="AI51" s="27" t="s">
        <v>834</v>
      </c>
      <c r="AJ51" s="27" t="s">
        <v>3764</v>
      </c>
      <c r="AK51" s="27" t="s">
        <v>837</v>
      </c>
      <c r="AL51" s="27" t="s">
        <v>834</v>
      </c>
      <c r="AM51" s="27" t="s">
        <v>4732</v>
      </c>
      <c r="AN51" s="27" t="s">
        <v>837</v>
      </c>
      <c r="AO51" s="27" t="s">
        <v>834</v>
      </c>
      <c r="AP51" s="27" t="s">
        <v>1209</v>
      </c>
      <c r="AQ51" s="27" t="s">
        <v>837</v>
      </c>
      <c r="AR51" s="27" t="s">
        <v>834</v>
      </c>
      <c r="AS51" s="27" t="s">
        <v>1020</v>
      </c>
      <c r="AT51" s="27" t="s">
        <v>837</v>
      </c>
      <c r="AU51" s="27" t="s">
        <v>834</v>
      </c>
      <c r="AV51" s="27" t="s">
        <v>4372</v>
      </c>
      <c r="AW51" s="27" t="s">
        <v>837</v>
      </c>
      <c r="AX51" s="27" t="s">
        <v>834</v>
      </c>
      <c r="AY51" s="27" t="s">
        <v>1424</v>
      </c>
      <c r="AZ51" s="27" t="s">
        <v>837</v>
      </c>
      <c r="BA51" s="27" t="s">
        <v>834</v>
      </c>
      <c r="BB51" s="27" t="s">
        <v>4186</v>
      </c>
      <c r="BC51" s="27" t="s">
        <v>837</v>
      </c>
      <c r="BD51" s="27" t="s">
        <v>834</v>
      </c>
      <c r="BE51" s="27" t="s">
        <v>2875</v>
      </c>
      <c r="BF51" s="27" t="s">
        <v>837</v>
      </c>
      <c r="BG51" s="27" t="s">
        <v>834</v>
      </c>
      <c r="BH51" s="27" t="s">
        <v>3118</v>
      </c>
      <c r="BI51" s="27" t="s">
        <v>837</v>
      </c>
      <c r="BJ51" s="27" t="s">
        <v>834</v>
      </c>
      <c r="BK51" s="27" t="s">
        <v>3608</v>
      </c>
      <c r="BL51" s="27" t="s">
        <v>837</v>
      </c>
      <c r="BM51" s="27" t="s">
        <v>834</v>
      </c>
      <c r="BN51" s="27" t="s">
        <v>3983</v>
      </c>
      <c r="BO51" s="27" t="s">
        <v>837</v>
      </c>
      <c r="BP51" s="27" t="s">
        <v>834</v>
      </c>
      <c r="BQ51" s="27" t="s">
        <v>3395</v>
      </c>
      <c r="BR51" s="27" t="s">
        <v>837</v>
      </c>
      <c r="BS51" s="1" t="s">
        <v>5960</v>
      </c>
      <c r="BT51" s="1" t="s">
        <v>1401</v>
      </c>
      <c r="BU51" s="1">
        <v>246</v>
      </c>
      <c r="BV51" s="1" t="s">
        <v>5961</v>
      </c>
      <c r="BW51" s="1" t="s">
        <v>1401</v>
      </c>
      <c r="BX51" s="1">
        <v>36</v>
      </c>
      <c r="BY51" s="1" t="s">
        <v>5962</v>
      </c>
      <c r="BZ51" s="1" t="s">
        <v>1401</v>
      </c>
      <c r="CA51" s="1">
        <v>31</v>
      </c>
      <c r="CB51" s="1" t="s">
        <v>5963</v>
      </c>
      <c r="CC51" s="1" t="s">
        <v>1401</v>
      </c>
      <c r="CD51" s="1">
        <v>18</v>
      </c>
      <c r="CE51" s="1" t="s">
        <v>5964</v>
      </c>
      <c r="CF51" s="1" t="s">
        <v>1401</v>
      </c>
      <c r="CG51" s="1">
        <v>15</v>
      </c>
      <c r="CH51" s="1" t="s">
        <v>5965</v>
      </c>
      <c r="CI51" s="1" t="s">
        <v>1401</v>
      </c>
      <c r="CJ51" s="1">
        <v>13</v>
      </c>
      <c r="CK51" s="1" t="s">
        <v>3054</v>
      </c>
      <c r="CL51" s="1" t="s">
        <v>1401</v>
      </c>
      <c r="CM51" s="1">
        <v>8</v>
      </c>
      <c r="CN51" s="1" t="s">
        <v>5966</v>
      </c>
      <c r="CO51" s="1" t="s">
        <v>1401</v>
      </c>
      <c r="CP51" s="1">
        <v>2</v>
      </c>
      <c r="CQ51" s="1" t="s">
        <v>5802</v>
      </c>
      <c r="CR51" s="1" t="s">
        <v>1401</v>
      </c>
      <c r="CS51" s="1">
        <v>2</v>
      </c>
      <c r="DF51" s="1"/>
      <c r="DG51" s="1"/>
      <c r="DH51" s="1"/>
      <c r="DI51" s="27"/>
      <c r="DJ51" s="27"/>
      <c r="DK51" s="27"/>
      <c r="DL51" s="27"/>
      <c r="DM51" s="27"/>
      <c r="DN51" s="27"/>
      <c r="DO51" s="27"/>
      <c r="DP51" s="27"/>
      <c r="DQ51" s="27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>
      <c r="A52" s="27">
        <v>51</v>
      </c>
      <c r="B52" s="69">
        <v>39496</v>
      </c>
      <c r="C52" s="1" t="s">
        <v>2770</v>
      </c>
      <c r="D52" s="7">
        <v>145434</v>
      </c>
      <c r="E52" s="7">
        <v>68506</v>
      </c>
      <c r="F52" s="35">
        <f t="shared" si="7"/>
        <v>0.47104528514652694</v>
      </c>
      <c r="G52" s="35">
        <f t="shared" si="8"/>
        <v>0.3047324321957201</v>
      </c>
      <c r="H52" s="35" t="str">
        <f t="shared" si="9"/>
        <v>PPPP</v>
      </c>
      <c r="I52" s="35">
        <f t="shared" si="10"/>
        <v>0.64498000175167136</v>
      </c>
      <c r="J52" s="35" t="str">
        <f t="shared" si="11"/>
        <v>PML</v>
      </c>
      <c r="K52" s="35">
        <f t="shared" si="12"/>
        <v>0.34024756955595131</v>
      </c>
      <c r="L52" s="35" t="str">
        <f t="shared" si="13"/>
        <v>IND</v>
      </c>
      <c r="M52" s="35">
        <f t="shared" si="14"/>
        <v>5.4301812979884977E-3</v>
      </c>
      <c r="N52" s="27" t="s">
        <v>834</v>
      </c>
      <c r="O52" s="27" t="s">
        <v>1002</v>
      </c>
      <c r="P52" s="27" t="s">
        <v>837</v>
      </c>
      <c r="Q52" s="27" t="s">
        <v>834</v>
      </c>
      <c r="R52" s="27" t="s">
        <v>1185</v>
      </c>
      <c r="S52" s="27" t="s">
        <v>837</v>
      </c>
      <c r="T52" s="1" t="s">
        <v>5804</v>
      </c>
      <c r="U52" s="1" t="s">
        <v>1765</v>
      </c>
      <c r="V52" s="1">
        <v>236</v>
      </c>
      <c r="W52" s="1" t="s">
        <v>2766</v>
      </c>
      <c r="X52" s="1" t="s">
        <v>909</v>
      </c>
      <c r="Y52" s="1">
        <v>23309</v>
      </c>
      <c r="Z52" s="1" t="s">
        <v>5639</v>
      </c>
      <c r="AA52" s="1" t="s">
        <v>1194</v>
      </c>
      <c r="AB52" s="1">
        <v>117</v>
      </c>
      <c r="AC52" s="1" t="s">
        <v>2765</v>
      </c>
      <c r="AD52" s="1" t="s">
        <v>1003</v>
      </c>
      <c r="AE52" s="1">
        <v>44185</v>
      </c>
      <c r="AF52" s="27" t="s">
        <v>834</v>
      </c>
      <c r="AG52" s="27" t="s">
        <v>3202</v>
      </c>
      <c r="AH52" s="27" t="s">
        <v>837</v>
      </c>
      <c r="AI52" s="27" t="s">
        <v>834</v>
      </c>
      <c r="AJ52" s="27" t="s">
        <v>3764</v>
      </c>
      <c r="AK52" s="27" t="s">
        <v>837</v>
      </c>
      <c r="AL52" s="27" t="s">
        <v>834</v>
      </c>
      <c r="AM52" s="27" t="s">
        <v>4732</v>
      </c>
      <c r="AN52" s="27" t="s">
        <v>837</v>
      </c>
      <c r="AO52" s="27" t="s">
        <v>834</v>
      </c>
      <c r="AP52" s="27" t="s">
        <v>1209</v>
      </c>
      <c r="AQ52" s="27" t="s">
        <v>837</v>
      </c>
      <c r="AR52" s="27" t="s">
        <v>834</v>
      </c>
      <c r="AS52" s="27" t="s">
        <v>1020</v>
      </c>
      <c r="AT52" s="27" t="s">
        <v>837</v>
      </c>
      <c r="AU52" s="27" t="s">
        <v>834</v>
      </c>
      <c r="AV52" s="27" t="s">
        <v>4372</v>
      </c>
      <c r="AW52" s="27" t="s">
        <v>837</v>
      </c>
      <c r="AX52" s="27" t="s">
        <v>834</v>
      </c>
      <c r="AY52" s="27" t="s">
        <v>1424</v>
      </c>
      <c r="AZ52" s="27" t="s">
        <v>837</v>
      </c>
      <c r="BA52" s="27" t="s">
        <v>834</v>
      </c>
      <c r="BB52" s="27" t="s">
        <v>4186</v>
      </c>
      <c r="BC52" s="27" t="s">
        <v>837</v>
      </c>
      <c r="BD52" s="1" t="s">
        <v>5640</v>
      </c>
      <c r="BE52" s="1" t="s">
        <v>2875</v>
      </c>
      <c r="BF52" s="1">
        <v>56</v>
      </c>
      <c r="BG52" s="27" t="s">
        <v>834</v>
      </c>
      <c r="BH52" s="27" t="s">
        <v>3118</v>
      </c>
      <c r="BI52" s="27" t="s">
        <v>837</v>
      </c>
      <c r="BJ52" s="27" t="s">
        <v>834</v>
      </c>
      <c r="BK52" s="27" t="s">
        <v>3608</v>
      </c>
      <c r="BL52" s="27" t="s">
        <v>837</v>
      </c>
      <c r="BM52" s="27" t="s">
        <v>834</v>
      </c>
      <c r="BN52" s="27" t="s">
        <v>3983</v>
      </c>
      <c r="BO52" s="27" t="s">
        <v>837</v>
      </c>
      <c r="BP52" s="27" t="s">
        <v>834</v>
      </c>
      <c r="BQ52" s="27" t="s">
        <v>3395</v>
      </c>
      <c r="BR52" s="27" t="s">
        <v>837</v>
      </c>
      <c r="BS52" s="1" t="s">
        <v>5803</v>
      </c>
      <c r="BT52" s="1" t="s">
        <v>1401</v>
      </c>
      <c r="BU52" s="1">
        <v>372</v>
      </c>
      <c r="BV52" s="1" t="s">
        <v>3864</v>
      </c>
      <c r="BW52" s="1" t="s">
        <v>1401</v>
      </c>
      <c r="BX52" s="1">
        <v>48</v>
      </c>
      <c r="BY52" s="1" t="s">
        <v>5482</v>
      </c>
      <c r="BZ52" s="1" t="s">
        <v>1401</v>
      </c>
      <c r="CA52" s="1">
        <v>40</v>
      </c>
      <c r="CB52" s="1" t="s">
        <v>5483</v>
      </c>
      <c r="CC52" s="1" t="s">
        <v>1401</v>
      </c>
      <c r="CD52" s="1">
        <v>40</v>
      </c>
      <c r="CE52" s="1" t="s">
        <v>4022</v>
      </c>
      <c r="CF52" s="1" t="s">
        <v>1401</v>
      </c>
      <c r="CG52" s="1">
        <v>34</v>
      </c>
      <c r="CH52" s="1" t="s">
        <v>5484</v>
      </c>
      <c r="CI52" s="1" t="s">
        <v>1401</v>
      </c>
      <c r="CJ52" s="1">
        <v>32</v>
      </c>
      <c r="CK52" s="1" t="s">
        <v>5485</v>
      </c>
      <c r="CL52" s="1" t="s">
        <v>1401</v>
      </c>
      <c r="CM52" s="1">
        <v>26</v>
      </c>
      <c r="CN52" s="1" t="s">
        <v>5486</v>
      </c>
      <c r="CO52" s="1" t="s">
        <v>1401</v>
      </c>
      <c r="CP52" s="1">
        <v>11</v>
      </c>
      <c r="DC52" s="1"/>
      <c r="DD52" s="1"/>
      <c r="DE52" s="1"/>
      <c r="DF52" s="1"/>
      <c r="DG52" s="1"/>
      <c r="DH52" s="1"/>
      <c r="DI52" s="27"/>
      <c r="DJ52" s="27"/>
      <c r="DK52" s="27"/>
      <c r="DL52" s="27"/>
      <c r="DM52" s="27"/>
      <c r="DN52" s="27"/>
      <c r="DO52" s="27"/>
      <c r="DP52" s="27"/>
      <c r="DQ52" s="27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>
      <c r="A53" s="27">
        <v>52</v>
      </c>
      <c r="B53" s="69">
        <v>39496</v>
      </c>
      <c r="C53" s="1" t="s">
        <v>2773</v>
      </c>
      <c r="D53" s="7">
        <v>131402</v>
      </c>
      <c r="E53" s="7">
        <v>62976</v>
      </c>
      <c r="F53" s="35">
        <f t="shared" si="7"/>
        <v>0.47926211168779775</v>
      </c>
      <c r="G53" s="35">
        <f t="shared" si="8"/>
        <v>0.37809641768292684</v>
      </c>
      <c r="H53" s="35" t="str">
        <f t="shared" si="9"/>
        <v>PPPP</v>
      </c>
      <c r="I53" s="35">
        <f t="shared" si="10"/>
        <v>0.68684895833333337</v>
      </c>
      <c r="J53" s="35" t="str">
        <f t="shared" si="11"/>
        <v>PML</v>
      </c>
      <c r="K53" s="35">
        <f t="shared" si="12"/>
        <v>0.30875254065040653</v>
      </c>
      <c r="L53" s="35" t="str">
        <f t="shared" si="13"/>
        <v>PML-N</v>
      </c>
      <c r="M53" s="35">
        <f t="shared" si="14"/>
        <v>8.5746951219512195E-4</v>
      </c>
      <c r="N53" s="27" t="s">
        <v>834</v>
      </c>
      <c r="O53" s="27" t="s">
        <v>1002</v>
      </c>
      <c r="P53" s="27" t="s">
        <v>837</v>
      </c>
      <c r="Q53" s="27" t="s">
        <v>834</v>
      </c>
      <c r="R53" s="27" t="s">
        <v>1185</v>
      </c>
      <c r="S53" s="27" t="s">
        <v>837</v>
      </c>
      <c r="T53" s="1" t="s">
        <v>3835</v>
      </c>
      <c r="U53" s="1" t="s">
        <v>1765</v>
      </c>
      <c r="V53" s="1">
        <v>23</v>
      </c>
      <c r="W53" s="1" t="s">
        <v>2772</v>
      </c>
      <c r="X53" s="1" t="s">
        <v>909</v>
      </c>
      <c r="Y53" s="1">
        <v>19444</v>
      </c>
      <c r="Z53" s="1" t="s">
        <v>5487</v>
      </c>
      <c r="AA53" s="1" t="s">
        <v>1194</v>
      </c>
      <c r="AB53" s="1">
        <v>54</v>
      </c>
      <c r="AC53" s="1" t="s">
        <v>2771</v>
      </c>
      <c r="AD53" s="1" t="s">
        <v>1003</v>
      </c>
      <c r="AE53" s="1">
        <v>43255</v>
      </c>
      <c r="AF53" s="27" t="s">
        <v>834</v>
      </c>
      <c r="AG53" s="27" t="s">
        <v>3202</v>
      </c>
      <c r="AH53" s="27" t="s">
        <v>837</v>
      </c>
      <c r="AI53" s="27" t="s">
        <v>834</v>
      </c>
      <c r="AJ53" s="27" t="s">
        <v>3764</v>
      </c>
      <c r="AK53" s="27" t="s">
        <v>837</v>
      </c>
      <c r="AL53" s="27" t="s">
        <v>834</v>
      </c>
      <c r="AM53" s="27" t="s">
        <v>4732</v>
      </c>
      <c r="AN53" s="27" t="s">
        <v>837</v>
      </c>
      <c r="AO53" s="27" t="s">
        <v>834</v>
      </c>
      <c r="AP53" s="27" t="s">
        <v>1209</v>
      </c>
      <c r="AQ53" s="27" t="s">
        <v>837</v>
      </c>
      <c r="AR53" s="27" t="s">
        <v>834</v>
      </c>
      <c r="AS53" s="27" t="s">
        <v>1020</v>
      </c>
      <c r="AT53" s="27" t="s">
        <v>837</v>
      </c>
      <c r="AU53" s="27" t="s">
        <v>834</v>
      </c>
      <c r="AV53" s="27" t="s">
        <v>4372</v>
      </c>
      <c r="AW53" s="27" t="s">
        <v>837</v>
      </c>
      <c r="AX53" s="27" t="s">
        <v>834</v>
      </c>
      <c r="AY53" s="27" t="s">
        <v>1424</v>
      </c>
      <c r="AZ53" s="27" t="s">
        <v>837</v>
      </c>
      <c r="BA53" s="27" t="s">
        <v>834</v>
      </c>
      <c r="BB53" s="27" t="s">
        <v>4186</v>
      </c>
      <c r="BC53" s="27" t="s">
        <v>837</v>
      </c>
      <c r="BD53" s="27" t="s">
        <v>834</v>
      </c>
      <c r="BE53" s="27" t="s">
        <v>2875</v>
      </c>
      <c r="BF53" s="27" t="s">
        <v>837</v>
      </c>
      <c r="BG53" s="27" t="s">
        <v>834</v>
      </c>
      <c r="BH53" s="27" t="s">
        <v>3118</v>
      </c>
      <c r="BI53" s="27" t="s">
        <v>837</v>
      </c>
      <c r="BJ53" s="27" t="s">
        <v>834</v>
      </c>
      <c r="BK53" s="27" t="s">
        <v>3608</v>
      </c>
      <c r="BL53" s="27" t="s">
        <v>837</v>
      </c>
      <c r="BM53" s="27" t="s">
        <v>834</v>
      </c>
      <c r="BN53" s="27" t="s">
        <v>3983</v>
      </c>
      <c r="BO53" s="27" t="s">
        <v>837</v>
      </c>
      <c r="BP53" s="27" t="s">
        <v>834</v>
      </c>
      <c r="BQ53" s="27" t="s">
        <v>3395</v>
      </c>
      <c r="BR53" s="27" t="s">
        <v>837</v>
      </c>
      <c r="BS53" s="1" t="s">
        <v>5488</v>
      </c>
      <c r="BT53" s="1" t="s">
        <v>1401</v>
      </c>
      <c r="BU53" s="27">
        <v>43</v>
      </c>
      <c r="BV53" s="27" t="s">
        <v>4018</v>
      </c>
      <c r="BW53" s="27" t="s">
        <v>1401</v>
      </c>
      <c r="BX53" s="27">
        <v>31</v>
      </c>
      <c r="BY53" s="27" t="s">
        <v>4515</v>
      </c>
      <c r="BZ53" s="27" t="s">
        <v>1401</v>
      </c>
      <c r="CA53" s="27">
        <v>27</v>
      </c>
      <c r="CB53" s="27" t="s">
        <v>5489</v>
      </c>
      <c r="CC53" s="27" t="s">
        <v>1401</v>
      </c>
      <c r="CD53" s="27">
        <v>25</v>
      </c>
      <c r="CE53" s="27" t="s">
        <v>5653</v>
      </c>
      <c r="CF53" s="27" t="s">
        <v>1401</v>
      </c>
      <c r="CG53" s="27">
        <v>25</v>
      </c>
      <c r="CH53" s="27" t="s">
        <v>4020</v>
      </c>
      <c r="CI53" s="27" t="s">
        <v>1401</v>
      </c>
      <c r="CJ53" s="27">
        <v>23</v>
      </c>
      <c r="CK53" s="27" t="s">
        <v>4023</v>
      </c>
      <c r="CL53" s="27" t="s">
        <v>1401</v>
      </c>
      <c r="CM53" s="27">
        <v>16</v>
      </c>
      <c r="CN53" s="27" t="s">
        <v>5654</v>
      </c>
      <c r="CO53" s="27" t="s">
        <v>1401</v>
      </c>
      <c r="CP53" s="27">
        <v>10</v>
      </c>
      <c r="CQ53" s="52"/>
      <c r="CR53" s="52"/>
      <c r="CS53" s="52"/>
      <c r="CT53" s="52"/>
      <c r="CU53" s="52"/>
      <c r="CV53" s="52"/>
      <c r="CW53" s="27"/>
      <c r="CX53" s="52"/>
      <c r="CY53" s="52"/>
      <c r="CZ53" s="52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>
      <c r="A54" s="27">
        <v>53</v>
      </c>
      <c r="B54" s="71">
        <v>39496</v>
      </c>
      <c r="C54" s="27" t="s">
        <v>2599</v>
      </c>
      <c r="D54" s="33">
        <v>145550</v>
      </c>
      <c r="E54" s="33">
        <v>55100</v>
      </c>
      <c r="F54" s="66">
        <f t="shared" si="7"/>
        <v>0.37856406733081416</v>
      </c>
      <c r="G54" s="66">
        <f t="shared" si="8"/>
        <v>0.46266787658802178</v>
      </c>
      <c r="H54" s="66" t="str">
        <f t="shared" si="9"/>
        <v>PPPP</v>
      </c>
      <c r="I54" s="66">
        <f t="shared" si="10"/>
        <v>0.71954627949183303</v>
      </c>
      <c r="J54" s="66" t="str">
        <f t="shared" si="11"/>
        <v>PML</v>
      </c>
      <c r="K54" s="66">
        <f t="shared" si="12"/>
        <v>0.25687840290381125</v>
      </c>
      <c r="L54" s="66" t="str">
        <f t="shared" si="13"/>
        <v>MMA</v>
      </c>
      <c r="M54" s="66">
        <f t="shared" si="14"/>
        <v>1.8493647912885661E-2</v>
      </c>
      <c r="N54" s="27" t="s">
        <v>834</v>
      </c>
      <c r="O54" s="27" t="s">
        <v>1002</v>
      </c>
      <c r="P54" s="27" t="s">
        <v>837</v>
      </c>
      <c r="Q54" s="27" t="s">
        <v>425</v>
      </c>
      <c r="R54" s="27" t="s">
        <v>1185</v>
      </c>
      <c r="S54" s="27">
        <v>1019</v>
      </c>
      <c r="T54" s="27" t="s">
        <v>426</v>
      </c>
      <c r="U54" s="27" t="s">
        <v>1765</v>
      </c>
      <c r="V54" s="27">
        <v>78</v>
      </c>
      <c r="W54" s="27" t="s">
        <v>427</v>
      </c>
      <c r="X54" s="27" t="s">
        <v>909</v>
      </c>
      <c r="Y54" s="27">
        <v>14154</v>
      </c>
      <c r="Z54" s="27" t="s">
        <v>834</v>
      </c>
      <c r="AA54" s="27" t="s">
        <v>1194</v>
      </c>
      <c r="AB54" s="27" t="s">
        <v>837</v>
      </c>
      <c r="AC54" s="27" t="s">
        <v>428</v>
      </c>
      <c r="AD54" s="27" t="s">
        <v>1003</v>
      </c>
      <c r="AE54" s="27">
        <v>39647</v>
      </c>
      <c r="AF54" s="27" t="s">
        <v>834</v>
      </c>
      <c r="AG54" s="27" t="s">
        <v>3202</v>
      </c>
      <c r="AH54" s="27" t="s">
        <v>837</v>
      </c>
      <c r="AI54" s="27" t="s">
        <v>834</v>
      </c>
      <c r="AJ54" s="27" t="s">
        <v>3764</v>
      </c>
      <c r="AK54" s="27" t="s">
        <v>837</v>
      </c>
      <c r="AL54" s="27" t="s">
        <v>834</v>
      </c>
      <c r="AM54" s="27" t="s">
        <v>4732</v>
      </c>
      <c r="AN54" s="27" t="s">
        <v>837</v>
      </c>
      <c r="AO54" s="27" t="s">
        <v>834</v>
      </c>
      <c r="AP54" s="27" t="s">
        <v>1209</v>
      </c>
      <c r="AQ54" s="27" t="s">
        <v>837</v>
      </c>
      <c r="AR54" s="27" t="s">
        <v>834</v>
      </c>
      <c r="AS54" s="27" t="s">
        <v>1020</v>
      </c>
      <c r="AT54" s="27" t="s">
        <v>837</v>
      </c>
      <c r="AU54" s="27" t="s">
        <v>834</v>
      </c>
      <c r="AV54" s="27" t="s">
        <v>4372</v>
      </c>
      <c r="AW54" s="27" t="s">
        <v>837</v>
      </c>
      <c r="AX54" s="27" t="s">
        <v>834</v>
      </c>
      <c r="AY54" s="27" t="s">
        <v>1424</v>
      </c>
      <c r="AZ54" s="27" t="s">
        <v>837</v>
      </c>
      <c r="BA54" s="27" t="s">
        <v>834</v>
      </c>
      <c r="BB54" s="27" t="s">
        <v>4186</v>
      </c>
      <c r="BC54" s="27" t="s">
        <v>837</v>
      </c>
      <c r="BD54" s="27" t="s">
        <v>834</v>
      </c>
      <c r="BE54" s="27" t="s">
        <v>2875</v>
      </c>
      <c r="BF54" s="27" t="s">
        <v>837</v>
      </c>
      <c r="BG54" s="27" t="s">
        <v>834</v>
      </c>
      <c r="BH54" s="27" t="s">
        <v>3118</v>
      </c>
      <c r="BI54" s="27" t="s">
        <v>837</v>
      </c>
      <c r="BJ54" s="27" t="s">
        <v>834</v>
      </c>
      <c r="BK54" s="27" t="s">
        <v>3608</v>
      </c>
      <c r="BL54" s="27" t="s">
        <v>837</v>
      </c>
      <c r="BM54" s="27" t="s">
        <v>834</v>
      </c>
      <c r="BN54" s="27" t="s">
        <v>3983</v>
      </c>
      <c r="BO54" s="27" t="s">
        <v>837</v>
      </c>
      <c r="BP54" s="27" t="s">
        <v>834</v>
      </c>
      <c r="BQ54" s="27" t="s">
        <v>3395</v>
      </c>
      <c r="BR54" s="27" t="s">
        <v>837</v>
      </c>
      <c r="BS54" s="27" t="s">
        <v>429</v>
      </c>
      <c r="BT54" s="27" t="s">
        <v>1401</v>
      </c>
      <c r="BU54" s="27">
        <v>71</v>
      </c>
      <c r="BV54" s="27" t="s">
        <v>430</v>
      </c>
      <c r="BW54" s="27" t="s">
        <v>1401</v>
      </c>
      <c r="BX54" s="27">
        <v>41</v>
      </c>
      <c r="BY54" s="27" t="s">
        <v>5656</v>
      </c>
      <c r="BZ54" s="27" t="s">
        <v>1401</v>
      </c>
      <c r="CA54" s="27">
        <v>34</v>
      </c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>
      <c r="A55" s="27">
        <v>54</v>
      </c>
      <c r="B55" s="69">
        <v>39496</v>
      </c>
      <c r="C55" s="1" t="s">
        <v>2600</v>
      </c>
      <c r="D55" s="7">
        <v>138763</v>
      </c>
      <c r="E55" s="7">
        <v>43568</v>
      </c>
      <c r="F55" s="35">
        <f t="shared" si="7"/>
        <v>0.31397418620237383</v>
      </c>
      <c r="G55" s="35">
        <f t="shared" si="8"/>
        <v>0.22892948953360265</v>
      </c>
      <c r="H55" s="35" t="str">
        <f t="shared" si="9"/>
        <v>PPPP</v>
      </c>
      <c r="I55" s="35">
        <f t="shared" si="10"/>
        <v>0.5986503856041131</v>
      </c>
      <c r="J55" s="35" t="str">
        <f t="shared" si="11"/>
        <v>PML</v>
      </c>
      <c r="K55" s="35">
        <f t="shared" si="12"/>
        <v>0.36972089607051045</v>
      </c>
      <c r="L55" s="35" t="str">
        <f t="shared" si="13"/>
        <v>MMA</v>
      </c>
      <c r="M55" s="35">
        <f t="shared" si="14"/>
        <v>2.384777818582446E-2</v>
      </c>
      <c r="N55" s="27" t="s">
        <v>834</v>
      </c>
      <c r="O55" s="27" t="s">
        <v>1002</v>
      </c>
      <c r="P55" s="27" t="s">
        <v>837</v>
      </c>
      <c r="Q55" s="1" t="s">
        <v>5655</v>
      </c>
      <c r="R55" s="1" t="s">
        <v>1185</v>
      </c>
      <c r="S55" s="27">
        <v>1039</v>
      </c>
      <c r="T55" s="27" t="s">
        <v>834</v>
      </c>
      <c r="U55" s="27" t="s">
        <v>1765</v>
      </c>
      <c r="V55" s="27" t="s">
        <v>837</v>
      </c>
      <c r="W55" s="27" t="s">
        <v>2598</v>
      </c>
      <c r="X55" s="27" t="s">
        <v>909</v>
      </c>
      <c r="Y55" s="27">
        <v>16108</v>
      </c>
      <c r="Z55" s="27" t="s">
        <v>834</v>
      </c>
      <c r="AA55" s="27" t="s">
        <v>1194</v>
      </c>
      <c r="AB55" s="27" t="s">
        <v>837</v>
      </c>
      <c r="AC55" s="27" t="s">
        <v>2597</v>
      </c>
      <c r="AD55" s="27" t="s">
        <v>1003</v>
      </c>
      <c r="AE55" s="27">
        <v>26082</v>
      </c>
      <c r="AF55" s="27" t="s">
        <v>834</v>
      </c>
      <c r="AG55" s="27" t="s">
        <v>3202</v>
      </c>
      <c r="AH55" s="27" t="s">
        <v>837</v>
      </c>
      <c r="AI55" s="27" t="s">
        <v>834</v>
      </c>
      <c r="AJ55" s="27" t="s">
        <v>3764</v>
      </c>
      <c r="AK55" s="27" t="s">
        <v>837</v>
      </c>
      <c r="AL55" s="27" t="s">
        <v>834</v>
      </c>
      <c r="AM55" s="27" t="s">
        <v>4732</v>
      </c>
      <c r="AN55" s="27" t="s">
        <v>837</v>
      </c>
      <c r="AO55" s="27" t="s">
        <v>834</v>
      </c>
      <c r="AP55" s="27" t="s">
        <v>1209</v>
      </c>
      <c r="AQ55" s="27" t="s">
        <v>837</v>
      </c>
      <c r="AR55" s="27" t="s">
        <v>834</v>
      </c>
      <c r="AS55" s="27" t="s">
        <v>1020</v>
      </c>
      <c r="AT55" s="27" t="s">
        <v>837</v>
      </c>
      <c r="AU55" s="27" t="s">
        <v>834</v>
      </c>
      <c r="AV55" s="27" t="s">
        <v>4372</v>
      </c>
      <c r="AW55" s="27" t="s">
        <v>837</v>
      </c>
      <c r="AX55" s="27" t="s">
        <v>834</v>
      </c>
      <c r="AY55" s="27" t="s">
        <v>1424</v>
      </c>
      <c r="AZ55" s="27" t="s">
        <v>837</v>
      </c>
      <c r="BA55" s="27" t="s">
        <v>834</v>
      </c>
      <c r="BB55" s="27" t="s">
        <v>4186</v>
      </c>
      <c r="BC55" s="27" t="s">
        <v>837</v>
      </c>
      <c r="BD55" s="27" t="s">
        <v>834</v>
      </c>
      <c r="BE55" s="27" t="s">
        <v>2875</v>
      </c>
      <c r="BF55" s="27" t="s">
        <v>837</v>
      </c>
      <c r="BG55" s="27" t="s">
        <v>834</v>
      </c>
      <c r="BH55" s="27" t="s">
        <v>3118</v>
      </c>
      <c r="BI55" s="27" t="s">
        <v>837</v>
      </c>
      <c r="BJ55" s="27" t="s">
        <v>834</v>
      </c>
      <c r="BK55" s="27" t="s">
        <v>3608</v>
      </c>
      <c r="BL55" s="27" t="s">
        <v>837</v>
      </c>
      <c r="BM55" s="27" t="s">
        <v>834</v>
      </c>
      <c r="BN55" s="27" t="s">
        <v>3983</v>
      </c>
      <c r="BO55" s="27" t="s">
        <v>837</v>
      </c>
      <c r="BP55" s="27" t="s">
        <v>834</v>
      </c>
      <c r="BQ55" s="27" t="s">
        <v>3395</v>
      </c>
      <c r="BR55" s="27" t="s">
        <v>837</v>
      </c>
      <c r="BS55" s="1" t="s">
        <v>2273</v>
      </c>
      <c r="BT55" s="1" t="s">
        <v>1401</v>
      </c>
      <c r="BU55" s="27">
        <v>246</v>
      </c>
      <c r="BV55" s="27" t="s">
        <v>5656</v>
      </c>
      <c r="BW55" s="27" t="s">
        <v>1401</v>
      </c>
      <c r="BX55" s="27">
        <v>33</v>
      </c>
      <c r="BY55" s="27" t="s">
        <v>5657</v>
      </c>
      <c r="BZ55" s="27" t="s">
        <v>1401</v>
      </c>
      <c r="CA55" s="27">
        <v>27</v>
      </c>
      <c r="CB55" s="27" t="s">
        <v>5498</v>
      </c>
      <c r="CC55" s="27" t="s">
        <v>1401</v>
      </c>
      <c r="CD55" s="27">
        <v>13</v>
      </c>
      <c r="CE55" s="27" t="s">
        <v>3775</v>
      </c>
      <c r="CF55" s="27" t="s">
        <v>1401</v>
      </c>
      <c r="CG55" s="27">
        <v>11</v>
      </c>
      <c r="CH55" s="27" t="s">
        <v>5499</v>
      </c>
      <c r="CI55" s="27" t="s">
        <v>1401</v>
      </c>
      <c r="CJ55" s="27">
        <v>9</v>
      </c>
      <c r="CK55" s="52"/>
      <c r="CL55" s="52"/>
      <c r="CM55" s="52"/>
      <c r="CN55" s="52"/>
      <c r="CO55" s="52"/>
      <c r="CP55" s="52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>
      <c r="A56" s="27">
        <v>55</v>
      </c>
      <c r="B56" s="69">
        <v>39496</v>
      </c>
      <c r="C56" s="1" t="s">
        <v>2795</v>
      </c>
      <c r="D56" s="7">
        <v>137953</v>
      </c>
      <c r="E56" s="7">
        <v>56534</v>
      </c>
      <c r="F56" s="35">
        <f t="shared" si="7"/>
        <v>0.40980623835654173</v>
      </c>
      <c r="G56" s="35">
        <f t="shared" si="8"/>
        <v>0.46750627940708245</v>
      </c>
      <c r="H56" s="35" t="str">
        <f t="shared" si="9"/>
        <v>PPPP</v>
      </c>
      <c r="I56" s="35">
        <f t="shared" si="10"/>
        <v>0.7284642869777479</v>
      </c>
      <c r="J56" s="35" t="str">
        <f t="shared" si="11"/>
        <v>PML</v>
      </c>
      <c r="K56" s="35">
        <f t="shared" si="12"/>
        <v>0.26095800757066545</v>
      </c>
      <c r="L56" s="35" t="str">
        <f t="shared" si="13"/>
        <v>IND</v>
      </c>
      <c r="M56" s="35">
        <f t="shared" si="14"/>
        <v>3.6792018962040541E-3</v>
      </c>
      <c r="N56" s="27" t="s">
        <v>834</v>
      </c>
      <c r="O56" s="27" t="s">
        <v>1002</v>
      </c>
      <c r="P56" s="27" t="s">
        <v>837</v>
      </c>
      <c r="Q56" s="27" t="s">
        <v>834</v>
      </c>
      <c r="R56" s="27" t="s">
        <v>1185</v>
      </c>
      <c r="S56" s="27" t="s">
        <v>837</v>
      </c>
      <c r="T56" s="27" t="s">
        <v>5503</v>
      </c>
      <c r="U56" s="27" t="s">
        <v>1765</v>
      </c>
      <c r="V56" s="27">
        <v>24</v>
      </c>
      <c r="W56" s="27" t="s">
        <v>2797</v>
      </c>
      <c r="X56" s="27" t="s">
        <v>909</v>
      </c>
      <c r="Y56" s="27">
        <v>14753</v>
      </c>
      <c r="Z56" s="27" t="s">
        <v>5501</v>
      </c>
      <c r="AA56" s="27" t="s">
        <v>1194</v>
      </c>
      <c r="AB56" s="27">
        <v>100</v>
      </c>
      <c r="AC56" s="27" t="s">
        <v>2796</v>
      </c>
      <c r="AD56" s="27" t="s">
        <v>1003</v>
      </c>
      <c r="AE56" s="27">
        <v>41183</v>
      </c>
      <c r="AF56" s="27" t="s">
        <v>834</v>
      </c>
      <c r="AG56" s="27" t="s">
        <v>3202</v>
      </c>
      <c r="AH56" s="27" t="s">
        <v>837</v>
      </c>
      <c r="AI56" s="27" t="s">
        <v>834</v>
      </c>
      <c r="AJ56" s="27" t="s">
        <v>3764</v>
      </c>
      <c r="AK56" s="27" t="s">
        <v>837</v>
      </c>
      <c r="AL56" s="27" t="s">
        <v>834</v>
      </c>
      <c r="AM56" s="27" t="s">
        <v>4732</v>
      </c>
      <c r="AN56" s="27" t="s">
        <v>837</v>
      </c>
      <c r="AO56" s="27" t="s">
        <v>834</v>
      </c>
      <c r="AP56" s="27" t="s">
        <v>1209</v>
      </c>
      <c r="AQ56" s="27" t="s">
        <v>837</v>
      </c>
      <c r="AR56" s="27" t="s">
        <v>834</v>
      </c>
      <c r="AS56" s="27" t="s">
        <v>1020</v>
      </c>
      <c r="AT56" s="27" t="s">
        <v>837</v>
      </c>
      <c r="AU56" s="27" t="s">
        <v>834</v>
      </c>
      <c r="AV56" s="27" t="s">
        <v>4372</v>
      </c>
      <c r="AW56" s="27" t="s">
        <v>837</v>
      </c>
      <c r="AX56" s="27" t="s">
        <v>834</v>
      </c>
      <c r="AY56" s="27" t="s">
        <v>1424</v>
      </c>
      <c r="AZ56" s="27" t="s">
        <v>837</v>
      </c>
      <c r="BA56" s="27" t="s">
        <v>834</v>
      </c>
      <c r="BB56" s="27" t="s">
        <v>4186</v>
      </c>
      <c r="BC56" s="27" t="s">
        <v>837</v>
      </c>
      <c r="BD56" s="27" t="s">
        <v>834</v>
      </c>
      <c r="BE56" s="27" t="s">
        <v>2875</v>
      </c>
      <c r="BF56" s="27" t="s">
        <v>837</v>
      </c>
      <c r="BG56" s="27" t="s">
        <v>834</v>
      </c>
      <c r="BH56" s="27" t="s">
        <v>3118</v>
      </c>
      <c r="BI56" s="27" t="s">
        <v>837</v>
      </c>
      <c r="BJ56" s="27" t="s">
        <v>834</v>
      </c>
      <c r="BK56" s="27" t="s">
        <v>3608</v>
      </c>
      <c r="BL56" s="27" t="s">
        <v>837</v>
      </c>
      <c r="BM56" s="27" t="s">
        <v>834</v>
      </c>
      <c r="BN56" s="27" t="s">
        <v>3983</v>
      </c>
      <c r="BO56" s="27" t="s">
        <v>837</v>
      </c>
      <c r="BP56" s="27" t="s">
        <v>834</v>
      </c>
      <c r="BQ56" s="27" t="s">
        <v>3395</v>
      </c>
      <c r="BR56" s="27" t="s">
        <v>837</v>
      </c>
      <c r="BS56" s="27" t="s">
        <v>4024</v>
      </c>
      <c r="BT56" s="27" t="s">
        <v>1401</v>
      </c>
      <c r="BU56" s="27">
        <v>208</v>
      </c>
      <c r="BV56" s="27" t="s">
        <v>5500</v>
      </c>
      <c r="BW56" s="27" t="s">
        <v>1401</v>
      </c>
      <c r="BX56" s="27">
        <v>156</v>
      </c>
      <c r="BY56" s="27" t="s">
        <v>5502</v>
      </c>
      <c r="BZ56" s="27" t="s">
        <v>1401</v>
      </c>
      <c r="CA56" s="27">
        <v>29</v>
      </c>
      <c r="CB56" s="27" t="s">
        <v>4031</v>
      </c>
      <c r="CC56" s="27" t="s">
        <v>1401</v>
      </c>
      <c r="CD56" s="27">
        <v>19</v>
      </c>
      <c r="CE56" s="27" t="s">
        <v>5504</v>
      </c>
      <c r="CF56" s="27" t="s">
        <v>1401</v>
      </c>
      <c r="CG56" s="27">
        <v>16</v>
      </c>
      <c r="CH56" s="27" t="s">
        <v>5505</v>
      </c>
      <c r="CI56" s="27" t="s">
        <v>1401</v>
      </c>
      <c r="CJ56" s="27">
        <v>15</v>
      </c>
      <c r="CK56" s="27" t="s">
        <v>5506</v>
      </c>
      <c r="CL56" s="27" t="s">
        <v>1401</v>
      </c>
      <c r="CM56" s="27">
        <v>14</v>
      </c>
      <c r="CN56" s="27" t="s">
        <v>5507</v>
      </c>
      <c r="CO56" s="27" t="s">
        <v>1401</v>
      </c>
      <c r="CP56" s="27">
        <v>12</v>
      </c>
      <c r="CQ56" s="27" t="s">
        <v>4030</v>
      </c>
      <c r="CR56" s="27" t="s">
        <v>1401</v>
      </c>
      <c r="CS56" s="27">
        <v>5</v>
      </c>
      <c r="CT56" s="52"/>
      <c r="CU56" s="52"/>
      <c r="CV56" s="52"/>
      <c r="CW56" s="52"/>
      <c r="CX56" s="52"/>
      <c r="CY56" s="52"/>
      <c r="CZ56" s="52"/>
      <c r="DA56" s="52"/>
      <c r="DB56" s="52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>
      <c r="A57" s="27">
        <v>56</v>
      </c>
      <c r="B57" s="69">
        <v>39496</v>
      </c>
      <c r="C57" s="1" t="s">
        <v>2800</v>
      </c>
      <c r="D57" s="7">
        <v>120954</v>
      </c>
      <c r="E57" s="7">
        <v>50404</v>
      </c>
      <c r="F57" s="35">
        <f t="shared" si="7"/>
        <v>0.41672040610480016</v>
      </c>
      <c r="G57" s="35">
        <f t="shared" si="8"/>
        <v>0.27831124513927469</v>
      </c>
      <c r="H57" s="35" t="str">
        <f t="shared" si="9"/>
        <v>PPPP</v>
      </c>
      <c r="I57" s="35">
        <f t="shared" si="10"/>
        <v>0.63375922545829699</v>
      </c>
      <c r="J57" s="35" t="str">
        <f t="shared" si="11"/>
        <v>IND</v>
      </c>
      <c r="K57" s="35">
        <f t="shared" si="12"/>
        <v>0.35544798031902231</v>
      </c>
      <c r="L57" s="35" t="str">
        <f t="shared" si="13"/>
        <v>PML</v>
      </c>
      <c r="M57" s="35">
        <f t="shared" si="14"/>
        <v>3.8092214903579081E-3</v>
      </c>
      <c r="N57" s="27" t="s">
        <v>834</v>
      </c>
      <c r="O57" s="27" t="s">
        <v>1002</v>
      </c>
      <c r="P57" s="27" t="s">
        <v>837</v>
      </c>
      <c r="Q57" s="27" t="s">
        <v>834</v>
      </c>
      <c r="R57" s="27" t="s">
        <v>1185</v>
      </c>
      <c r="S57" s="27" t="s">
        <v>837</v>
      </c>
      <c r="T57" s="27" t="s">
        <v>5511</v>
      </c>
      <c r="U57" s="27" t="s">
        <v>1765</v>
      </c>
      <c r="V57" s="27">
        <v>36</v>
      </c>
      <c r="W57" s="27" t="s">
        <v>4029</v>
      </c>
      <c r="X57" s="27" t="s">
        <v>909</v>
      </c>
      <c r="Y57" s="27">
        <v>192</v>
      </c>
      <c r="Z57" s="27" t="s">
        <v>5508</v>
      </c>
      <c r="AA57" s="27" t="s">
        <v>1194</v>
      </c>
      <c r="AB57" s="27">
        <v>98</v>
      </c>
      <c r="AC57" s="27" t="s">
        <v>2798</v>
      </c>
      <c r="AD57" s="27" t="s">
        <v>1003</v>
      </c>
      <c r="AE57" s="27">
        <v>31944</v>
      </c>
      <c r="AF57" s="27" t="s">
        <v>834</v>
      </c>
      <c r="AG57" s="27" t="s">
        <v>3202</v>
      </c>
      <c r="AH57" s="27" t="s">
        <v>837</v>
      </c>
      <c r="AI57" s="27" t="s">
        <v>834</v>
      </c>
      <c r="AJ57" s="27" t="s">
        <v>3764</v>
      </c>
      <c r="AK57" s="27" t="s">
        <v>837</v>
      </c>
      <c r="AL57" s="27" t="s">
        <v>834</v>
      </c>
      <c r="AM57" s="27" t="s">
        <v>4732</v>
      </c>
      <c r="AN57" s="27" t="s">
        <v>837</v>
      </c>
      <c r="AO57" s="27" t="s">
        <v>834</v>
      </c>
      <c r="AP57" s="27" t="s">
        <v>1209</v>
      </c>
      <c r="AQ57" s="27" t="s">
        <v>837</v>
      </c>
      <c r="AR57" s="27" t="s">
        <v>834</v>
      </c>
      <c r="AS57" s="27" t="s">
        <v>1020</v>
      </c>
      <c r="AT57" s="27" t="s">
        <v>837</v>
      </c>
      <c r="AU57" s="27" t="s">
        <v>834</v>
      </c>
      <c r="AV57" s="27" t="s">
        <v>4372</v>
      </c>
      <c r="AW57" s="27" t="s">
        <v>837</v>
      </c>
      <c r="AX57" s="27" t="s">
        <v>834</v>
      </c>
      <c r="AY57" s="27" t="s">
        <v>1424</v>
      </c>
      <c r="AZ57" s="27" t="s">
        <v>837</v>
      </c>
      <c r="BA57" s="27" t="s">
        <v>834</v>
      </c>
      <c r="BB57" s="27" t="s">
        <v>4186</v>
      </c>
      <c r="BC57" s="27" t="s">
        <v>837</v>
      </c>
      <c r="BD57" s="27" t="s">
        <v>834</v>
      </c>
      <c r="BE57" s="27" t="s">
        <v>2875</v>
      </c>
      <c r="BF57" s="27" t="s">
        <v>837</v>
      </c>
      <c r="BG57" s="27" t="s">
        <v>834</v>
      </c>
      <c r="BH57" s="27" t="s">
        <v>3118</v>
      </c>
      <c r="BI57" s="27" t="s">
        <v>837</v>
      </c>
      <c r="BJ57" s="27" t="s">
        <v>834</v>
      </c>
      <c r="BK57" s="27" t="s">
        <v>3608</v>
      </c>
      <c r="BL57" s="27" t="s">
        <v>837</v>
      </c>
      <c r="BM57" s="27" t="s">
        <v>834</v>
      </c>
      <c r="BN57" s="27" t="s">
        <v>3983</v>
      </c>
      <c r="BO57" s="27" t="s">
        <v>837</v>
      </c>
      <c r="BP57" s="27" t="s">
        <v>834</v>
      </c>
      <c r="BQ57" s="27" t="s">
        <v>3395</v>
      </c>
      <c r="BR57" s="27" t="s">
        <v>837</v>
      </c>
      <c r="BS57" s="27" t="s">
        <v>2799</v>
      </c>
      <c r="BT57" s="27" t="s">
        <v>1401</v>
      </c>
      <c r="BU57" s="27">
        <v>17916</v>
      </c>
      <c r="BV57" s="27" t="s">
        <v>5509</v>
      </c>
      <c r="BW57" s="27" t="s">
        <v>1401</v>
      </c>
      <c r="BX57" s="27">
        <v>82</v>
      </c>
      <c r="BY57" s="27" t="s">
        <v>5510</v>
      </c>
      <c r="BZ57" s="27" t="s">
        <v>1401</v>
      </c>
      <c r="CA57" s="27">
        <v>43</v>
      </c>
      <c r="CB57" s="27" t="s">
        <v>5512</v>
      </c>
      <c r="CC57" s="27" t="s">
        <v>1401</v>
      </c>
      <c r="CD57" s="27">
        <v>22</v>
      </c>
      <c r="CE57" s="27" t="s">
        <v>5513</v>
      </c>
      <c r="CF57" s="27" t="s">
        <v>1401</v>
      </c>
      <c r="CG57" s="27">
        <v>19</v>
      </c>
      <c r="CH57" s="27" t="s">
        <v>5514</v>
      </c>
      <c r="CI57" s="27" t="s">
        <v>1401</v>
      </c>
      <c r="CJ57" s="27">
        <v>17</v>
      </c>
      <c r="CK57" s="27" t="s">
        <v>5679</v>
      </c>
      <c r="CL57" s="27" t="s">
        <v>1401</v>
      </c>
      <c r="CM57" s="27">
        <v>14</v>
      </c>
      <c r="CN57" s="27" t="s">
        <v>5678</v>
      </c>
      <c r="CO57" s="27" t="s">
        <v>1401</v>
      </c>
      <c r="CP57" s="27">
        <v>13</v>
      </c>
      <c r="CQ57" s="27" t="s">
        <v>5693</v>
      </c>
      <c r="CR57" s="27" t="s">
        <v>1401</v>
      </c>
      <c r="CS57" s="27">
        <v>8</v>
      </c>
      <c r="CT57" s="52"/>
      <c r="CU57" s="52"/>
      <c r="CV57" s="52"/>
      <c r="CW57" s="52"/>
      <c r="CX57" s="52"/>
      <c r="CY57" s="52"/>
      <c r="CZ57" s="52"/>
      <c r="DA57" s="52"/>
      <c r="DB57" s="52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>
      <c r="A58" s="27">
        <v>57</v>
      </c>
      <c r="B58" s="69">
        <v>39496</v>
      </c>
      <c r="C58" s="1" t="s">
        <v>2803</v>
      </c>
      <c r="D58" s="7">
        <v>117318</v>
      </c>
      <c r="E58" s="7">
        <v>55135</v>
      </c>
      <c r="F58" s="35">
        <f t="shared" si="7"/>
        <v>0.46996198366832032</v>
      </c>
      <c r="G58" s="35">
        <f t="shared" si="8"/>
        <v>0.60632991747528797</v>
      </c>
      <c r="H58" s="35" t="str">
        <f t="shared" si="9"/>
        <v>PPPP</v>
      </c>
      <c r="I58" s="35">
        <f t="shared" si="10"/>
        <v>0.7520449805024032</v>
      </c>
      <c r="J58" s="35" t="str">
        <f t="shared" si="11"/>
        <v>IND</v>
      </c>
      <c r="K58" s="35">
        <f t="shared" si="12"/>
        <v>0.14571506302711526</v>
      </c>
      <c r="L58" s="35" t="str">
        <f t="shared" si="13"/>
        <v>IND</v>
      </c>
      <c r="M58" s="35">
        <f t="shared" si="14"/>
        <v>4.6921193434297633E-2</v>
      </c>
      <c r="N58" s="27" t="s">
        <v>834</v>
      </c>
      <c r="O58" s="27" t="s">
        <v>1002</v>
      </c>
      <c r="P58" s="27" t="s">
        <v>837</v>
      </c>
      <c r="Q58" s="27" t="s">
        <v>834</v>
      </c>
      <c r="R58" s="27" t="s">
        <v>1185</v>
      </c>
      <c r="S58" s="27" t="s">
        <v>837</v>
      </c>
      <c r="T58" s="27" t="s">
        <v>834</v>
      </c>
      <c r="U58" s="27" t="s">
        <v>1765</v>
      </c>
      <c r="V58" s="27" t="s">
        <v>837</v>
      </c>
      <c r="W58" s="27" t="s">
        <v>834</v>
      </c>
      <c r="X58" s="27" t="s">
        <v>909</v>
      </c>
      <c r="Y58" s="27" t="s">
        <v>837</v>
      </c>
      <c r="Z58" s="27" t="s">
        <v>834</v>
      </c>
      <c r="AA58" s="27" t="s">
        <v>1194</v>
      </c>
      <c r="AB58" s="27" t="s">
        <v>837</v>
      </c>
      <c r="AC58" s="27" t="s">
        <v>288</v>
      </c>
      <c r="AD58" s="27" t="s">
        <v>1003</v>
      </c>
      <c r="AE58" s="27">
        <v>41464</v>
      </c>
      <c r="AF58" s="27" t="s">
        <v>834</v>
      </c>
      <c r="AG58" s="27" t="s">
        <v>3202</v>
      </c>
      <c r="AH58" s="27" t="s">
        <v>837</v>
      </c>
      <c r="AI58" s="27" t="s">
        <v>834</v>
      </c>
      <c r="AJ58" s="27" t="s">
        <v>3764</v>
      </c>
      <c r="AK58" s="27" t="s">
        <v>837</v>
      </c>
      <c r="AL58" s="27" t="s">
        <v>834</v>
      </c>
      <c r="AM58" s="27" t="s">
        <v>4732</v>
      </c>
      <c r="AN58" s="27" t="s">
        <v>837</v>
      </c>
      <c r="AO58" s="27" t="s">
        <v>834</v>
      </c>
      <c r="AP58" s="27" t="s">
        <v>1209</v>
      </c>
      <c r="AQ58" s="27" t="s">
        <v>837</v>
      </c>
      <c r="AR58" s="27" t="s">
        <v>834</v>
      </c>
      <c r="AS58" s="27" t="s">
        <v>1020</v>
      </c>
      <c r="AT58" s="27" t="s">
        <v>837</v>
      </c>
      <c r="AU58" s="27" t="s">
        <v>834</v>
      </c>
      <c r="AV58" s="27" t="s">
        <v>4372</v>
      </c>
      <c r="AW58" s="27" t="s">
        <v>837</v>
      </c>
      <c r="AX58" s="27" t="s">
        <v>834</v>
      </c>
      <c r="AY58" s="27" t="s">
        <v>1424</v>
      </c>
      <c r="AZ58" s="27" t="s">
        <v>837</v>
      </c>
      <c r="BA58" s="27" t="s">
        <v>834</v>
      </c>
      <c r="BB58" s="27" t="s">
        <v>4186</v>
      </c>
      <c r="BC58" s="27" t="s">
        <v>837</v>
      </c>
      <c r="BD58" s="27" t="s">
        <v>834</v>
      </c>
      <c r="BE58" s="27" t="s">
        <v>2875</v>
      </c>
      <c r="BF58" s="27" t="s">
        <v>837</v>
      </c>
      <c r="BG58" s="27" t="s">
        <v>834</v>
      </c>
      <c r="BH58" s="27" t="s">
        <v>3118</v>
      </c>
      <c r="BI58" s="27" t="s">
        <v>837</v>
      </c>
      <c r="BJ58" s="27" t="s">
        <v>834</v>
      </c>
      <c r="BK58" s="27" t="s">
        <v>3608</v>
      </c>
      <c r="BL58" s="27" t="s">
        <v>837</v>
      </c>
      <c r="BM58" s="27" t="s">
        <v>834</v>
      </c>
      <c r="BN58" s="27" t="s">
        <v>3983</v>
      </c>
      <c r="BO58" s="27" t="s">
        <v>837</v>
      </c>
      <c r="BP58" s="27" t="s">
        <v>834</v>
      </c>
      <c r="BQ58" s="27" t="s">
        <v>3395</v>
      </c>
      <c r="BR58" s="27" t="s">
        <v>837</v>
      </c>
      <c r="BS58" s="27" t="s">
        <v>289</v>
      </c>
      <c r="BT58" s="27" t="s">
        <v>1401</v>
      </c>
      <c r="BU58" s="27">
        <v>8034</v>
      </c>
      <c r="BV58" s="27" t="s">
        <v>290</v>
      </c>
      <c r="BW58" s="27" t="s">
        <v>1401</v>
      </c>
      <c r="BX58" s="27">
        <v>2587</v>
      </c>
      <c r="BY58" s="27" t="s">
        <v>291</v>
      </c>
      <c r="BZ58" s="27" t="s">
        <v>1401</v>
      </c>
      <c r="CA58" s="27">
        <v>2280</v>
      </c>
      <c r="CB58" s="27" t="s">
        <v>292</v>
      </c>
      <c r="CC58" s="27" t="s">
        <v>1401</v>
      </c>
      <c r="CD58" s="27">
        <v>179</v>
      </c>
      <c r="CE58" s="27" t="s">
        <v>293</v>
      </c>
      <c r="CF58" s="27" t="s">
        <v>1401</v>
      </c>
      <c r="CG58" s="27">
        <v>168</v>
      </c>
      <c r="CH58" s="27" t="s">
        <v>294</v>
      </c>
      <c r="CI58" s="27" t="s">
        <v>1401</v>
      </c>
      <c r="CJ58" s="27">
        <v>61</v>
      </c>
      <c r="CK58" s="27" t="s">
        <v>295</v>
      </c>
      <c r="CL58" s="27" t="s">
        <v>1401</v>
      </c>
      <c r="CM58" s="27">
        <v>59</v>
      </c>
      <c r="CN58" s="27" t="s">
        <v>296</v>
      </c>
      <c r="CO58" s="27" t="s">
        <v>1401</v>
      </c>
      <c r="CP58" s="27">
        <v>43</v>
      </c>
      <c r="CQ58" s="27" t="s">
        <v>297</v>
      </c>
      <c r="CR58" s="27" t="s">
        <v>1401</v>
      </c>
      <c r="CS58" s="27">
        <v>43</v>
      </c>
      <c r="CT58" s="27" t="s">
        <v>298</v>
      </c>
      <c r="CU58" s="27" t="s">
        <v>1401</v>
      </c>
      <c r="CV58" s="27">
        <v>38</v>
      </c>
      <c r="CW58" s="27" t="s">
        <v>299</v>
      </c>
      <c r="CX58" s="27" t="s">
        <v>1401</v>
      </c>
      <c r="CY58" s="27">
        <v>35</v>
      </c>
      <c r="CZ58" s="27" t="s">
        <v>147</v>
      </c>
      <c r="DA58" s="27" t="s">
        <v>1401</v>
      </c>
      <c r="DB58" s="27">
        <v>30</v>
      </c>
      <c r="DC58" s="27" t="s">
        <v>148</v>
      </c>
      <c r="DD58" s="27" t="s">
        <v>1401</v>
      </c>
      <c r="DE58" s="27">
        <v>18</v>
      </c>
      <c r="DF58" s="27" t="s">
        <v>149</v>
      </c>
      <c r="DG58" s="27" t="s">
        <v>1401</v>
      </c>
      <c r="DH58" s="27">
        <v>17</v>
      </c>
      <c r="DI58" s="27" t="s">
        <v>150</v>
      </c>
      <c r="DJ58" s="27" t="s">
        <v>1401</v>
      </c>
      <c r="DK58" s="27">
        <v>13</v>
      </c>
      <c r="DL58" s="27" t="s">
        <v>151</v>
      </c>
      <c r="DM58" s="27" t="s">
        <v>1401</v>
      </c>
      <c r="DN58" s="27">
        <v>10</v>
      </c>
      <c r="DO58" s="27" t="s">
        <v>152</v>
      </c>
      <c r="DP58" s="27" t="s">
        <v>1401</v>
      </c>
      <c r="DQ58" s="27">
        <v>6</v>
      </c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>
      <c r="A59" s="27">
        <v>58</v>
      </c>
      <c r="B59" s="69">
        <v>39496</v>
      </c>
      <c r="C59" s="1" t="s">
        <v>2804</v>
      </c>
      <c r="D59" s="7">
        <v>120295</v>
      </c>
      <c r="E59" s="7">
        <v>48730</v>
      </c>
      <c r="F59" s="35">
        <f t="shared" si="7"/>
        <v>0.40508749324577081</v>
      </c>
      <c r="G59" s="35">
        <f t="shared" si="8"/>
        <v>0.93706135850605377</v>
      </c>
      <c r="H59" s="35" t="str">
        <f t="shared" si="9"/>
        <v>PPPP</v>
      </c>
      <c r="I59" s="35">
        <f t="shared" si="10"/>
        <v>0.96513441411861278</v>
      </c>
      <c r="J59" s="35" t="str">
        <f t="shared" si="11"/>
        <v>PML</v>
      </c>
      <c r="K59" s="35">
        <f t="shared" si="12"/>
        <v>2.8073055612559E-2</v>
      </c>
      <c r="L59" s="35" t="str">
        <f t="shared" si="13"/>
        <v>PML-N</v>
      </c>
      <c r="M59" s="35">
        <f t="shared" si="14"/>
        <v>2.339421301046583E-3</v>
      </c>
      <c r="N59" s="27" t="s">
        <v>834</v>
      </c>
      <c r="O59" s="27" t="s">
        <v>1002</v>
      </c>
      <c r="P59" s="27" t="s">
        <v>837</v>
      </c>
      <c r="Q59" s="27" t="s">
        <v>834</v>
      </c>
      <c r="R59" s="27" t="s">
        <v>1185</v>
      </c>
      <c r="S59" s="27" t="s">
        <v>837</v>
      </c>
      <c r="T59" s="27" t="s">
        <v>5702</v>
      </c>
      <c r="U59" s="27" t="s">
        <v>1765</v>
      </c>
      <c r="V59" s="27">
        <v>35</v>
      </c>
      <c r="W59" s="27" t="s">
        <v>2802</v>
      </c>
      <c r="X59" s="27" t="s">
        <v>909</v>
      </c>
      <c r="Y59" s="27">
        <v>1368</v>
      </c>
      <c r="Z59" s="27" t="s">
        <v>5701</v>
      </c>
      <c r="AA59" s="27" t="s">
        <v>1194</v>
      </c>
      <c r="AB59" s="27">
        <v>114</v>
      </c>
      <c r="AC59" s="27" t="s">
        <v>2801</v>
      </c>
      <c r="AD59" s="27" t="s">
        <v>1003</v>
      </c>
      <c r="AE59" s="27">
        <v>47031</v>
      </c>
      <c r="AF59" s="27" t="s">
        <v>834</v>
      </c>
      <c r="AG59" s="27" t="s">
        <v>3202</v>
      </c>
      <c r="AH59" s="27" t="s">
        <v>837</v>
      </c>
      <c r="AI59" s="27" t="s">
        <v>834</v>
      </c>
      <c r="AJ59" s="27" t="s">
        <v>3764</v>
      </c>
      <c r="AK59" s="27" t="s">
        <v>837</v>
      </c>
      <c r="AL59" s="27" t="s">
        <v>834</v>
      </c>
      <c r="AM59" s="27" t="s">
        <v>4732</v>
      </c>
      <c r="AN59" s="27" t="s">
        <v>837</v>
      </c>
      <c r="AO59" s="27" t="s">
        <v>834</v>
      </c>
      <c r="AP59" s="27" t="s">
        <v>1209</v>
      </c>
      <c r="AQ59" s="27" t="s">
        <v>837</v>
      </c>
      <c r="AR59" s="27" t="s">
        <v>834</v>
      </c>
      <c r="AS59" s="27" t="s">
        <v>1020</v>
      </c>
      <c r="AT59" s="27" t="s">
        <v>837</v>
      </c>
      <c r="AU59" s="27" t="s">
        <v>834</v>
      </c>
      <c r="AV59" s="27" t="s">
        <v>4372</v>
      </c>
      <c r="AW59" s="27" t="s">
        <v>837</v>
      </c>
      <c r="AX59" s="27" t="s">
        <v>834</v>
      </c>
      <c r="AY59" s="27" t="s">
        <v>1424</v>
      </c>
      <c r="AZ59" s="27" t="s">
        <v>837</v>
      </c>
      <c r="BA59" s="27" t="s">
        <v>834</v>
      </c>
      <c r="BB59" s="27" t="s">
        <v>4186</v>
      </c>
      <c r="BC59" s="27" t="s">
        <v>837</v>
      </c>
      <c r="BD59" s="1" t="s">
        <v>3174</v>
      </c>
      <c r="BE59" s="1" t="s">
        <v>2875</v>
      </c>
      <c r="BF59" s="1">
        <v>16</v>
      </c>
      <c r="BG59" s="27" t="s">
        <v>834</v>
      </c>
      <c r="BH59" s="27" t="s">
        <v>3118</v>
      </c>
      <c r="BI59" s="27" t="s">
        <v>837</v>
      </c>
      <c r="BJ59" s="27" t="s">
        <v>834</v>
      </c>
      <c r="BK59" s="27" t="s">
        <v>3608</v>
      </c>
      <c r="BL59" s="27" t="s">
        <v>837</v>
      </c>
      <c r="BM59" s="27" t="s">
        <v>834</v>
      </c>
      <c r="BN59" s="27" t="s">
        <v>3983</v>
      </c>
      <c r="BO59" s="27" t="s">
        <v>837</v>
      </c>
      <c r="BP59" s="27" t="s">
        <v>834</v>
      </c>
      <c r="BQ59" s="27" t="s">
        <v>3395</v>
      </c>
      <c r="BR59" s="27" t="s">
        <v>837</v>
      </c>
      <c r="BS59" s="27" t="s">
        <v>5703</v>
      </c>
      <c r="BT59" s="27" t="s">
        <v>1401</v>
      </c>
      <c r="BU59" s="27">
        <v>32</v>
      </c>
      <c r="BV59" s="27" t="s">
        <v>4037</v>
      </c>
      <c r="BW59" s="27" t="s">
        <v>1401</v>
      </c>
      <c r="BX59" s="27">
        <v>31</v>
      </c>
      <c r="BY59" s="27" t="s">
        <v>4034</v>
      </c>
      <c r="BZ59" s="27" t="s">
        <v>1401</v>
      </c>
      <c r="CA59" s="27">
        <v>20</v>
      </c>
      <c r="CB59" s="27" t="s">
        <v>5704</v>
      </c>
      <c r="CC59" s="27" t="s">
        <v>1401</v>
      </c>
      <c r="CD59" s="27">
        <v>17</v>
      </c>
      <c r="CE59" s="27" t="s">
        <v>5705</v>
      </c>
      <c r="CF59" s="27" t="s">
        <v>1401</v>
      </c>
      <c r="CG59" s="27">
        <v>13</v>
      </c>
      <c r="CH59" s="27" t="s">
        <v>6028</v>
      </c>
      <c r="CI59" s="27" t="s">
        <v>1401</v>
      </c>
      <c r="CJ59" s="27">
        <v>13</v>
      </c>
      <c r="CK59" s="27" t="s">
        <v>6029</v>
      </c>
      <c r="CL59" s="27" t="s">
        <v>1401</v>
      </c>
      <c r="CM59" s="27">
        <v>12</v>
      </c>
      <c r="CN59" s="27" t="s">
        <v>6030</v>
      </c>
      <c r="CO59" s="27" t="s">
        <v>1401</v>
      </c>
      <c r="CP59" s="27">
        <v>11</v>
      </c>
      <c r="CQ59" s="27" t="s">
        <v>6031</v>
      </c>
      <c r="CR59" s="27" t="s">
        <v>1401</v>
      </c>
      <c r="CS59" s="27">
        <v>11</v>
      </c>
      <c r="CT59" s="27" t="s">
        <v>6032</v>
      </c>
      <c r="CU59" s="27" t="s">
        <v>1401</v>
      </c>
      <c r="CV59" s="27">
        <v>6</v>
      </c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27"/>
      <c r="DJ59" s="27"/>
      <c r="DK59" s="27"/>
      <c r="DL59" s="27"/>
      <c r="DM59" s="27"/>
      <c r="DN59" s="27"/>
      <c r="DO59" s="27"/>
      <c r="DP59" s="27"/>
      <c r="DQ59" s="27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>
      <c r="A60" s="27">
        <v>59</v>
      </c>
      <c r="B60" s="69">
        <v>39496</v>
      </c>
      <c r="C60" s="1" t="s">
        <v>2991</v>
      </c>
      <c r="D60" s="7">
        <v>120822</v>
      </c>
      <c r="E60" s="7">
        <v>47687</v>
      </c>
      <c r="F60" s="35">
        <f t="shared" si="7"/>
        <v>0.39468805350019037</v>
      </c>
      <c r="G60" s="35">
        <f t="shared" si="8"/>
        <v>0.16570553819699288</v>
      </c>
      <c r="H60" s="35" t="str">
        <f t="shared" si="9"/>
        <v>PPPP</v>
      </c>
      <c r="I60" s="35">
        <f t="shared" si="10"/>
        <v>0.57680290225847719</v>
      </c>
      <c r="J60" s="35" t="str">
        <f t="shared" si="11"/>
        <v>PML</v>
      </c>
      <c r="K60" s="35">
        <f t="shared" si="12"/>
        <v>0.41109736406148428</v>
      </c>
      <c r="L60" s="35" t="str">
        <f t="shared" si="13"/>
        <v>PML-N</v>
      </c>
      <c r="M60" s="35">
        <f t="shared" si="14"/>
        <v>2.6002893870446871E-3</v>
      </c>
      <c r="N60" s="27" t="s">
        <v>834</v>
      </c>
      <c r="O60" s="27" t="s">
        <v>1002</v>
      </c>
      <c r="P60" s="27" t="s">
        <v>837</v>
      </c>
      <c r="Q60" s="27" t="s">
        <v>834</v>
      </c>
      <c r="R60" s="27" t="s">
        <v>1185</v>
      </c>
      <c r="S60" s="27" t="s">
        <v>837</v>
      </c>
      <c r="T60" s="27" t="s">
        <v>6057</v>
      </c>
      <c r="U60" s="27" t="s">
        <v>1765</v>
      </c>
      <c r="V60" s="27">
        <v>37</v>
      </c>
      <c r="W60" s="27" t="s">
        <v>153</v>
      </c>
      <c r="X60" s="27" t="s">
        <v>909</v>
      </c>
      <c r="Y60" s="27">
        <v>19604</v>
      </c>
      <c r="Z60" s="27" t="s">
        <v>6033</v>
      </c>
      <c r="AA60" s="27" t="s">
        <v>1194</v>
      </c>
      <c r="AB60" s="27">
        <v>124</v>
      </c>
      <c r="AC60" s="27" t="s">
        <v>2990</v>
      </c>
      <c r="AD60" s="27" t="s">
        <v>1003</v>
      </c>
      <c r="AE60" s="27">
        <v>27506</v>
      </c>
      <c r="AF60" s="27" t="s">
        <v>834</v>
      </c>
      <c r="AG60" s="27" t="s">
        <v>3202</v>
      </c>
      <c r="AH60" s="27" t="s">
        <v>837</v>
      </c>
      <c r="AI60" s="27" t="s">
        <v>834</v>
      </c>
      <c r="AJ60" s="27" t="s">
        <v>3764</v>
      </c>
      <c r="AK60" s="27" t="s">
        <v>837</v>
      </c>
      <c r="AL60" s="27" t="s">
        <v>834</v>
      </c>
      <c r="AM60" s="27" t="s">
        <v>4732</v>
      </c>
      <c r="AN60" s="27" t="s">
        <v>837</v>
      </c>
      <c r="AO60" s="27" t="s">
        <v>834</v>
      </c>
      <c r="AP60" s="27" t="s">
        <v>1209</v>
      </c>
      <c r="AQ60" s="27" t="s">
        <v>837</v>
      </c>
      <c r="AR60" s="27" t="s">
        <v>834</v>
      </c>
      <c r="AS60" s="27" t="s">
        <v>1020</v>
      </c>
      <c r="AT60" s="27" t="s">
        <v>837</v>
      </c>
      <c r="AU60" s="27" t="s">
        <v>834</v>
      </c>
      <c r="AV60" s="27" t="s">
        <v>4372</v>
      </c>
      <c r="AW60" s="27" t="s">
        <v>837</v>
      </c>
      <c r="AX60" s="27" t="s">
        <v>834</v>
      </c>
      <c r="AY60" s="27" t="s">
        <v>1424</v>
      </c>
      <c r="AZ60" s="27" t="s">
        <v>837</v>
      </c>
      <c r="BA60" s="27" t="s">
        <v>834</v>
      </c>
      <c r="BB60" s="27" t="s">
        <v>4186</v>
      </c>
      <c r="BC60" s="27" t="s">
        <v>837</v>
      </c>
      <c r="BD60" s="27" t="s">
        <v>834</v>
      </c>
      <c r="BE60" s="27" t="s">
        <v>2875</v>
      </c>
      <c r="BF60" s="27" t="s">
        <v>837</v>
      </c>
      <c r="BG60" s="27" t="s">
        <v>834</v>
      </c>
      <c r="BH60" s="27" t="s">
        <v>3118</v>
      </c>
      <c r="BI60" s="27" t="s">
        <v>837</v>
      </c>
      <c r="BJ60" s="27" t="s">
        <v>834</v>
      </c>
      <c r="BK60" s="27" t="s">
        <v>3608</v>
      </c>
      <c r="BL60" s="27" t="s">
        <v>837</v>
      </c>
      <c r="BM60" s="27" t="s">
        <v>834</v>
      </c>
      <c r="BN60" s="27" t="s">
        <v>3983</v>
      </c>
      <c r="BO60" s="27" t="s">
        <v>837</v>
      </c>
      <c r="BP60" s="27" t="s">
        <v>834</v>
      </c>
      <c r="BQ60" s="27" t="s">
        <v>3395</v>
      </c>
      <c r="BR60" s="27" t="s">
        <v>837</v>
      </c>
      <c r="BS60" s="27" t="s">
        <v>6204</v>
      </c>
      <c r="BT60" s="27" t="s">
        <v>1401</v>
      </c>
      <c r="BU60" s="27">
        <v>108</v>
      </c>
      <c r="BV60" s="27" t="s">
        <v>6205</v>
      </c>
      <c r="BW60" s="27" t="s">
        <v>1401</v>
      </c>
      <c r="BX60" s="27">
        <v>93</v>
      </c>
      <c r="BY60" s="27" t="s">
        <v>4037</v>
      </c>
      <c r="BZ60" s="27" t="s">
        <v>1401</v>
      </c>
      <c r="CA60" s="27">
        <v>63</v>
      </c>
      <c r="CB60" s="27" t="s">
        <v>6206</v>
      </c>
      <c r="CC60" s="27" t="s">
        <v>1401</v>
      </c>
      <c r="CD60" s="27">
        <v>55</v>
      </c>
      <c r="CE60" s="27" t="s">
        <v>6207</v>
      </c>
      <c r="CF60" s="27" t="s">
        <v>1401</v>
      </c>
      <c r="CG60" s="27">
        <v>46</v>
      </c>
      <c r="CH60" s="27" t="s">
        <v>4035</v>
      </c>
      <c r="CI60" s="27" t="s">
        <v>1401</v>
      </c>
      <c r="CJ60" s="27">
        <v>20</v>
      </c>
      <c r="CK60" s="27" t="s">
        <v>6058</v>
      </c>
      <c r="CL60" s="27" t="s">
        <v>1401</v>
      </c>
      <c r="CM60" s="27">
        <v>16</v>
      </c>
      <c r="CN60" s="27" t="s">
        <v>6038</v>
      </c>
      <c r="CO60" s="27" t="s">
        <v>1401</v>
      </c>
      <c r="CP60" s="27">
        <v>11</v>
      </c>
      <c r="CQ60" s="27" t="s">
        <v>6039</v>
      </c>
      <c r="CR60" s="27" t="s">
        <v>1401</v>
      </c>
      <c r="CS60" s="27">
        <v>4</v>
      </c>
      <c r="CT60" s="52"/>
      <c r="CU60" s="52"/>
      <c r="CV60" s="52"/>
      <c r="CW60" s="52"/>
      <c r="CX60" s="52"/>
      <c r="CY60" s="52"/>
      <c r="CZ60" s="52"/>
      <c r="DA60" s="52"/>
      <c r="DB60" s="52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>
      <c r="A61" s="27">
        <v>60</v>
      </c>
      <c r="B61" s="69">
        <v>39496</v>
      </c>
      <c r="C61" s="1" t="s">
        <v>1358</v>
      </c>
      <c r="D61" s="7">
        <v>125661</v>
      </c>
      <c r="E61" s="7">
        <v>88404</v>
      </c>
      <c r="F61" s="35">
        <f t="shared" si="7"/>
        <v>0.70351182944589008</v>
      </c>
      <c r="G61" s="35">
        <f t="shared" si="8"/>
        <v>0.77624315641826158</v>
      </c>
      <c r="H61" s="35" t="str">
        <f t="shared" si="9"/>
        <v>PML</v>
      </c>
      <c r="I61" s="35">
        <f t="shared" si="10"/>
        <v>0.88751640197276138</v>
      </c>
      <c r="J61" s="35" t="str">
        <f t="shared" si="11"/>
        <v>PPPP</v>
      </c>
      <c r="K61" s="35">
        <f t="shared" si="12"/>
        <v>0.1112732455544998</v>
      </c>
      <c r="L61" s="35" t="str">
        <f t="shared" si="13"/>
        <v>IND</v>
      </c>
      <c r="M61" s="35">
        <f t="shared" si="14"/>
        <v>7.6919596398353012E-4</v>
      </c>
      <c r="N61" s="27" t="s">
        <v>834</v>
      </c>
      <c r="O61" s="27" t="s">
        <v>1002</v>
      </c>
      <c r="P61" s="27" t="s">
        <v>837</v>
      </c>
      <c r="Q61" s="27" t="s">
        <v>834</v>
      </c>
      <c r="R61" s="27" t="s">
        <v>1185</v>
      </c>
      <c r="S61" s="27" t="s">
        <v>837</v>
      </c>
      <c r="T61" s="27" t="s">
        <v>834</v>
      </c>
      <c r="U61" s="27" t="s">
        <v>1765</v>
      </c>
      <c r="V61" s="27" t="s">
        <v>837</v>
      </c>
      <c r="W61" s="27" t="s">
        <v>2992</v>
      </c>
      <c r="X61" s="27" t="s">
        <v>909</v>
      </c>
      <c r="Y61" s="27">
        <v>78460</v>
      </c>
      <c r="Z61" s="27" t="s">
        <v>834</v>
      </c>
      <c r="AA61" s="27" t="s">
        <v>1194</v>
      </c>
      <c r="AB61" s="27" t="s">
        <v>837</v>
      </c>
      <c r="AC61" s="27" t="s">
        <v>2807</v>
      </c>
      <c r="AD61" s="27" t="s">
        <v>1003</v>
      </c>
      <c r="AE61" s="27">
        <v>9837</v>
      </c>
      <c r="AF61" s="27" t="s">
        <v>834</v>
      </c>
      <c r="AG61" s="27" t="s">
        <v>3202</v>
      </c>
      <c r="AH61" s="27" t="s">
        <v>837</v>
      </c>
      <c r="AI61" s="27" t="s">
        <v>834</v>
      </c>
      <c r="AJ61" s="27" t="s">
        <v>3764</v>
      </c>
      <c r="AK61" s="27" t="s">
        <v>837</v>
      </c>
      <c r="AL61" s="27" t="s">
        <v>834</v>
      </c>
      <c r="AM61" s="27" t="s">
        <v>4732</v>
      </c>
      <c r="AN61" s="27" t="s">
        <v>837</v>
      </c>
      <c r="AO61" s="27" t="s">
        <v>834</v>
      </c>
      <c r="AP61" s="27" t="s">
        <v>1209</v>
      </c>
      <c r="AQ61" s="27" t="s">
        <v>837</v>
      </c>
      <c r="AR61" s="27" t="s">
        <v>834</v>
      </c>
      <c r="AS61" s="27" t="s">
        <v>1020</v>
      </c>
      <c r="AT61" s="27" t="s">
        <v>837</v>
      </c>
      <c r="AU61" s="27" t="s">
        <v>834</v>
      </c>
      <c r="AV61" s="27" t="s">
        <v>4372</v>
      </c>
      <c r="AW61" s="27" t="s">
        <v>837</v>
      </c>
      <c r="AX61" s="27" t="s">
        <v>834</v>
      </c>
      <c r="AY61" s="27" t="s">
        <v>1424</v>
      </c>
      <c r="AZ61" s="27" t="s">
        <v>837</v>
      </c>
      <c r="BA61" s="27" t="s">
        <v>834</v>
      </c>
      <c r="BB61" s="27" t="s">
        <v>4186</v>
      </c>
      <c r="BC61" s="27" t="s">
        <v>837</v>
      </c>
      <c r="BD61" s="27" t="s">
        <v>834</v>
      </c>
      <c r="BE61" s="27" t="s">
        <v>2875</v>
      </c>
      <c r="BF61" s="27" t="s">
        <v>837</v>
      </c>
      <c r="BG61" s="27" t="s">
        <v>834</v>
      </c>
      <c r="BH61" s="27" t="s">
        <v>3118</v>
      </c>
      <c r="BI61" s="27" t="s">
        <v>837</v>
      </c>
      <c r="BJ61" s="27" t="s">
        <v>6041</v>
      </c>
      <c r="BK61" s="27" t="s">
        <v>3608</v>
      </c>
      <c r="BL61" s="27">
        <v>13</v>
      </c>
      <c r="BM61" s="27" t="s">
        <v>834</v>
      </c>
      <c r="BN61" s="27" t="s">
        <v>3983</v>
      </c>
      <c r="BO61" s="27" t="s">
        <v>837</v>
      </c>
      <c r="BP61" s="27" t="s">
        <v>834</v>
      </c>
      <c r="BQ61" s="27" t="s">
        <v>3395</v>
      </c>
      <c r="BR61" s="27" t="s">
        <v>837</v>
      </c>
      <c r="BS61" s="1" t="s">
        <v>4077</v>
      </c>
      <c r="BT61" s="1" t="s">
        <v>1401</v>
      </c>
      <c r="BU61" s="1">
        <v>68</v>
      </c>
      <c r="BV61" s="1" t="s">
        <v>6040</v>
      </c>
      <c r="BW61" s="1" t="s">
        <v>1401</v>
      </c>
      <c r="BX61" s="1">
        <v>20</v>
      </c>
      <c r="BY61" s="1" t="s">
        <v>1359</v>
      </c>
      <c r="BZ61" s="1" t="s">
        <v>1401</v>
      </c>
      <c r="CA61" s="1">
        <v>6</v>
      </c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27"/>
      <c r="DJ61" s="27"/>
      <c r="DK61" s="27"/>
      <c r="DL61" s="27"/>
      <c r="DM61" s="27"/>
      <c r="DN61" s="27"/>
      <c r="DO61" s="27"/>
      <c r="DP61" s="27"/>
      <c r="DQ61" s="27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>
      <c r="A62" s="27">
        <v>61</v>
      </c>
      <c r="B62" s="69">
        <v>39496</v>
      </c>
      <c r="C62" s="1" t="s">
        <v>1361</v>
      </c>
      <c r="D62" s="7">
        <v>130025</v>
      </c>
      <c r="E62" s="7">
        <v>76745</v>
      </c>
      <c r="F62" s="35">
        <f t="shared" si="7"/>
        <v>0.59023264756777538</v>
      </c>
      <c r="G62" s="35">
        <f t="shared" si="8"/>
        <v>0.48671574695419895</v>
      </c>
      <c r="H62" s="35" t="str">
        <f t="shared" si="9"/>
        <v>PML</v>
      </c>
      <c r="I62" s="35">
        <f t="shared" si="10"/>
        <v>0.74241970160922532</v>
      </c>
      <c r="J62" s="35" t="str">
        <f t="shared" si="11"/>
        <v>PPPP</v>
      </c>
      <c r="K62" s="35">
        <f t="shared" si="12"/>
        <v>0.25570395465502638</v>
      </c>
      <c r="L62" s="35" t="str">
        <f t="shared" si="13"/>
        <v>IND</v>
      </c>
      <c r="M62" s="35">
        <f t="shared" si="14"/>
        <v>8.078702195582774E-4</v>
      </c>
      <c r="N62" s="27" t="s">
        <v>834</v>
      </c>
      <c r="O62" s="27" t="s">
        <v>1002</v>
      </c>
      <c r="P62" s="27" t="s">
        <v>837</v>
      </c>
      <c r="Q62" s="27" t="s">
        <v>834</v>
      </c>
      <c r="R62" s="27" t="s">
        <v>1185</v>
      </c>
      <c r="S62" s="27" t="s">
        <v>837</v>
      </c>
      <c r="T62" s="27" t="s">
        <v>834</v>
      </c>
      <c r="U62" s="27" t="s">
        <v>1765</v>
      </c>
      <c r="V62" s="27" t="s">
        <v>837</v>
      </c>
      <c r="W62" s="1" t="s">
        <v>2808</v>
      </c>
      <c r="X62" s="1" t="s">
        <v>909</v>
      </c>
      <c r="Y62" s="1">
        <v>56977</v>
      </c>
      <c r="Z62" s="27" t="s">
        <v>834</v>
      </c>
      <c r="AA62" s="27" t="s">
        <v>1194</v>
      </c>
      <c r="AB62" s="27" t="s">
        <v>837</v>
      </c>
      <c r="AC62" s="1" t="s">
        <v>2809</v>
      </c>
      <c r="AD62" s="1" t="s">
        <v>1003</v>
      </c>
      <c r="AE62" s="1">
        <v>19624</v>
      </c>
      <c r="AF62" s="27" t="s">
        <v>834</v>
      </c>
      <c r="AG62" s="27" t="s">
        <v>3202</v>
      </c>
      <c r="AH62" s="27" t="s">
        <v>837</v>
      </c>
      <c r="AI62" s="27" t="s">
        <v>834</v>
      </c>
      <c r="AJ62" s="27" t="s">
        <v>3764</v>
      </c>
      <c r="AK62" s="27" t="s">
        <v>837</v>
      </c>
      <c r="AL62" s="27" t="s">
        <v>834</v>
      </c>
      <c r="AM62" s="27" t="s">
        <v>4732</v>
      </c>
      <c r="AN62" s="27" t="s">
        <v>837</v>
      </c>
      <c r="AO62" s="27" t="s">
        <v>834</v>
      </c>
      <c r="AP62" s="27" t="s">
        <v>1209</v>
      </c>
      <c r="AQ62" s="27" t="s">
        <v>837</v>
      </c>
      <c r="AR62" s="27" t="s">
        <v>834</v>
      </c>
      <c r="AS62" s="27" t="s">
        <v>1020</v>
      </c>
      <c r="AT62" s="27" t="s">
        <v>837</v>
      </c>
      <c r="AU62" s="27" t="s">
        <v>834</v>
      </c>
      <c r="AV62" s="27" t="s">
        <v>4372</v>
      </c>
      <c r="AW62" s="27" t="s">
        <v>837</v>
      </c>
      <c r="AX62" s="27" t="s">
        <v>834</v>
      </c>
      <c r="AY62" s="27" t="s">
        <v>1424</v>
      </c>
      <c r="AZ62" s="27" t="s">
        <v>837</v>
      </c>
      <c r="BA62" s="27" t="s">
        <v>834</v>
      </c>
      <c r="BB62" s="27" t="s">
        <v>4186</v>
      </c>
      <c r="BC62" s="27" t="s">
        <v>837</v>
      </c>
      <c r="BD62" s="27" t="s">
        <v>834</v>
      </c>
      <c r="BE62" s="27" t="s">
        <v>2875</v>
      </c>
      <c r="BF62" s="27" t="s">
        <v>837</v>
      </c>
      <c r="BG62" s="27" t="s">
        <v>834</v>
      </c>
      <c r="BH62" s="27" t="s">
        <v>3118</v>
      </c>
      <c r="BI62" s="27" t="s">
        <v>837</v>
      </c>
      <c r="BJ62" s="27" t="s">
        <v>6041</v>
      </c>
      <c r="BK62" s="27" t="s">
        <v>3608</v>
      </c>
      <c r="BL62" s="27">
        <v>25</v>
      </c>
      <c r="BM62" s="27" t="s">
        <v>834</v>
      </c>
      <c r="BN62" s="27" t="s">
        <v>3983</v>
      </c>
      <c r="BO62" s="27" t="s">
        <v>837</v>
      </c>
      <c r="BP62" s="27" t="s">
        <v>834</v>
      </c>
      <c r="BQ62" s="27" t="s">
        <v>3395</v>
      </c>
      <c r="BR62" s="27" t="s">
        <v>837</v>
      </c>
      <c r="BS62" s="1" t="s">
        <v>6042</v>
      </c>
      <c r="BT62" s="1" t="s">
        <v>1401</v>
      </c>
      <c r="BU62" s="1">
        <v>62</v>
      </c>
      <c r="BV62" s="1" t="s">
        <v>4076</v>
      </c>
      <c r="BW62" s="1" t="s">
        <v>3608</v>
      </c>
      <c r="BX62" s="1">
        <v>25</v>
      </c>
      <c r="BY62" s="1" t="s">
        <v>2992</v>
      </c>
      <c r="BZ62" s="1" t="s">
        <v>1401</v>
      </c>
      <c r="CA62" s="1">
        <v>18</v>
      </c>
      <c r="CB62" s="1" t="s">
        <v>6043</v>
      </c>
      <c r="CC62" s="1" t="s">
        <v>1401</v>
      </c>
      <c r="CD62" s="1">
        <v>13</v>
      </c>
      <c r="CE62" s="1" t="s">
        <v>5879</v>
      </c>
      <c r="CF62" s="1" t="s">
        <v>1401</v>
      </c>
      <c r="CG62" s="1">
        <v>7</v>
      </c>
      <c r="CH62" s="1" t="s">
        <v>5723</v>
      </c>
      <c r="CI62" s="1" t="s">
        <v>1401</v>
      </c>
      <c r="CJ62" s="1">
        <v>7</v>
      </c>
      <c r="CK62" s="1" t="s">
        <v>5722</v>
      </c>
      <c r="CL62" s="1" t="s">
        <v>1401</v>
      </c>
      <c r="CM62" s="1">
        <v>6</v>
      </c>
      <c r="CN62" s="1" t="s">
        <v>5562</v>
      </c>
      <c r="CO62" s="1" t="s">
        <v>1401</v>
      </c>
      <c r="CP62" s="1">
        <v>4</v>
      </c>
      <c r="CQ62" s="1" t="s">
        <v>3732</v>
      </c>
      <c r="CR62" s="1" t="s">
        <v>1401</v>
      </c>
      <c r="CS62" s="1">
        <v>2</v>
      </c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27"/>
      <c r="DJ62" s="27"/>
      <c r="DK62" s="27"/>
      <c r="DL62" s="27"/>
      <c r="DM62" s="27"/>
      <c r="DN62" s="27"/>
      <c r="DO62" s="27"/>
      <c r="DP62" s="27"/>
      <c r="DQ62" s="27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s="52" customFormat="1">
      <c r="A63" s="27">
        <v>62</v>
      </c>
      <c r="B63" s="71" t="s">
        <v>14</v>
      </c>
      <c r="C63" s="27" t="s">
        <v>2996</v>
      </c>
      <c r="D63" s="79" t="s">
        <v>23</v>
      </c>
      <c r="E63" s="79"/>
      <c r="F63" s="79"/>
      <c r="G63" s="79"/>
      <c r="H63" s="79"/>
      <c r="I63" s="79"/>
      <c r="J63" s="79"/>
      <c r="K63" s="79"/>
      <c r="L63" s="79"/>
      <c r="M63" s="79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</row>
    <row r="64" spans="1:145">
      <c r="A64" s="27">
        <v>63</v>
      </c>
      <c r="B64" s="69">
        <v>39496</v>
      </c>
      <c r="C64" s="27" t="s">
        <v>2997</v>
      </c>
      <c r="D64" s="7">
        <v>111482</v>
      </c>
      <c r="E64" s="7">
        <v>84938</v>
      </c>
      <c r="F64" s="35">
        <f t="shared" si="7"/>
        <v>0.7618987818661308</v>
      </c>
      <c r="G64" s="35">
        <f t="shared" ref="G64:G83" si="15">((LARGE(N64:DW64,1)-(LARGE(N64:DW64,2)))/E64)</f>
        <v>0.53427205726529936</v>
      </c>
      <c r="H64" s="35" t="str">
        <f t="shared" ref="H64:H83" si="16">INDEX(N64:DW64,MATCH(MAX(N64:DW64),N64:DW64,0)-1)</f>
        <v>PML</v>
      </c>
      <c r="I64" s="35">
        <f t="shared" ref="I64:I83" si="17">LARGE(N64:DW64,1)/(E64)</f>
        <v>0.76704184228496075</v>
      </c>
      <c r="J64" s="35" t="str">
        <f t="shared" ref="J64:J83" si="18">INDEX(N64:DW64,MATCH(LARGE(N64:DW64,2),N64:DW64,0)-1)</f>
        <v>PPPP</v>
      </c>
      <c r="K64" s="35">
        <f t="shared" ref="K64:K83" si="19">LARGE(N64:DW64,2)/(E64)</f>
        <v>0.23276978501966139</v>
      </c>
      <c r="L64" s="35" t="str">
        <f t="shared" ref="L64:L83" si="20">INDEX(N64:DW64,MATCH(LARGE(N64:DW64,3),N64:DW64,0)-1)</f>
        <v>IND</v>
      </c>
      <c r="M64" s="35">
        <f t="shared" ref="M64:M83" si="21">LARGE(N64:DW64,3)/(E64)</f>
        <v>7.0639760766676868E-5</v>
      </c>
      <c r="N64" s="27" t="s">
        <v>834</v>
      </c>
      <c r="O64" s="27" t="s">
        <v>1002</v>
      </c>
      <c r="P64" s="27" t="s">
        <v>837</v>
      </c>
      <c r="Q64" s="27" t="s">
        <v>834</v>
      </c>
      <c r="R64" s="27" t="s">
        <v>1185</v>
      </c>
      <c r="S64" s="27" t="s">
        <v>837</v>
      </c>
      <c r="T64" s="27" t="s">
        <v>834</v>
      </c>
      <c r="U64" s="27" t="s">
        <v>1765</v>
      </c>
      <c r="V64" s="27" t="s">
        <v>837</v>
      </c>
      <c r="W64" s="1" t="s">
        <v>2811</v>
      </c>
      <c r="X64" s="1" t="s">
        <v>909</v>
      </c>
      <c r="Y64" s="1">
        <v>65151</v>
      </c>
      <c r="Z64" s="27" t="s">
        <v>834</v>
      </c>
      <c r="AA64" s="27" t="s">
        <v>1194</v>
      </c>
      <c r="AB64" s="27" t="s">
        <v>837</v>
      </c>
      <c r="AC64" s="1" t="s">
        <v>2812</v>
      </c>
      <c r="AD64" s="1" t="s">
        <v>1003</v>
      </c>
      <c r="AE64" s="1">
        <v>19771</v>
      </c>
      <c r="AF64" s="27" t="s">
        <v>834</v>
      </c>
      <c r="AG64" s="27" t="s">
        <v>3202</v>
      </c>
      <c r="AH64" s="27" t="s">
        <v>837</v>
      </c>
      <c r="AI64" s="27" t="s">
        <v>834</v>
      </c>
      <c r="AJ64" s="27" t="s">
        <v>3764</v>
      </c>
      <c r="AK64" s="27" t="s">
        <v>837</v>
      </c>
      <c r="AL64" s="27" t="s">
        <v>834</v>
      </c>
      <c r="AM64" s="27" t="s">
        <v>4732</v>
      </c>
      <c r="AN64" s="27" t="s">
        <v>837</v>
      </c>
      <c r="AO64" s="27" t="s">
        <v>834</v>
      </c>
      <c r="AP64" s="27" t="s">
        <v>1209</v>
      </c>
      <c r="AQ64" s="27" t="s">
        <v>837</v>
      </c>
      <c r="AR64" s="27" t="s">
        <v>834</v>
      </c>
      <c r="AS64" s="27" t="s">
        <v>1020</v>
      </c>
      <c r="AT64" s="27" t="s">
        <v>837</v>
      </c>
      <c r="AU64" s="27" t="s">
        <v>834</v>
      </c>
      <c r="AV64" s="27" t="s">
        <v>4372</v>
      </c>
      <c r="AW64" s="27" t="s">
        <v>837</v>
      </c>
      <c r="AX64" s="27" t="s">
        <v>834</v>
      </c>
      <c r="AY64" s="27" t="s">
        <v>1424</v>
      </c>
      <c r="AZ64" s="27" t="s">
        <v>837</v>
      </c>
      <c r="BA64" s="27" t="s">
        <v>834</v>
      </c>
      <c r="BB64" s="27" t="s">
        <v>4186</v>
      </c>
      <c r="BC64" s="27" t="s">
        <v>837</v>
      </c>
      <c r="BD64" s="27" t="s">
        <v>834</v>
      </c>
      <c r="BE64" s="27" t="s">
        <v>2875</v>
      </c>
      <c r="BF64" s="27" t="s">
        <v>837</v>
      </c>
      <c r="BG64" s="27" t="s">
        <v>834</v>
      </c>
      <c r="BH64" s="27" t="s">
        <v>3118</v>
      </c>
      <c r="BI64" s="27" t="s">
        <v>837</v>
      </c>
      <c r="BJ64" s="27" t="s">
        <v>834</v>
      </c>
      <c r="BK64" s="27" t="s">
        <v>3608</v>
      </c>
      <c r="BL64" s="27" t="s">
        <v>837</v>
      </c>
      <c r="BM64" s="27" t="s">
        <v>834</v>
      </c>
      <c r="BN64" s="27" t="s">
        <v>3983</v>
      </c>
      <c r="BO64" s="27" t="s">
        <v>837</v>
      </c>
      <c r="BP64" s="27" t="s">
        <v>834</v>
      </c>
      <c r="BQ64" s="27" t="s">
        <v>3395</v>
      </c>
      <c r="BR64" s="27" t="s">
        <v>837</v>
      </c>
      <c r="BS64" s="1" t="s">
        <v>5563</v>
      </c>
      <c r="BT64" s="1" t="s">
        <v>1401</v>
      </c>
      <c r="BU64" s="1">
        <v>6</v>
      </c>
      <c r="BV64" s="1" t="s">
        <v>3735</v>
      </c>
      <c r="BW64" s="1" t="s">
        <v>1401</v>
      </c>
      <c r="BX64" s="1">
        <v>4</v>
      </c>
      <c r="BY64" s="1" t="s">
        <v>5564</v>
      </c>
      <c r="BZ64" s="1" t="s">
        <v>1401</v>
      </c>
      <c r="CA64" s="1">
        <v>4</v>
      </c>
      <c r="CB64" s="1" t="s">
        <v>5565</v>
      </c>
      <c r="CC64" s="1" t="s">
        <v>1401</v>
      </c>
      <c r="CD64" s="1">
        <v>1</v>
      </c>
      <c r="CE64" s="1" t="s">
        <v>5566</v>
      </c>
      <c r="CF64" s="1" t="s">
        <v>1401</v>
      </c>
      <c r="CG64" s="1">
        <v>1</v>
      </c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27"/>
      <c r="DJ64" s="27"/>
      <c r="DK64" s="27"/>
      <c r="DL64" s="27"/>
      <c r="DM64" s="27"/>
      <c r="DN64" s="27"/>
      <c r="DO64" s="27"/>
      <c r="DP64" s="27"/>
      <c r="DQ64" s="27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>
      <c r="A65" s="27">
        <v>64</v>
      </c>
      <c r="B65" s="69">
        <v>39496</v>
      </c>
      <c r="C65" s="1" t="s">
        <v>3000</v>
      </c>
      <c r="D65" s="7">
        <v>170226</v>
      </c>
      <c r="E65" s="7">
        <v>64896</v>
      </c>
      <c r="F65" s="35">
        <f t="shared" si="7"/>
        <v>0.38123435902858555</v>
      </c>
      <c r="G65" s="35">
        <f t="shared" si="15"/>
        <v>4.120438856015779E-2</v>
      </c>
      <c r="H65" s="35" t="str">
        <f t="shared" si="16"/>
        <v>MQM</v>
      </c>
      <c r="I65" s="35">
        <f t="shared" si="17"/>
        <v>0.50383690828402372</v>
      </c>
      <c r="J65" s="35" t="str">
        <f t="shared" si="18"/>
        <v>PPPP</v>
      </c>
      <c r="K65" s="35">
        <f t="shared" si="19"/>
        <v>0.46263251972386588</v>
      </c>
      <c r="L65" s="35" t="str">
        <f t="shared" si="20"/>
        <v>PML-F</v>
      </c>
      <c r="M65" s="35">
        <f t="shared" si="21"/>
        <v>2.337586291913215E-2</v>
      </c>
      <c r="N65" s="27" t="s">
        <v>834</v>
      </c>
      <c r="O65" s="27" t="s">
        <v>1002</v>
      </c>
      <c r="P65" s="27" t="s">
        <v>837</v>
      </c>
      <c r="Q65" s="1" t="s">
        <v>5569</v>
      </c>
      <c r="R65" s="1" t="s">
        <v>1185</v>
      </c>
      <c r="S65" s="1">
        <v>60</v>
      </c>
      <c r="T65" s="1" t="s">
        <v>2998</v>
      </c>
      <c r="U65" s="1" t="s">
        <v>1765</v>
      </c>
      <c r="V65" s="1">
        <v>32697</v>
      </c>
      <c r="W65" s="1" t="s">
        <v>834</v>
      </c>
      <c r="X65" s="27" t="s">
        <v>909</v>
      </c>
      <c r="Y65" s="27" t="s">
        <v>837</v>
      </c>
      <c r="Z65" s="27" t="s">
        <v>834</v>
      </c>
      <c r="AA65" s="27" t="s">
        <v>1194</v>
      </c>
      <c r="AB65" s="27" t="s">
        <v>837</v>
      </c>
      <c r="AC65" s="1" t="s">
        <v>2999</v>
      </c>
      <c r="AD65" s="1" t="s">
        <v>1003</v>
      </c>
      <c r="AE65" s="1">
        <v>30023</v>
      </c>
      <c r="AF65" s="27" t="s">
        <v>834</v>
      </c>
      <c r="AG65" s="27" t="s">
        <v>3202</v>
      </c>
      <c r="AH65" s="27" t="s">
        <v>837</v>
      </c>
      <c r="AI65" s="27" t="s">
        <v>834</v>
      </c>
      <c r="AJ65" s="27" t="s">
        <v>3764</v>
      </c>
      <c r="AK65" s="27" t="s">
        <v>837</v>
      </c>
      <c r="AL65" s="27" t="s">
        <v>5583</v>
      </c>
      <c r="AM65" s="27" t="s">
        <v>4732</v>
      </c>
      <c r="AN65" s="27">
        <v>15</v>
      </c>
      <c r="AO65" s="27" t="s">
        <v>834</v>
      </c>
      <c r="AP65" s="27" t="s">
        <v>1209</v>
      </c>
      <c r="AQ65" s="27" t="s">
        <v>837</v>
      </c>
      <c r="AR65" s="27" t="s">
        <v>834</v>
      </c>
      <c r="AS65" s="27" t="s">
        <v>1020</v>
      </c>
      <c r="AT65" s="27" t="s">
        <v>837</v>
      </c>
      <c r="AU65" s="27" t="s">
        <v>834</v>
      </c>
      <c r="AV65" s="27" t="s">
        <v>4372</v>
      </c>
      <c r="AW65" s="27" t="s">
        <v>837</v>
      </c>
      <c r="AX65" s="1" t="s">
        <v>5567</v>
      </c>
      <c r="AY65" s="1" t="s">
        <v>1424</v>
      </c>
      <c r="AZ65" s="1">
        <v>1517</v>
      </c>
      <c r="BA65" s="27" t="s">
        <v>834</v>
      </c>
      <c r="BB65" s="27" t="s">
        <v>4186</v>
      </c>
      <c r="BC65" s="27" t="s">
        <v>837</v>
      </c>
      <c r="BD65" s="27" t="s">
        <v>834</v>
      </c>
      <c r="BE65" s="27" t="s">
        <v>2875</v>
      </c>
      <c r="BF65" s="27" t="s">
        <v>837</v>
      </c>
      <c r="BG65" s="27" t="s">
        <v>834</v>
      </c>
      <c r="BH65" s="27" t="s">
        <v>3118</v>
      </c>
      <c r="BI65" s="27" t="s">
        <v>837</v>
      </c>
      <c r="BJ65" s="27" t="s">
        <v>5570</v>
      </c>
      <c r="BK65" s="27" t="s">
        <v>3608</v>
      </c>
      <c r="BL65" s="27">
        <v>56</v>
      </c>
      <c r="BM65" s="27" t="s">
        <v>834</v>
      </c>
      <c r="BN65" s="27" t="s">
        <v>3983</v>
      </c>
      <c r="BO65" s="27" t="s">
        <v>837</v>
      </c>
      <c r="BP65" s="1" t="s">
        <v>5735</v>
      </c>
      <c r="BQ65" s="27" t="s">
        <v>3395</v>
      </c>
      <c r="BR65" s="27">
        <v>22</v>
      </c>
      <c r="BS65" s="27" t="s">
        <v>5568</v>
      </c>
      <c r="BT65" s="27" t="s">
        <v>1401</v>
      </c>
      <c r="BU65" s="27">
        <v>136</v>
      </c>
      <c r="BV65" s="1" t="s">
        <v>5599</v>
      </c>
      <c r="BW65" s="1" t="s">
        <v>1401</v>
      </c>
      <c r="BX65" s="1">
        <v>134</v>
      </c>
      <c r="BY65" s="1" t="s">
        <v>5732</v>
      </c>
      <c r="BZ65" s="1" t="s">
        <v>1401</v>
      </c>
      <c r="CA65" s="1">
        <v>50</v>
      </c>
      <c r="CB65" s="1" t="s">
        <v>5734</v>
      </c>
      <c r="CC65" s="1" t="s">
        <v>1401</v>
      </c>
      <c r="CD65" s="1">
        <v>44</v>
      </c>
      <c r="CE65" s="1" t="s">
        <v>5733</v>
      </c>
      <c r="CF65" s="1" t="s">
        <v>1401</v>
      </c>
      <c r="CG65" s="1">
        <v>43</v>
      </c>
      <c r="CH65" s="1" t="s">
        <v>5580</v>
      </c>
      <c r="CI65" s="1" t="s">
        <v>1401</v>
      </c>
      <c r="CJ65" s="1">
        <v>21</v>
      </c>
      <c r="CK65" s="1" t="s">
        <v>5581</v>
      </c>
      <c r="CL65" s="1" t="s">
        <v>1401</v>
      </c>
      <c r="CM65" s="1">
        <v>18</v>
      </c>
      <c r="CN65" s="1" t="s">
        <v>5582</v>
      </c>
      <c r="CO65" s="1" t="s">
        <v>1401</v>
      </c>
      <c r="CP65" s="1">
        <v>18</v>
      </c>
      <c r="CQ65" s="1" t="s">
        <v>5584</v>
      </c>
      <c r="CR65" s="1" t="s">
        <v>1401</v>
      </c>
      <c r="CS65" s="1">
        <v>8</v>
      </c>
      <c r="CT65" s="1" t="s">
        <v>4362</v>
      </c>
      <c r="CU65" s="1" t="s">
        <v>1401</v>
      </c>
      <c r="CV65" s="1">
        <v>7</v>
      </c>
      <c r="CW65" s="1" t="s">
        <v>4362</v>
      </c>
      <c r="CX65" s="1" t="s">
        <v>1401</v>
      </c>
      <c r="CY65" s="1">
        <v>7</v>
      </c>
      <c r="CZ65" s="1" t="s">
        <v>5585</v>
      </c>
      <c r="DA65" s="1" t="s">
        <v>1401</v>
      </c>
      <c r="DB65" s="1">
        <v>6</v>
      </c>
      <c r="DC65" s="1" t="s">
        <v>5586</v>
      </c>
      <c r="DD65" s="1" t="s">
        <v>1401</v>
      </c>
      <c r="DE65" s="1">
        <v>5</v>
      </c>
      <c r="DF65" s="1" t="s">
        <v>5587</v>
      </c>
      <c r="DG65" s="1" t="s">
        <v>1401</v>
      </c>
      <c r="DH65" s="1">
        <v>5</v>
      </c>
      <c r="DI65" s="27" t="s">
        <v>5588</v>
      </c>
      <c r="DJ65" s="27" t="s">
        <v>1401</v>
      </c>
      <c r="DK65" s="27">
        <v>4</v>
      </c>
      <c r="DL65" s="27" t="s">
        <v>5589</v>
      </c>
      <c r="DM65" s="27" t="s">
        <v>1401</v>
      </c>
      <c r="DN65" s="27">
        <v>4</v>
      </c>
      <c r="DO65" s="27" t="s">
        <v>5590</v>
      </c>
      <c r="DP65" s="27" t="s">
        <v>1401</v>
      </c>
      <c r="DQ65" s="27">
        <v>3</v>
      </c>
      <c r="EJ65" s="1"/>
      <c r="EK65" s="1"/>
      <c r="EL65" s="1"/>
      <c r="EM65" s="1"/>
      <c r="EN65" s="1"/>
      <c r="EO65" s="1"/>
    </row>
    <row r="66" spans="1:145">
      <c r="A66" s="27">
        <v>65</v>
      </c>
      <c r="B66" s="69">
        <v>39496</v>
      </c>
      <c r="C66" s="1" t="s">
        <v>2815</v>
      </c>
      <c r="D66" s="7">
        <v>159811</v>
      </c>
      <c r="E66" s="7">
        <v>63460</v>
      </c>
      <c r="F66" s="35">
        <f t="shared" si="7"/>
        <v>0.39709406736707736</v>
      </c>
      <c r="G66" s="35">
        <f t="shared" si="15"/>
        <v>0.30783170501103058</v>
      </c>
      <c r="H66" s="35" t="str">
        <f t="shared" si="16"/>
        <v>PPPP</v>
      </c>
      <c r="I66" s="35">
        <f t="shared" si="17"/>
        <v>0.63580208005042549</v>
      </c>
      <c r="J66" s="35" t="str">
        <f t="shared" si="18"/>
        <v>PML</v>
      </c>
      <c r="K66" s="35">
        <f t="shared" si="19"/>
        <v>0.32797037503939491</v>
      </c>
      <c r="L66" s="35" t="str">
        <f t="shared" si="20"/>
        <v>PML-N</v>
      </c>
      <c r="M66" s="35">
        <f t="shared" si="21"/>
        <v>1.5127639457926252E-2</v>
      </c>
      <c r="N66" s="27" t="s">
        <v>834</v>
      </c>
      <c r="O66" s="27" t="s">
        <v>1002</v>
      </c>
      <c r="P66" s="27" t="s">
        <v>837</v>
      </c>
      <c r="Q66" s="27" t="s">
        <v>834</v>
      </c>
      <c r="R66" s="27" t="s">
        <v>1185</v>
      </c>
      <c r="S66" s="27" t="s">
        <v>837</v>
      </c>
      <c r="T66" s="1" t="s">
        <v>5591</v>
      </c>
      <c r="U66" s="1" t="s">
        <v>1765</v>
      </c>
      <c r="V66" s="1">
        <v>536</v>
      </c>
      <c r="W66" s="1" t="s">
        <v>3002</v>
      </c>
      <c r="X66" s="1" t="s">
        <v>909</v>
      </c>
      <c r="Y66" s="1">
        <v>20813</v>
      </c>
      <c r="Z66" s="1" t="s">
        <v>5307</v>
      </c>
      <c r="AA66" s="1" t="s">
        <v>1194</v>
      </c>
      <c r="AB66" s="1">
        <v>960</v>
      </c>
      <c r="AC66" s="1" t="s">
        <v>3001</v>
      </c>
      <c r="AD66" s="1" t="s">
        <v>1003</v>
      </c>
      <c r="AE66" s="1">
        <v>40348</v>
      </c>
      <c r="AF66" s="27" t="s">
        <v>834</v>
      </c>
      <c r="AG66" s="27" t="s">
        <v>3202</v>
      </c>
      <c r="AH66" s="27" t="s">
        <v>837</v>
      </c>
      <c r="AI66" s="27" t="s">
        <v>834</v>
      </c>
      <c r="AJ66" s="27" t="s">
        <v>3764</v>
      </c>
      <c r="AK66" s="27" t="s">
        <v>837</v>
      </c>
      <c r="AL66" s="27" t="s">
        <v>834</v>
      </c>
      <c r="AM66" s="27" t="s">
        <v>4732</v>
      </c>
      <c r="AN66" s="27" t="s">
        <v>837</v>
      </c>
      <c r="AO66" s="27" t="s">
        <v>834</v>
      </c>
      <c r="AP66" s="27" t="s">
        <v>1209</v>
      </c>
      <c r="AQ66" s="27" t="s">
        <v>837</v>
      </c>
      <c r="AR66" s="27" t="s">
        <v>834</v>
      </c>
      <c r="AS66" s="27" t="s">
        <v>1020</v>
      </c>
      <c r="AT66" s="27" t="s">
        <v>837</v>
      </c>
      <c r="AU66" s="27" t="s">
        <v>834</v>
      </c>
      <c r="AV66" s="27" t="s">
        <v>4372</v>
      </c>
      <c r="AW66" s="27" t="s">
        <v>837</v>
      </c>
      <c r="AX66" s="27" t="s">
        <v>834</v>
      </c>
      <c r="AY66" s="27" t="s">
        <v>1424</v>
      </c>
      <c r="AZ66" s="27" t="s">
        <v>837</v>
      </c>
      <c r="BA66" s="27" t="s">
        <v>834</v>
      </c>
      <c r="BB66" s="27" t="s">
        <v>4186</v>
      </c>
      <c r="BC66" s="27" t="s">
        <v>837</v>
      </c>
      <c r="BD66" s="27" t="s">
        <v>834</v>
      </c>
      <c r="BE66" s="27" t="s">
        <v>2875</v>
      </c>
      <c r="BF66" s="27" t="s">
        <v>837</v>
      </c>
      <c r="BG66" s="27" t="s">
        <v>834</v>
      </c>
      <c r="BH66" s="27" t="s">
        <v>3118</v>
      </c>
      <c r="BI66" s="27" t="s">
        <v>837</v>
      </c>
      <c r="BJ66" s="27" t="s">
        <v>834</v>
      </c>
      <c r="BK66" s="27" t="s">
        <v>3608</v>
      </c>
      <c r="BL66" s="27" t="s">
        <v>837</v>
      </c>
      <c r="BM66" s="27" t="s">
        <v>834</v>
      </c>
      <c r="BN66" s="27" t="s">
        <v>3983</v>
      </c>
      <c r="BO66" s="27" t="s">
        <v>837</v>
      </c>
      <c r="BP66" s="27" t="s">
        <v>5597</v>
      </c>
      <c r="BQ66" s="27" t="s">
        <v>3395</v>
      </c>
      <c r="BR66" s="27">
        <v>12</v>
      </c>
      <c r="BS66" s="27" t="s">
        <v>4201</v>
      </c>
      <c r="BT66" s="27" t="s">
        <v>1401</v>
      </c>
      <c r="BU66" s="27">
        <v>357</v>
      </c>
      <c r="BV66" s="1" t="s">
        <v>5592</v>
      </c>
      <c r="BW66" s="1" t="s">
        <v>1401</v>
      </c>
      <c r="BX66" s="1">
        <v>143</v>
      </c>
      <c r="BY66" s="1" t="s">
        <v>5593</v>
      </c>
      <c r="BZ66" s="1" t="s">
        <v>1401</v>
      </c>
      <c r="CA66" s="1">
        <v>71</v>
      </c>
      <c r="CB66" s="1" t="s">
        <v>4205</v>
      </c>
      <c r="CC66" s="1" t="s">
        <v>1401</v>
      </c>
      <c r="CD66" s="1">
        <v>54</v>
      </c>
      <c r="CE66" s="1" t="s">
        <v>4741</v>
      </c>
      <c r="CF66" s="1" t="s">
        <v>1401</v>
      </c>
      <c r="CG66" s="1">
        <v>30</v>
      </c>
      <c r="CH66" s="1" t="s">
        <v>5594</v>
      </c>
      <c r="CI66" s="1" t="s">
        <v>1401</v>
      </c>
      <c r="CJ66" s="1">
        <v>30</v>
      </c>
      <c r="CK66" s="1" t="s">
        <v>5595</v>
      </c>
      <c r="CL66" s="1" t="s">
        <v>1401</v>
      </c>
      <c r="CM66" s="1">
        <v>28</v>
      </c>
      <c r="CN66" s="1" t="s">
        <v>5596</v>
      </c>
      <c r="CO66" s="1" t="s">
        <v>1401</v>
      </c>
      <c r="CP66" s="1">
        <v>14</v>
      </c>
      <c r="CQ66" s="1" t="s">
        <v>5597</v>
      </c>
      <c r="CR66" s="1" t="s">
        <v>3395</v>
      </c>
      <c r="CS66" s="1">
        <v>12</v>
      </c>
      <c r="CT66" s="1" t="s">
        <v>4364</v>
      </c>
      <c r="CU66" s="1" t="s">
        <v>1401</v>
      </c>
      <c r="CV66" s="1">
        <v>10</v>
      </c>
      <c r="CW66" s="1" t="s">
        <v>5598</v>
      </c>
      <c r="CX66" s="1" t="s">
        <v>1401</v>
      </c>
      <c r="CY66" s="1">
        <v>10</v>
      </c>
      <c r="CZ66" s="1" t="s">
        <v>5584</v>
      </c>
      <c r="DA66" s="1" t="s">
        <v>1401</v>
      </c>
      <c r="DB66" s="1">
        <v>9</v>
      </c>
      <c r="DC66" s="1" t="s">
        <v>5581</v>
      </c>
      <c r="DD66" s="1" t="s">
        <v>1401</v>
      </c>
      <c r="DE66" s="1">
        <v>8</v>
      </c>
      <c r="DF66" s="1" t="s">
        <v>5755</v>
      </c>
      <c r="DG66" s="1" t="s">
        <v>1401</v>
      </c>
      <c r="DH66" s="1">
        <v>4</v>
      </c>
      <c r="DI66" s="27" t="s">
        <v>4064</v>
      </c>
      <c r="DJ66" s="27" t="s">
        <v>1401</v>
      </c>
      <c r="DK66" s="27">
        <v>3</v>
      </c>
      <c r="DL66" s="27" t="s">
        <v>5756</v>
      </c>
      <c r="DM66" s="27" t="s">
        <v>1401</v>
      </c>
      <c r="DN66" s="27">
        <v>2</v>
      </c>
      <c r="DO66" s="52"/>
      <c r="DP66" s="52"/>
      <c r="DQ66" s="52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>
      <c r="A67" s="27">
        <v>66</v>
      </c>
      <c r="B67" s="69">
        <v>39496</v>
      </c>
      <c r="C67" s="1" t="s">
        <v>3006</v>
      </c>
      <c r="D67" s="7">
        <v>171811</v>
      </c>
      <c r="E67" s="7">
        <v>58888</v>
      </c>
      <c r="F67" s="35">
        <f t="shared" ref="F67:F130" si="22">E67/D67</f>
        <v>0.34274871806810975</v>
      </c>
      <c r="G67" s="35">
        <f t="shared" si="15"/>
        <v>0.51010392609699773</v>
      </c>
      <c r="H67" s="35" t="str">
        <f t="shared" si="16"/>
        <v>PPPP</v>
      </c>
      <c r="I67" s="35">
        <f t="shared" si="17"/>
        <v>0.7228467599510936</v>
      </c>
      <c r="J67" s="35" t="str">
        <f t="shared" si="18"/>
        <v>PML</v>
      </c>
      <c r="K67" s="35">
        <f t="shared" si="19"/>
        <v>0.2127428338540959</v>
      </c>
      <c r="L67" s="35" t="str">
        <f t="shared" si="20"/>
        <v>IND</v>
      </c>
      <c r="M67" s="35">
        <f t="shared" si="21"/>
        <v>5.1368699904904225E-2</v>
      </c>
      <c r="N67" s="27" t="s">
        <v>834</v>
      </c>
      <c r="O67" s="27" t="s">
        <v>1002</v>
      </c>
      <c r="P67" s="27" t="s">
        <v>837</v>
      </c>
      <c r="Q67" s="27" t="s">
        <v>834</v>
      </c>
      <c r="R67" s="27" t="s">
        <v>1185</v>
      </c>
      <c r="S67" s="27" t="s">
        <v>837</v>
      </c>
      <c r="T67" s="1" t="s">
        <v>5768</v>
      </c>
      <c r="U67" s="1" t="s">
        <v>1765</v>
      </c>
      <c r="V67" s="1">
        <v>81</v>
      </c>
      <c r="W67" s="1" t="s">
        <v>3008</v>
      </c>
      <c r="X67" s="1" t="s">
        <v>909</v>
      </c>
      <c r="Y67" s="1">
        <v>12528</v>
      </c>
      <c r="Z67" s="1" t="s">
        <v>5770</v>
      </c>
      <c r="AA67" s="1" t="s">
        <v>1194</v>
      </c>
      <c r="AB67" s="1">
        <v>28</v>
      </c>
      <c r="AC67" s="1" t="s">
        <v>3007</v>
      </c>
      <c r="AD67" s="1" t="s">
        <v>1003</v>
      </c>
      <c r="AE67" s="1">
        <v>42567</v>
      </c>
      <c r="AF67" s="27" t="s">
        <v>834</v>
      </c>
      <c r="AG67" s="27" t="s">
        <v>3202</v>
      </c>
      <c r="AH67" s="27" t="s">
        <v>837</v>
      </c>
      <c r="AI67" s="27" t="s">
        <v>834</v>
      </c>
      <c r="AJ67" s="27" t="s">
        <v>3764</v>
      </c>
      <c r="AK67" s="27" t="s">
        <v>837</v>
      </c>
      <c r="AL67" s="27" t="s">
        <v>834</v>
      </c>
      <c r="AM67" s="27" t="s">
        <v>4732</v>
      </c>
      <c r="AN67" s="27" t="s">
        <v>837</v>
      </c>
      <c r="AO67" s="27" t="s">
        <v>834</v>
      </c>
      <c r="AP67" s="27" t="s">
        <v>1209</v>
      </c>
      <c r="AQ67" s="27" t="s">
        <v>837</v>
      </c>
      <c r="AR67" s="27" t="s">
        <v>834</v>
      </c>
      <c r="AS67" s="27" t="s">
        <v>1020</v>
      </c>
      <c r="AT67" s="27" t="s">
        <v>837</v>
      </c>
      <c r="AU67" s="27" t="s">
        <v>834</v>
      </c>
      <c r="AV67" s="27" t="s">
        <v>4372</v>
      </c>
      <c r="AW67" s="27" t="s">
        <v>837</v>
      </c>
      <c r="AX67" s="27" t="s">
        <v>834</v>
      </c>
      <c r="AY67" s="27" t="s">
        <v>1424</v>
      </c>
      <c r="AZ67" s="27" t="s">
        <v>837</v>
      </c>
      <c r="BA67" s="27" t="s">
        <v>834</v>
      </c>
      <c r="BB67" s="27" t="s">
        <v>4186</v>
      </c>
      <c r="BC67" s="27" t="s">
        <v>837</v>
      </c>
      <c r="BD67" s="27" t="s">
        <v>834</v>
      </c>
      <c r="BE67" s="27" t="s">
        <v>2875</v>
      </c>
      <c r="BF67" s="27" t="s">
        <v>837</v>
      </c>
      <c r="BG67" s="27" t="s">
        <v>834</v>
      </c>
      <c r="BH67" s="27" t="s">
        <v>3118</v>
      </c>
      <c r="BI67" s="27" t="s">
        <v>837</v>
      </c>
      <c r="BJ67" s="27" t="s">
        <v>834</v>
      </c>
      <c r="BK67" s="27" t="s">
        <v>3608</v>
      </c>
      <c r="BL67" s="27" t="s">
        <v>837</v>
      </c>
      <c r="BM67" s="27" t="s">
        <v>834</v>
      </c>
      <c r="BN67" s="27" t="s">
        <v>3983</v>
      </c>
      <c r="BO67" s="27" t="s">
        <v>837</v>
      </c>
      <c r="BP67" s="27" t="s">
        <v>834</v>
      </c>
      <c r="BQ67" s="27" t="s">
        <v>3395</v>
      </c>
      <c r="BR67" s="27" t="s">
        <v>837</v>
      </c>
      <c r="BS67" s="27" t="s">
        <v>2315</v>
      </c>
      <c r="BT67" s="27" t="s">
        <v>1401</v>
      </c>
      <c r="BU67" s="27">
        <v>3025</v>
      </c>
      <c r="BV67" s="1" t="s">
        <v>5601</v>
      </c>
      <c r="BW67" s="1" t="s">
        <v>1401</v>
      </c>
      <c r="BX67" s="1">
        <v>400</v>
      </c>
      <c r="BY67" s="1" t="s">
        <v>4220</v>
      </c>
      <c r="BZ67" s="1" t="s">
        <v>1401</v>
      </c>
      <c r="CA67" s="1">
        <v>157</v>
      </c>
      <c r="CB67" s="1" t="s">
        <v>5769</v>
      </c>
      <c r="CC67" s="1" t="s">
        <v>1401</v>
      </c>
      <c r="CD67" s="1">
        <v>53</v>
      </c>
      <c r="CE67" s="1" t="s">
        <v>5595</v>
      </c>
      <c r="CF67" s="1" t="s">
        <v>1401</v>
      </c>
      <c r="CG67" s="1">
        <v>14</v>
      </c>
      <c r="CH67" s="1" t="s">
        <v>4365</v>
      </c>
      <c r="CI67" s="1" t="s">
        <v>1401</v>
      </c>
      <c r="CJ67" s="1">
        <v>7</v>
      </c>
      <c r="CK67" s="1" t="s">
        <v>5771</v>
      </c>
      <c r="CL67" s="1" t="s">
        <v>1401</v>
      </c>
      <c r="CM67" s="1">
        <v>7</v>
      </c>
      <c r="CN67" s="1" t="s">
        <v>5772</v>
      </c>
      <c r="CO67" s="1" t="s">
        <v>1401</v>
      </c>
      <c r="CP67" s="1">
        <v>6</v>
      </c>
      <c r="CQ67" s="1" t="s">
        <v>4218</v>
      </c>
      <c r="CR67" s="1" t="s">
        <v>1401</v>
      </c>
      <c r="CS67" s="1">
        <v>5</v>
      </c>
      <c r="CT67" s="1" t="s">
        <v>4064</v>
      </c>
      <c r="CU67" s="1" t="s">
        <v>1401</v>
      </c>
      <c r="CV67" s="1">
        <v>4</v>
      </c>
      <c r="CW67" s="1" t="s">
        <v>5773</v>
      </c>
      <c r="CX67" s="1" t="s">
        <v>1401</v>
      </c>
      <c r="CY67" s="1">
        <v>4</v>
      </c>
      <c r="CZ67" s="1" t="s">
        <v>4366</v>
      </c>
      <c r="DA67" s="1" t="s">
        <v>1401</v>
      </c>
      <c r="DB67" s="1">
        <v>2</v>
      </c>
      <c r="DI67" s="52"/>
      <c r="DJ67" s="52"/>
      <c r="DK67" s="52"/>
      <c r="DL67" s="27"/>
      <c r="DM67" s="27"/>
      <c r="DN67" s="27"/>
      <c r="DO67" s="27"/>
      <c r="DP67" s="27"/>
      <c r="DQ67" s="27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>
      <c r="A68" s="27">
        <v>67</v>
      </c>
      <c r="B68" s="69">
        <v>39496</v>
      </c>
      <c r="C68" s="1" t="s">
        <v>3045</v>
      </c>
      <c r="D68" s="7">
        <v>121596</v>
      </c>
      <c r="E68" s="7">
        <v>51716</v>
      </c>
      <c r="F68" s="35">
        <f t="shared" si="22"/>
        <v>0.42531004309352283</v>
      </c>
      <c r="G68" s="35">
        <f t="shared" si="15"/>
        <v>0.18626730605615283</v>
      </c>
      <c r="H68" s="35" t="str">
        <f t="shared" si="16"/>
        <v>PPPP</v>
      </c>
      <c r="I68" s="35">
        <f t="shared" si="17"/>
        <v>0.55781576301338076</v>
      </c>
      <c r="J68" s="35" t="str">
        <f t="shared" si="18"/>
        <v>PML</v>
      </c>
      <c r="K68" s="35">
        <f t="shared" si="19"/>
        <v>0.37154845695722793</v>
      </c>
      <c r="L68" s="35" t="str">
        <f t="shared" si="20"/>
        <v>PML-N</v>
      </c>
      <c r="M68" s="35">
        <f t="shared" si="21"/>
        <v>6.0638873849485651E-2</v>
      </c>
      <c r="N68" s="27" t="s">
        <v>834</v>
      </c>
      <c r="O68" s="27" t="s">
        <v>1002</v>
      </c>
      <c r="P68" s="27" t="s">
        <v>837</v>
      </c>
      <c r="Q68" s="1" t="s">
        <v>5931</v>
      </c>
      <c r="R68" s="1" t="s">
        <v>1185</v>
      </c>
      <c r="S68" s="1">
        <v>155</v>
      </c>
      <c r="T68" s="1" t="s">
        <v>1603</v>
      </c>
      <c r="U68" s="1" t="s">
        <v>1765</v>
      </c>
      <c r="V68" s="1">
        <v>64</v>
      </c>
      <c r="W68" s="1" t="s">
        <v>3010</v>
      </c>
      <c r="X68" s="1" t="s">
        <v>909</v>
      </c>
      <c r="Y68" s="1">
        <v>19215</v>
      </c>
      <c r="Z68" s="1" t="s">
        <v>5930</v>
      </c>
      <c r="AA68" s="1" t="s">
        <v>1194</v>
      </c>
      <c r="AB68" s="1">
        <v>3136</v>
      </c>
      <c r="AC68" s="1" t="s">
        <v>3009</v>
      </c>
      <c r="AD68" s="1" t="s">
        <v>1003</v>
      </c>
      <c r="AE68" s="1">
        <v>28848</v>
      </c>
      <c r="AF68" s="27" t="s">
        <v>834</v>
      </c>
      <c r="AG68" s="27" t="s">
        <v>3202</v>
      </c>
      <c r="AH68" s="27" t="s">
        <v>837</v>
      </c>
      <c r="AI68" s="27" t="s">
        <v>834</v>
      </c>
      <c r="AJ68" s="27" t="s">
        <v>3764</v>
      </c>
      <c r="AK68" s="27" t="s">
        <v>837</v>
      </c>
      <c r="AL68" s="27" t="s">
        <v>834</v>
      </c>
      <c r="AM68" s="27" t="s">
        <v>4732</v>
      </c>
      <c r="AN68" s="27" t="s">
        <v>837</v>
      </c>
      <c r="AO68" s="27" t="s">
        <v>834</v>
      </c>
      <c r="AP68" s="27" t="s">
        <v>1209</v>
      </c>
      <c r="AQ68" s="27" t="s">
        <v>837</v>
      </c>
      <c r="AR68" s="27" t="s">
        <v>834</v>
      </c>
      <c r="AS68" s="27" t="s">
        <v>1020</v>
      </c>
      <c r="AT68" s="27" t="s">
        <v>837</v>
      </c>
      <c r="AU68" s="27" t="s">
        <v>834</v>
      </c>
      <c r="AV68" s="27" t="s">
        <v>4372</v>
      </c>
      <c r="AW68" s="27" t="s">
        <v>837</v>
      </c>
      <c r="AX68" s="27" t="s">
        <v>834</v>
      </c>
      <c r="AY68" s="27" t="s">
        <v>1424</v>
      </c>
      <c r="AZ68" s="27" t="s">
        <v>837</v>
      </c>
      <c r="BA68" s="27" t="s">
        <v>834</v>
      </c>
      <c r="BB68" s="27" t="s">
        <v>4186</v>
      </c>
      <c r="BC68" s="27" t="s">
        <v>837</v>
      </c>
      <c r="BD68" s="27" t="s">
        <v>834</v>
      </c>
      <c r="BE68" s="27" t="s">
        <v>2875</v>
      </c>
      <c r="BF68" s="27" t="s">
        <v>837</v>
      </c>
      <c r="BG68" s="27" t="s">
        <v>834</v>
      </c>
      <c r="BH68" s="27" t="s">
        <v>3118</v>
      </c>
      <c r="BI68" s="27" t="s">
        <v>837</v>
      </c>
      <c r="BJ68" s="27" t="s">
        <v>834</v>
      </c>
      <c r="BK68" s="27" t="s">
        <v>3608</v>
      </c>
      <c r="BL68" s="27" t="s">
        <v>837</v>
      </c>
      <c r="BM68" s="27" t="s">
        <v>834</v>
      </c>
      <c r="BN68" s="27" t="s">
        <v>3983</v>
      </c>
      <c r="BO68" s="27" t="s">
        <v>837</v>
      </c>
      <c r="BP68" s="27" t="s">
        <v>834</v>
      </c>
      <c r="BQ68" s="27" t="s">
        <v>3395</v>
      </c>
      <c r="BR68" s="27" t="s">
        <v>837</v>
      </c>
      <c r="BS68" s="27" t="s">
        <v>4363</v>
      </c>
      <c r="BT68" s="27" t="s">
        <v>1401</v>
      </c>
      <c r="BU68" s="27">
        <v>156</v>
      </c>
      <c r="BV68" s="27" t="s">
        <v>5932</v>
      </c>
      <c r="BW68" s="27" t="s">
        <v>1401</v>
      </c>
      <c r="BX68" s="27">
        <v>63</v>
      </c>
      <c r="BY68" s="27" t="s">
        <v>5933</v>
      </c>
      <c r="BZ68" s="27" t="s">
        <v>1401</v>
      </c>
      <c r="CA68" s="27">
        <v>58</v>
      </c>
      <c r="CB68" s="27" t="s">
        <v>5934</v>
      </c>
      <c r="CC68" s="27" t="s">
        <v>1401</v>
      </c>
      <c r="CD68" s="1">
        <v>13</v>
      </c>
      <c r="CE68" s="1" t="s">
        <v>5584</v>
      </c>
      <c r="CF68" s="1" t="s">
        <v>1401</v>
      </c>
      <c r="CG68" s="1">
        <v>5</v>
      </c>
      <c r="CH68" s="1" t="s">
        <v>5935</v>
      </c>
      <c r="CI68" s="1" t="s">
        <v>1401</v>
      </c>
      <c r="CJ68" s="1">
        <v>3</v>
      </c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27"/>
      <c r="DJ68" s="27"/>
      <c r="DK68" s="27"/>
      <c r="DL68" s="27"/>
      <c r="DM68" s="27"/>
      <c r="DN68" s="27"/>
      <c r="DO68" s="27"/>
      <c r="DP68" s="27"/>
      <c r="DQ68" s="27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>
      <c r="A69" s="27">
        <v>68</v>
      </c>
      <c r="B69" s="69">
        <v>39496</v>
      </c>
      <c r="C69" s="1" t="s">
        <v>3046</v>
      </c>
      <c r="D69" s="7">
        <v>104042</v>
      </c>
      <c r="E69" s="7">
        <v>48271</v>
      </c>
      <c r="F69" s="35">
        <f t="shared" si="22"/>
        <v>0.46395686357432575</v>
      </c>
      <c r="G69" s="35">
        <f t="shared" si="15"/>
        <v>0.20229537403409914</v>
      </c>
      <c r="H69" s="35" t="str">
        <f t="shared" si="16"/>
        <v>PPPP</v>
      </c>
      <c r="I69" s="35">
        <f t="shared" si="17"/>
        <v>0.59493277537237677</v>
      </c>
      <c r="J69" s="35" t="str">
        <f t="shared" si="18"/>
        <v>PML</v>
      </c>
      <c r="K69" s="35">
        <f t="shared" si="19"/>
        <v>0.39263740133827763</v>
      </c>
      <c r="L69" s="35" t="str">
        <f t="shared" si="20"/>
        <v>PML-N</v>
      </c>
      <c r="M69" s="66">
        <f t="shared" si="21"/>
        <v>6.3184935054173309E-3</v>
      </c>
      <c r="N69" s="27" t="s">
        <v>834</v>
      </c>
      <c r="O69" s="27" t="s">
        <v>1002</v>
      </c>
      <c r="P69" s="27" t="s">
        <v>837</v>
      </c>
      <c r="Q69" s="27" t="s">
        <v>834</v>
      </c>
      <c r="R69" s="27" t="s">
        <v>1185</v>
      </c>
      <c r="S69" s="27" t="s">
        <v>837</v>
      </c>
      <c r="T69" s="27" t="s">
        <v>5785</v>
      </c>
      <c r="U69" s="27" t="s">
        <v>1765</v>
      </c>
      <c r="V69" s="27">
        <v>6</v>
      </c>
      <c r="W69" s="27" t="s">
        <v>3012</v>
      </c>
      <c r="X69" s="27" t="s">
        <v>909</v>
      </c>
      <c r="Y69" s="27">
        <v>18953</v>
      </c>
      <c r="Z69" s="27" t="s">
        <v>4234</v>
      </c>
      <c r="AA69" s="27" t="s">
        <v>1194</v>
      </c>
      <c r="AB69" s="27">
        <v>305</v>
      </c>
      <c r="AC69" s="27" t="s">
        <v>3011</v>
      </c>
      <c r="AD69" s="27" t="s">
        <v>1003</v>
      </c>
      <c r="AE69" s="27">
        <v>28718</v>
      </c>
      <c r="AF69" s="27" t="s">
        <v>834</v>
      </c>
      <c r="AG69" s="27" t="s">
        <v>3202</v>
      </c>
      <c r="AH69" s="27" t="s">
        <v>837</v>
      </c>
      <c r="AI69" s="27" t="s">
        <v>834</v>
      </c>
      <c r="AJ69" s="27" t="s">
        <v>3764</v>
      </c>
      <c r="AK69" s="27" t="s">
        <v>837</v>
      </c>
      <c r="AL69" s="27" t="s">
        <v>834</v>
      </c>
      <c r="AM69" s="27" t="s">
        <v>4732</v>
      </c>
      <c r="AN69" s="27" t="s">
        <v>837</v>
      </c>
      <c r="AO69" s="27" t="s">
        <v>834</v>
      </c>
      <c r="AP69" s="27" t="s">
        <v>1209</v>
      </c>
      <c r="AQ69" s="27" t="s">
        <v>837</v>
      </c>
      <c r="AR69" s="27" t="s">
        <v>834</v>
      </c>
      <c r="AS69" s="27" t="s">
        <v>1020</v>
      </c>
      <c r="AT69" s="27" t="s">
        <v>837</v>
      </c>
      <c r="AU69" s="27" t="s">
        <v>834</v>
      </c>
      <c r="AV69" s="27" t="s">
        <v>4372</v>
      </c>
      <c r="AW69" s="27" t="s">
        <v>837</v>
      </c>
      <c r="AX69" s="27" t="s">
        <v>834</v>
      </c>
      <c r="AY69" s="27" t="s">
        <v>1424</v>
      </c>
      <c r="AZ69" s="27" t="s">
        <v>837</v>
      </c>
      <c r="BA69" s="27" t="s">
        <v>834</v>
      </c>
      <c r="BB69" s="27" t="s">
        <v>4186</v>
      </c>
      <c r="BC69" s="27" t="s">
        <v>837</v>
      </c>
      <c r="BD69" s="27" t="s">
        <v>834</v>
      </c>
      <c r="BE69" s="27" t="s">
        <v>2875</v>
      </c>
      <c r="BF69" s="27" t="s">
        <v>837</v>
      </c>
      <c r="BG69" s="27" t="s">
        <v>834</v>
      </c>
      <c r="BH69" s="27" t="s">
        <v>3118</v>
      </c>
      <c r="BI69" s="27" t="s">
        <v>837</v>
      </c>
      <c r="BJ69" s="27" t="s">
        <v>834</v>
      </c>
      <c r="BK69" s="27" t="s">
        <v>3608</v>
      </c>
      <c r="BL69" s="27" t="s">
        <v>837</v>
      </c>
      <c r="BM69" s="27" t="s">
        <v>834</v>
      </c>
      <c r="BN69" s="27" t="s">
        <v>3983</v>
      </c>
      <c r="BO69" s="27" t="s">
        <v>837</v>
      </c>
      <c r="BP69" s="27" t="s">
        <v>834</v>
      </c>
      <c r="BQ69" s="27" t="s">
        <v>3395</v>
      </c>
      <c r="BR69" s="27" t="s">
        <v>837</v>
      </c>
      <c r="BS69" s="27" t="s">
        <v>5936</v>
      </c>
      <c r="BT69" s="27" t="s">
        <v>1401</v>
      </c>
      <c r="BU69" s="27">
        <v>125</v>
      </c>
      <c r="BV69" s="27" t="s">
        <v>5782</v>
      </c>
      <c r="BW69" s="27" t="s">
        <v>1401</v>
      </c>
      <c r="BX69" s="27">
        <v>99</v>
      </c>
      <c r="BY69" s="27" t="s">
        <v>4219</v>
      </c>
      <c r="BZ69" s="27" t="s">
        <v>1401</v>
      </c>
      <c r="CA69" s="27">
        <v>20</v>
      </c>
      <c r="CB69" s="27" t="s">
        <v>1353</v>
      </c>
      <c r="CC69" s="27" t="s">
        <v>1401</v>
      </c>
      <c r="CD69" s="1">
        <v>15</v>
      </c>
      <c r="CE69" s="1" t="s">
        <v>4075</v>
      </c>
      <c r="CF69" s="1" t="s">
        <v>1401</v>
      </c>
      <c r="CG69" s="1">
        <v>12</v>
      </c>
      <c r="CH69" s="1" t="s">
        <v>5783</v>
      </c>
      <c r="CI69" s="1" t="s">
        <v>1401</v>
      </c>
      <c r="CJ69" s="1">
        <v>7</v>
      </c>
      <c r="CK69" s="1" t="s">
        <v>5784</v>
      </c>
      <c r="CL69" s="1" t="s">
        <v>1401</v>
      </c>
      <c r="CM69" s="1">
        <v>7</v>
      </c>
      <c r="CN69" s="1" t="s">
        <v>5786</v>
      </c>
      <c r="CO69" s="1" t="s">
        <v>1401</v>
      </c>
      <c r="CP69" s="1">
        <v>2</v>
      </c>
      <c r="CQ69" s="1" t="s">
        <v>5787</v>
      </c>
      <c r="CR69" s="1" t="s">
        <v>1401</v>
      </c>
      <c r="CS69" s="1">
        <v>1</v>
      </c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>
      <c r="A70" s="27">
        <v>69</v>
      </c>
      <c r="B70" s="69">
        <v>39496</v>
      </c>
      <c r="C70" s="1" t="s">
        <v>3047</v>
      </c>
      <c r="D70" s="7">
        <v>112396</v>
      </c>
      <c r="E70" s="7">
        <v>50301</v>
      </c>
      <c r="F70" s="35">
        <f t="shared" si="22"/>
        <v>0.44753372006121217</v>
      </c>
      <c r="G70" s="35">
        <f t="shared" si="15"/>
        <v>6.6559312936124534E-2</v>
      </c>
      <c r="H70" s="35" t="str">
        <f t="shared" si="16"/>
        <v>PPPP</v>
      </c>
      <c r="I70" s="35">
        <f t="shared" si="17"/>
        <v>0.53847836027116758</v>
      </c>
      <c r="J70" s="35" t="str">
        <f t="shared" si="18"/>
        <v>PML-F</v>
      </c>
      <c r="K70" s="35">
        <f t="shared" si="19"/>
        <v>0.47191904733504303</v>
      </c>
      <c r="L70" s="35" t="str">
        <f t="shared" si="20"/>
        <v>PML-N</v>
      </c>
      <c r="M70" s="66">
        <f t="shared" si="21"/>
        <v>3.995944414623964E-3</v>
      </c>
      <c r="N70" s="27" t="s">
        <v>834</v>
      </c>
      <c r="O70" s="27" t="s">
        <v>1002</v>
      </c>
      <c r="P70" s="27" t="s">
        <v>837</v>
      </c>
      <c r="Q70" s="27" t="s">
        <v>834</v>
      </c>
      <c r="R70" s="27" t="s">
        <v>1185</v>
      </c>
      <c r="S70" s="27" t="s">
        <v>837</v>
      </c>
      <c r="T70" s="27" t="s">
        <v>5789</v>
      </c>
      <c r="U70" s="27" t="s">
        <v>1765</v>
      </c>
      <c r="V70" s="27">
        <v>68</v>
      </c>
      <c r="W70" s="27" t="s">
        <v>834</v>
      </c>
      <c r="X70" s="27" t="s">
        <v>909</v>
      </c>
      <c r="Y70" s="27" t="s">
        <v>837</v>
      </c>
      <c r="Z70" s="27" t="s">
        <v>5788</v>
      </c>
      <c r="AA70" s="27" t="s">
        <v>1194</v>
      </c>
      <c r="AB70" s="27">
        <v>201</v>
      </c>
      <c r="AC70" s="27" t="s">
        <v>3013</v>
      </c>
      <c r="AD70" s="27" t="s">
        <v>1003</v>
      </c>
      <c r="AE70" s="27">
        <v>27086</v>
      </c>
      <c r="AF70" s="27" t="s">
        <v>834</v>
      </c>
      <c r="AG70" s="27" t="s">
        <v>3202</v>
      </c>
      <c r="AH70" s="27" t="s">
        <v>837</v>
      </c>
      <c r="AI70" s="27" t="s">
        <v>834</v>
      </c>
      <c r="AJ70" s="27" t="s">
        <v>3764</v>
      </c>
      <c r="AK70" s="27" t="s">
        <v>837</v>
      </c>
      <c r="AL70" s="27" t="s">
        <v>834</v>
      </c>
      <c r="AM70" s="27" t="s">
        <v>4732</v>
      </c>
      <c r="AN70" s="27" t="s">
        <v>837</v>
      </c>
      <c r="AO70" s="27" t="s">
        <v>834</v>
      </c>
      <c r="AP70" s="27" t="s">
        <v>1209</v>
      </c>
      <c r="AQ70" s="27" t="s">
        <v>837</v>
      </c>
      <c r="AR70" s="27" t="s">
        <v>834</v>
      </c>
      <c r="AS70" s="27" t="s">
        <v>1020</v>
      </c>
      <c r="AT70" s="27" t="s">
        <v>837</v>
      </c>
      <c r="AU70" s="27" t="s">
        <v>834</v>
      </c>
      <c r="AV70" s="27" t="s">
        <v>4372</v>
      </c>
      <c r="AW70" s="27" t="s">
        <v>837</v>
      </c>
      <c r="AX70" s="27" t="s">
        <v>3014</v>
      </c>
      <c r="AY70" s="27" t="s">
        <v>1424</v>
      </c>
      <c r="AZ70" s="27">
        <v>23738</v>
      </c>
      <c r="BA70" s="27" t="s">
        <v>834</v>
      </c>
      <c r="BB70" s="27" t="s">
        <v>4186</v>
      </c>
      <c r="BC70" s="27" t="s">
        <v>837</v>
      </c>
      <c r="BD70" s="27" t="s">
        <v>834</v>
      </c>
      <c r="BE70" s="27" t="s">
        <v>2875</v>
      </c>
      <c r="BF70" s="27" t="s">
        <v>837</v>
      </c>
      <c r="BG70" s="27" t="s">
        <v>834</v>
      </c>
      <c r="BH70" s="27" t="s">
        <v>3118</v>
      </c>
      <c r="BI70" s="27" t="s">
        <v>837</v>
      </c>
      <c r="BJ70" s="27" t="s">
        <v>834</v>
      </c>
      <c r="BK70" s="27" t="s">
        <v>3608</v>
      </c>
      <c r="BL70" s="27" t="s">
        <v>837</v>
      </c>
      <c r="BM70" s="27" t="s">
        <v>834</v>
      </c>
      <c r="BN70" s="27" t="s">
        <v>3983</v>
      </c>
      <c r="BO70" s="27" t="s">
        <v>837</v>
      </c>
      <c r="BP70" s="27" t="s">
        <v>834</v>
      </c>
      <c r="BQ70" s="27" t="s">
        <v>3395</v>
      </c>
      <c r="BR70" s="27" t="s">
        <v>837</v>
      </c>
      <c r="BS70" s="27" t="s">
        <v>5703</v>
      </c>
      <c r="BT70" s="27" t="s">
        <v>1401</v>
      </c>
      <c r="BU70" s="27">
        <v>184</v>
      </c>
      <c r="BV70" s="27" t="s">
        <v>5708</v>
      </c>
      <c r="BW70" s="27" t="s">
        <v>1401</v>
      </c>
      <c r="BX70" s="27">
        <v>70</v>
      </c>
      <c r="BY70" s="27"/>
      <c r="BZ70" s="27"/>
      <c r="CA70" s="27"/>
      <c r="CB70" s="27" t="s">
        <v>5945</v>
      </c>
      <c r="CC70" s="27" t="s">
        <v>1401</v>
      </c>
      <c r="CD70" s="1">
        <v>40</v>
      </c>
      <c r="CE70" s="1" t="s">
        <v>5946</v>
      </c>
      <c r="CF70" s="1" t="s">
        <v>1401</v>
      </c>
      <c r="CG70" s="1">
        <v>5</v>
      </c>
      <c r="CH70" s="1" t="s">
        <v>4074</v>
      </c>
      <c r="CI70" s="1" t="s">
        <v>1401</v>
      </c>
      <c r="CJ70" s="1">
        <v>5</v>
      </c>
      <c r="CK70" s="1" t="s">
        <v>6103</v>
      </c>
      <c r="CL70" s="1" t="s">
        <v>1401</v>
      </c>
      <c r="CM70" s="1">
        <v>3</v>
      </c>
      <c r="CN70" s="1" t="s">
        <v>6104</v>
      </c>
      <c r="CO70" s="1" t="s">
        <v>1401</v>
      </c>
      <c r="CP70" s="1">
        <v>3</v>
      </c>
      <c r="CQ70" s="1" t="s">
        <v>6105</v>
      </c>
      <c r="CR70" s="1" t="s">
        <v>1401</v>
      </c>
      <c r="CS70" s="1">
        <v>2</v>
      </c>
      <c r="CT70" s="1" t="s">
        <v>6106</v>
      </c>
      <c r="CU70" s="1" t="s">
        <v>1401</v>
      </c>
      <c r="CV70" s="1">
        <v>2</v>
      </c>
      <c r="CW70" s="1" t="s">
        <v>6107</v>
      </c>
      <c r="CX70" s="1" t="s">
        <v>1401</v>
      </c>
      <c r="CY70" s="1">
        <v>2</v>
      </c>
      <c r="CZ70" s="1" t="s">
        <v>5784</v>
      </c>
      <c r="DA70" s="1" t="s">
        <v>1401</v>
      </c>
      <c r="DB70" s="1">
        <v>1</v>
      </c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>
      <c r="A71" s="27">
        <v>70</v>
      </c>
      <c r="B71" s="69">
        <v>39496</v>
      </c>
      <c r="C71" s="1" t="s">
        <v>3048</v>
      </c>
      <c r="D71" s="7">
        <v>125317</v>
      </c>
      <c r="E71" s="7">
        <v>59926</v>
      </c>
      <c r="F71" s="35">
        <f t="shared" si="22"/>
        <v>0.47819529672749905</v>
      </c>
      <c r="G71" s="35">
        <f t="shared" si="15"/>
        <v>0.41466141574608684</v>
      </c>
      <c r="H71" s="35" t="str">
        <f t="shared" si="16"/>
        <v>PPPP</v>
      </c>
      <c r="I71" s="35">
        <f t="shared" si="17"/>
        <v>0.69632546807729534</v>
      </c>
      <c r="J71" s="35" t="str">
        <f t="shared" si="18"/>
        <v>PML-F</v>
      </c>
      <c r="K71" s="35">
        <f t="shared" si="19"/>
        <v>0.2816640523312085</v>
      </c>
      <c r="L71" s="35" t="str">
        <f t="shared" si="20"/>
        <v>MMA</v>
      </c>
      <c r="M71" s="66">
        <f t="shared" si="21"/>
        <v>9.6452291159096221E-3</v>
      </c>
      <c r="N71" s="27" t="s">
        <v>834</v>
      </c>
      <c r="O71" s="27" t="s">
        <v>1002</v>
      </c>
      <c r="P71" s="27" t="s">
        <v>837</v>
      </c>
      <c r="Q71" s="27" t="s">
        <v>1759</v>
      </c>
      <c r="R71" s="27" t="s">
        <v>1185</v>
      </c>
      <c r="S71" s="27">
        <v>578</v>
      </c>
      <c r="T71" s="27" t="s">
        <v>6133</v>
      </c>
      <c r="U71" s="27" t="s">
        <v>1765</v>
      </c>
      <c r="V71" s="27">
        <v>12</v>
      </c>
      <c r="W71" s="27" t="s">
        <v>834</v>
      </c>
      <c r="X71" s="27" t="s">
        <v>909</v>
      </c>
      <c r="Y71" s="27" t="s">
        <v>837</v>
      </c>
      <c r="Z71" s="27" t="s">
        <v>834</v>
      </c>
      <c r="AA71" s="27" t="s">
        <v>1194</v>
      </c>
      <c r="AB71" s="27" t="s">
        <v>837</v>
      </c>
      <c r="AC71" s="27" t="s">
        <v>3015</v>
      </c>
      <c r="AD71" s="27" t="s">
        <v>1003</v>
      </c>
      <c r="AE71" s="27">
        <v>41728</v>
      </c>
      <c r="AF71" s="27" t="s">
        <v>834</v>
      </c>
      <c r="AG71" s="27" t="s">
        <v>3202</v>
      </c>
      <c r="AH71" s="27" t="s">
        <v>837</v>
      </c>
      <c r="AI71" s="27" t="s">
        <v>834</v>
      </c>
      <c r="AJ71" s="27" t="s">
        <v>3764</v>
      </c>
      <c r="AK71" s="27" t="s">
        <v>837</v>
      </c>
      <c r="AL71" s="27" t="s">
        <v>834</v>
      </c>
      <c r="AM71" s="27" t="s">
        <v>4732</v>
      </c>
      <c r="AN71" s="27" t="s">
        <v>837</v>
      </c>
      <c r="AO71" s="27" t="s">
        <v>834</v>
      </c>
      <c r="AP71" s="27" t="s">
        <v>1209</v>
      </c>
      <c r="AQ71" s="27" t="s">
        <v>837</v>
      </c>
      <c r="AR71" s="27" t="s">
        <v>834</v>
      </c>
      <c r="AS71" s="27" t="s">
        <v>1020</v>
      </c>
      <c r="AT71" s="27" t="s">
        <v>837</v>
      </c>
      <c r="AU71" s="27" t="s">
        <v>834</v>
      </c>
      <c r="AV71" s="27" t="s">
        <v>4372</v>
      </c>
      <c r="AW71" s="27" t="s">
        <v>837</v>
      </c>
      <c r="AX71" s="27" t="s">
        <v>3016</v>
      </c>
      <c r="AY71" s="27" t="s">
        <v>1424</v>
      </c>
      <c r="AZ71" s="27">
        <v>16879</v>
      </c>
      <c r="BA71" s="27" t="s">
        <v>834</v>
      </c>
      <c r="BB71" s="27" t="s">
        <v>4186</v>
      </c>
      <c r="BC71" s="27" t="s">
        <v>837</v>
      </c>
      <c r="BD71" s="27" t="s">
        <v>834</v>
      </c>
      <c r="BE71" s="27" t="s">
        <v>2875</v>
      </c>
      <c r="BF71" s="27" t="s">
        <v>837</v>
      </c>
      <c r="BG71" s="27" t="s">
        <v>834</v>
      </c>
      <c r="BH71" s="27" t="s">
        <v>3118</v>
      </c>
      <c r="BI71" s="27" t="s">
        <v>837</v>
      </c>
      <c r="BJ71" s="27" t="s">
        <v>834</v>
      </c>
      <c r="BK71" s="27" t="s">
        <v>3608</v>
      </c>
      <c r="BL71" s="27" t="s">
        <v>837</v>
      </c>
      <c r="BM71" s="27" t="s">
        <v>834</v>
      </c>
      <c r="BN71" s="27" t="s">
        <v>3983</v>
      </c>
      <c r="BO71" s="27" t="s">
        <v>837</v>
      </c>
      <c r="BP71" s="27" t="s">
        <v>834</v>
      </c>
      <c r="BQ71" s="27" t="s">
        <v>3395</v>
      </c>
      <c r="BR71" s="27" t="s">
        <v>837</v>
      </c>
      <c r="BS71" s="27" t="s">
        <v>6108</v>
      </c>
      <c r="BT71" s="27" t="s">
        <v>1401</v>
      </c>
      <c r="BU71" s="27">
        <v>393</v>
      </c>
      <c r="BV71" s="27" t="s">
        <v>3014</v>
      </c>
      <c r="BW71" s="27" t="s">
        <v>1401</v>
      </c>
      <c r="BX71" s="27">
        <v>160</v>
      </c>
      <c r="BY71" s="27" t="s">
        <v>4230</v>
      </c>
      <c r="BZ71" s="27" t="s">
        <v>1401</v>
      </c>
      <c r="CA71" s="27">
        <v>56</v>
      </c>
      <c r="CB71" s="27" t="s">
        <v>1357</v>
      </c>
      <c r="CC71" s="27" t="s">
        <v>1401</v>
      </c>
      <c r="CD71" s="1">
        <v>37</v>
      </c>
      <c r="CE71" s="1" t="s">
        <v>6131</v>
      </c>
      <c r="CF71" s="1" t="s">
        <v>1401</v>
      </c>
      <c r="CG71" s="1">
        <v>22</v>
      </c>
      <c r="CH71" s="1" t="s">
        <v>6132</v>
      </c>
      <c r="CI71" s="1" t="s">
        <v>1401</v>
      </c>
      <c r="CJ71" s="1">
        <v>14</v>
      </c>
      <c r="CK71" s="1" t="s">
        <v>6103</v>
      </c>
      <c r="CL71" s="1" t="s">
        <v>1401</v>
      </c>
      <c r="CM71" s="1">
        <v>13</v>
      </c>
      <c r="CN71" s="1" t="s">
        <v>4231</v>
      </c>
      <c r="CO71" s="1" t="s">
        <v>1401</v>
      </c>
      <c r="CP71" s="1">
        <v>9</v>
      </c>
      <c r="CQ71" s="1" t="s">
        <v>6134</v>
      </c>
      <c r="CR71" s="1" t="s">
        <v>1401</v>
      </c>
      <c r="CS71" s="1">
        <v>9</v>
      </c>
      <c r="CT71" s="1" t="s">
        <v>6114</v>
      </c>
      <c r="CU71" s="1" t="s">
        <v>1401</v>
      </c>
      <c r="CV71" s="1">
        <v>8</v>
      </c>
      <c r="CW71" s="1" t="s">
        <v>4074</v>
      </c>
      <c r="CX71" s="1" t="s">
        <v>1401</v>
      </c>
      <c r="CY71" s="1">
        <v>4</v>
      </c>
      <c r="CZ71" s="1" t="s">
        <v>4069</v>
      </c>
      <c r="DA71" s="1" t="s">
        <v>1401</v>
      </c>
      <c r="DB71" s="1">
        <v>4</v>
      </c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>
      <c r="A72" s="27">
        <v>71</v>
      </c>
      <c r="B72" s="69">
        <v>39496</v>
      </c>
      <c r="C72" s="1" t="s">
        <v>3042</v>
      </c>
      <c r="D72" s="7">
        <v>185290</v>
      </c>
      <c r="E72" s="7">
        <v>70506</v>
      </c>
      <c r="F72" s="35">
        <f t="shared" si="22"/>
        <v>0.38051702736251281</v>
      </c>
      <c r="G72" s="35">
        <f t="shared" si="15"/>
        <v>0.29415936232377388</v>
      </c>
      <c r="H72" s="35" t="str">
        <f t="shared" si="16"/>
        <v>PPPP</v>
      </c>
      <c r="I72" s="35">
        <f t="shared" si="17"/>
        <v>0.6162596091112813</v>
      </c>
      <c r="J72" s="35" t="str">
        <f t="shared" si="18"/>
        <v>SUP</v>
      </c>
      <c r="K72" s="35">
        <f t="shared" si="19"/>
        <v>0.32210024678750743</v>
      </c>
      <c r="L72" s="35" t="str">
        <f t="shared" si="20"/>
        <v>MQM</v>
      </c>
      <c r="M72" s="66">
        <f t="shared" si="21"/>
        <v>5.4449266729072701E-2</v>
      </c>
      <c r="N72" s="27" t="s">
        <v>834</v>
      </c>
      <c r="O72" s="27" t="s">
        <v>1002</v>
      </c>
      <c r="P72" s="27" t="s">
        <v>837</v>
      </c>
      <c r="Q72" s="27" t="s">
        <v>5641</v>
      </c>
      <c r="R72" s="27" t="s">
        <v>1185</v>
      </c>
      <c r="S72" s="27">
        <v>20</v>
      </c>
      <c r="T72" s="27" t="s">
        <v>3942</v>
      </c>
      <c r="U72" s="27" t="s">
        <v>1765</v>
      </c>
      <c r="V72" s="27">
        <v>3839</v>
      </c>
      <c r="W72" s="27" t="s">
        <v>834</v>
      </c>
      <c r="X72" s="27" t="s">
        <v>909</v>
      </c>
      <c r="Y72" s="27" t="s">
        <v>837</v>
      </c>
      <c r="Z72" s="27" t="s">
        <v>834</v>
      </c>
      <c r="AA72" s="27" t="s">
        <v>1194</v>
      </c>
      <c r="AB72" s="27" t="s">
        <v>837</v>
      </c>
      <c r="AC72" s="27" t="s">
        <v>3043</v>
      </c>
      <c r="AD72" s="27" t="s">
        <v>1003</v>
      </c>
      <c r="AE72" s="27">
        <v>43450</v>
      </c>
      <c r="AF72" s="27" t="s">
        <v>834</v>
      </c>
      <c r="AG72" s="27" t="s">
        <v>3202</v>
      </c>
      <c r="AH72" s="27" t="s">
        <v>837</v>
      </c>
      <c r="AI72" s="27" t="s">
        <v>834</v>
      </c>
      <c r="AJ72" s="27" t="s">
        <v>3764</v>
      </c>
      <c r="AK72" s="27" t="s">
        <v>837</v>
      </c>
      <c r="AL72" s="27" t="s">
        <v>834</v>
      </c>
      <c r="AM72" s="27" t="s">
        <v>4732</v>
      </c>
      <c r="AN72" s="27" t="s">
        <v>837</v>
      </c>
      <c r="AO72" s="27" t="s">
        <v>834</v>
      </c>
      <c r="AP72" s="27" t="s">
        <v>1209</v>
      </c>
      <c r="AQ72" s="27" t="s">
        <v>837</v>
      </c>
      <c r="AR72" s="27" t="s">
        <v>834</v>
      </c>
      <c r="AS72" s="27" t="s">
        <v>1020</v>
      </c>
      <c r="AT72" s="27" t="s">
        <v>837</v>
      </c>
      <c r="AU72" s="27" t="s">
        <v>834</v>
      </c>
      <c r="AV72" s="27" t="s">
        <v>4372</v>
      </c>
      <c r="AW72" s="27" t="s">
        <v>837</v>
      </c>
      <c r="AX72" s="27" t="s">
        <v>834</v>
      </c>
      <c r="AY72" s="27" t="s">
        <v>1424</v>
      </c>
      <c r="AZ72" s="27" t="s">
        <v>837</v>
      </c>
      <c r="BA72" s="27" t="s">
        <v>834</v>
      </c>
      <c r="BB72" s="27" t="s">
        <v>4186</v>
      </c>
      <c r="BC72" s="27" t="s">
        <v>837</v>
      </c>
      <c r="BD72" s="27" t="s">
        <v>834</v>
      </c>
      <c r="BE72" s="27" t="s">
        <v>2875</v>
      </c>
      <c r="BF72" s="27" t="s">
        <v>837</v>
      </c>
      <c r="BG72" s="27" t="s">
        <v>834</v>
      </c>
      <c r="BH72" s="27" t="s">
        <v>3118</v>
      </c>
      <c r="BI72" s="27" t="s">
        <v>837</v>
      </c>
      <c r="BJ72" s="27" t="s">
        <v>834</v>
      </c>
      <c r="BK72" s="27" t="s">
        <v>3608</v>
      </c>
      <c r="BL72" s="27" t="s">
        <v>837</v>
      </c>
      <c r="BM72" s="27" t="s">
        <v>1366</v>
      </c>
      <c r="BN72" s="27" t="s">
        <v>3044</v>
      </c>
      <c r="BO72" s="27">
        <v>22710</v>
      </c>
      <c r="BP72" s="27" t="s">
        <v>834</v>
      </c>
      <c r="BQ72" s="27" t="s">
        <v>3395</v>
      </c>
      <c r="BR72" s="27" t="s">
        <v>837</v>
      </c>
      <c r="BS72" s="27" t="s">
        <v>6115</v>
      </c>
      <c r="BT72" s="27" t="s">
        <v>1401</v>
      </c>
      <c r="BU72" s="27">
        <v>130</v>
      </c>
      <c r="BV72" s="27" t="s">
        <v>6116</v>
      </c>
      <c r="BW72" s="27" t="s">
        <v>1401</v>
      </c>
      <c r="BX72" s="27">
        <v>89</v>
      </c>
      <c r="BY72" s="27" t="s">
        <v>6117</v>
      </c>
      <c r="BZ72" s="27" t="s">
        <v>1401</v>
      </c>
      <c r="CA72" s="27">
        <v>52</v>
      </c>
      <c r="CB72" s="27" t="s">
        <v>6118</v>
      </c>
      <c r="CC72" s="27" t="s">
        <v>1401</v>
      </c>
      <c r="CD72" s="1">
        <v>47</v>
      </c>
      <c r="CE72" s="1" t="s">
        <v>6119</v>
      </c>
      <c r="CF72" s="1" t="s">
        <v>1401</v>
      </c>
      <c r="CG72" s="1">
        <v>36</v>
      </c>
      <c r="CH72" s="1" t="s">
        <v>5805</v>
      </c>
      <c r="CI72" s="1" t="s">
        <v>1401</v>
      </c>
      <c r="CJ72" s="1">
        <v>29</v>
      </c>
      <c r="CK72" s="1" t="s">
        <v>5806</v>
      </c>
      <c r="CL72" s="1" t="s">
        <v>1401</v>
      </c>
      <c r="CM72" s="1">
        <v>24</v>
      </c>
      <c r="CN72" s="1" t="s">
        <v>5642</v>
      </c>
      <c r="CO72" s="1" t="s">
        <v>1401</v>
      </c>
      <c r="CP72" s="1">
        <v>20</v>
      </c>
      <c r="CQ72" s="1" t="s">
        <v>5643</v>
      </c>
      <c r="CR72" s="1" t="s">
        <v>1401</v>
      </c>
      <c r="CS72" s="1">
        <v>20</v>
      </c>
      <c r="CT72" s="1" t="s">
        <v>5644</v>
      </c>
      <c r="CU72" s="1" t="s">
        <v>1401</v>
      </c>
      <c r="CV72" s="1">
        <v>16</v>
      </c>
      <c r="CW72" s="1" t="s">
        <v>5645</v>
      </c>
      <c r="CX72" s="1" t="s">
        <v>1401</v>
      </c>
      <c r="CY72" s="1">
        <v>13</v>
      </c>
      <c r="CZ72" s="1" t="s">
        <v>4093</v>
      </c>
      <c r="DA72" s="1" t="s">
        <v>1401</v>
      </c>
      <c r="DB72" s="1">
        <v>11</v>
      </c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>
      <c r="A73" s="27">
        <v>72</v>
      </c>
      <c r="B73" s="69">
        <v>39496</v>
      </c>
      <c r="C73" s="1" t="s">
        <v>2848</v>
      </c>
      <c r="D73" s="7">
        <v>186357</v>
      </c>
      <c r="E73" s="7">
        <v>59894</v>
      </c>
      <c r="F73" s="35">
        <f t="shared" si="22"/>
        <v>0.32139388378220296</v>
      </c>
      <c r="G73" s="35">
        <f t="shared" si="15"/>
        <v>0.67018399171870302</v>
      </c>
      <c r="H73" s="35" t="str">
        <f t="shared" si="16"/>
        <v>PPPP</v>
      </c>
      <c r="I73" s="35">
        <f t="shared" si="17"/>
        <v>0.80862857715297021</v>
      </c>
      <c r="J73" s="35" t="str">
        <f t="shared" si="18"/>
        <v>PML</v>
      </c>
      <c r="K73" s="35">
        <f t="shared" si="19"/>
        <v>0.13844458543426721</v>
      </c>
      <c r="L73" s="35" t="str">
        <f t="shared" si="20"/>
        <v>MQM</v>
      </c>
      <c r="M73" s="66">
        <f t="shared" si="21"/>
        <v>4.0120880221725046E-2</v>
      </c>
      <c r="N73" s="27" t="s">
        <v>834</v>
      </c>
      <c r="O73" s="27" t="s">
        <v>1002</v>
      </c>
      <c r="P73" s="27" t="s">
        <v>837</v>
      </c>
      <c r="Q73" s="27" t="s">
        <v>834</v>
      </c>
      <c r="R73" s="27" t="s">
        <v>1185</v>
      </c>
      <c r="S73" s="27" t="s">
        <v>837</v>
      </c>
      <c r="T73" s="27" t="s">
        <v>5646</v>
      </c>
      <c r="U73" s="27" t="s">
        <v>1765</v>
      </c>
      <c r="V73" s="27">
        <v>2403</v>
      </c>
      <c r="W73" s="27" t="s">
        <v>3050</v>
      </c>
      <c r="X73" s="27" t="s">
        <v>909</v>
      </c>
      <c r="Y73" s="27">
        <v>8292</v>
      </c>
      <c r="Z73" s="27" t="s">
        <v>834</v>
      </c>
      <c r="AA73" s="27" t="s">
        <v>1194</v>
      </c>
      <c r="AB73" s="27" t="s">
        <v>837</v>
      </c>
      <c r="AC73" s="27" t="s">
        <v>3049</v>
      </c>
      <c r="AD73" s="27" t="s">
        <v>1003</v>
      </c>
      <c r="AE73" s="27">
        <v>48432</v>
      </c>
      <c r="AF73" s="27" t="s">
        <v>834</v>
      </c>
      <c r="AG73" s="27" t="s">
        <v>3202</v>
      </c>
      <c r="AH73" s="27" t="s">
        <v>837</v>
      </c>
      <c r="AI73" s="27" t="s">
        <v>834</v>
      </c>
      <c r="AJ73" s="27" t="s">
        <v>3764</v>
      </c>
      <c r="AK73" s="27" t="s">
        <v>837</v>
      </c>
      <c r="AL73" s="27" t="s">
        <v>834</v>
      </c>
      <c r="AM73" s="27" t="s">
        <v>4732</v>
      </c>
      <c r="AN73" s="27" t="s">
        <v>837</v>
      </c>
      <c r="AO73" s="27" t="s">
        <v>834</v>
      </c>
      <c r="AP73" s="27" t="s">
        <v>1209</v>
      </c>
      <c r="AQ73" s="27" t="s">
        <v>837</v>
      </c>
      <c r="AR73" s="27" t="s">
        <v>834</v>
      </c>
      <c r="AS73" s="27" t="s">
        <v>1020</v>
      </c>
      <c r="AT73" s="27" t="s">
        <v>837</v>
      </c>
      <c r="AU73" s="27" t="s">
        <v>834</v>
      </c>
      <c r="AV73" s="27" t="s">
        <v>4372</v>
      </c>
      <c r="AW73" s="27" t="s">
        <v>837</v>
      </c>
      <c r="AX73" s="27" t="s">
        <v>834</v>
      </c>
      <c r="AY73" s="27" t="s">
        <v>1424</v>
      </c>
      <c r="AZ73" s="27" t="s">
        <v>837</v>
      </c>
      <c r="BA73" s="27" t="s">
        <v>834</v>
      </c>
      <c r="BB73" s="27" t="s">
        <v>4186</v>
      </c>
      <c r="BC73" s="27" t="s">
        <v>837</v>
      </c>
      <c r="BD73" s="27" t="s">
        <v>834</v>
      </c>
      <c r="BE73" s="27" t="s">
        <v>2875</v>
      </c>
      <c r="BF73" s="27" t="s">
        <v>837</v>
      </c>
      <c r="BG73" s="27" t="s">
        <v>834</v>
      </c>
      <c r="BH73" s="27" t="s">
        <v>3118</v>
      </c>
      <c r="BI73" s="27" t="s">
        <v>837</v>
      </c>
      <c r="BJ73" s="27" t="s">
        <v>834</v>
      </c>
      <c r="BK73" s="27" t="s">
        <v>3608</v>
      </c>
      <c r="BL73" s="27" t="s">
        <v>837</v>
      </c>
      <c r="BM73" s="27" t="s">
        <v>834</v>
      </c>
      <c r="BN73" s="27" t="s">
        <v>3983</v>
      </c>
      <c r="BO73" s="27" t="s">
        <v>837</v>
      </c>
      <c r="BP73" s="27" t="s">
        <v>834</v>
      </c>
      <c r="BQ73" s="27" t="s">
        <v>3395</v>
      </c>
      <c r="BR73" s="27" t="s">
        <v>837</v>
      </c>
      <c r="BS73" s="27" t="s">
        <v>5647</v>
      </c>
      <c r="BT73" s="27" t="s">
        <v>1401</v>
      </c>
      <c r="BU73" s="27">
        <v>452</v>
      </c>
      <c r="BV73" s="27" t="s">
        <v>5648</v>
      </c>
      <c r="BW73" s="27" t="s">
        <v>1401</v>
      </c>
      <c r="BX73" s="27">
        <v>137</v>
      </c>
      <c r="BY73" s="27" t="s">
        <v>4092</v>
      </c>
      <c r="BZ73" s="27" t="s">
        <v>1401</v>
      </c>
      <c r="CA73" s="27">
        <v>119</v>
      </c>
      <c r="CB73" s="27" t="s">
        <v>5649</v>
      </c>
      <c r="CC73" s="27" t="s">
        <v>1401</v>
      </c>
      <c r="CD73" s="1">
        <v>37</v>
      </c>
      <c r="CE73" s="1" t="s">
        <v>5650</v>
      </c>
      <c r="CF73" s="1" t="s">
        <v>1401</v>
      </c>
      <c r="CG73" s="1">
        <v>22</v>
      </c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>
      <c r="A74" s="27">
        <v>73</v>
      </c>
      <c r="B74" s="69">
        <v>39496</v>
      </c>
      <c r="C74" s="1" t="s">
        <v>2849</v>
      </c>
      <c r="D74" s="7">
        <v>207897</v>
      </c>
      <c r="E74" s="7">
        <v>83793</v>
      </c>
      <c r="F74" s="35">
        <f t="shared" si="22"/>
        <v>0.40305054906997217</v>
      </c>
      <c r="G74" s="35">
        <f t="shared" si="15"/>
        <v>0.62817896482999769</v>
      </c>
      <c r="H74" s="35" t="str">
        <f t="shared" si="16"/>
        <v>PPPP</v>
      </c>
      <c r="I74" s="35">
        <f t="shared" si="17"/>
        <v>0.81124914969030826</v>
      </c>
      <c r="J74" s="35" t="str">
        <f t="shared" si="18"/>
        <v>PML</v>
      </c>
      <c r="K74" s="35">
        <f t="shared" si="19"/>
        <v>0.18307018486031051</v>
      </c>
      <c r="L74" s="35" t="str">
        <f t="shared" si="20"/>
        <v>IND</v>
      </c>
      <c r="M74" s="66">
        <f t="shared" si="21"/>
        <v>2.6613201580084254E-3</v>
      </c>
      <c r="N74" s="27" t="s">
        <v>834</v>
      </c>
      <c r="O74" s="27" t="s">
        <v>1002</v>
      </c>
      <c r="P74" s="27" t="s">
        <v>837</v>
      </c>
      <c r="Q74" s="27" t="s">
        <v>834</v>
      </c>
      <c r="R74" s="27" t="s">
        <v>1185</v>
      </c>
      <c r="S74" s="27" t="s">
        <v>837</v>
      </c>
      <c r="T74" s="27" t="s">
        <v>834</v>
      </c>
      <c r="U74" s="27" t="s">
        <v>1765</v>
      </c>
      <c r="V74" s="27" t="s">
        <v>837</v>
      </c>
      <c r="W74" s="27" t="s">
        <v>3052</v>
      </c>
      <c r="X74" s="27" t="s">
        <v>909</v>
      </c>
      <c r="Y74" s="27">
        <v>15340</v>
      </c>
      <c r="Z74" s="27" t="s">
        <v>5652</v>
      </c>
      <c r="AA74" s="27" t="s">
        <v>1194</v>
      </c>
      <c r="AB74" s="27">
        <v>37</v>
      </c>
      <c r="AC74" s="27" t="s">
        <v>3051</v>
      </c>
      <c r="AD74" s="27" t="s">
        <v>1003</v>
      </c>
      <c r="AE74" s="27">
        <v>67977</v>
      </c>
      <c r="AF74" s="27" t="s">
        <v>834</v>
      </c>
      <c r="AG74" s="27" t="s">
        <v>3202</v>
      </c>
      <c r="AH74" s="27" t="s">
        <v>837</v>
      </c>
      <c r="AI74" s="27" t="s">
        <v>834</v>
      </c>
      <c r="AJ74" s="27" t="s">
        <v>3764</v>
      </c>
      <c r="AK74" s="27" t="s">
        <v>837</v>
      </c>
      <c r="AL74" s="27" t="s">
        <v>834</v>
      </c>
      <c r="AM74" s="27" t="s">
        <v>4732</v>
      </c>
      <c r="AN74" s="27" t="s">
        <v>837</v>
      </c>
      <c r="AO74" s="27" t="s">
        <v>834</v>
      </c>
      <c r="AP74" s="27" t="s">
        <v>1209</v>
      </c>
      <c r="AQ74" s="27" t="s">
        <v>837</v>
      </c>
      <c r="AR74" s="27" t="s">
        <v>834</v>
      </c>
      <c r="AS74" s="27" t="s">
        <v>1020</v>
      </c>
      <c r="AT74" s="27" t="s">
        <v>837</v>
      </c>
      <c r="AU74" s="27" t="s">
        <v>834</v>
      </c>
      <c r="AV74" s="27" t="s">
        <v>4372</v>
      </c>
      <c r="AW74" s="27" t="s">
        <v>837</v>
      </c>
      <c r="AX74" s="27" t="s">
        <v>4091</v>
      </c>
      <c r="AY74" s="27" t="s">
        <v>1424</v>
      </c>
      <c r="AZ74" s="27">
        <v>23</v>
      </c>
      <c r="BA74" s="27" t="s">
        <v>834</v>
      </c>
      <c r="BB74" s="27" t="s">
        <v>4186</v>
      </c>
      <c r="BC74" s="27" t="s">
        <v>837</v>
      </c>
      <c r="BD74" s="27" t="s">
        <v>834</v>
      </c>
      <c r="BE74" s="27" t="s">
        <v>2875</v>
      </c>
      <c r="BF74" s="27" t="s">
        <v>837</v>
      </c>
      <c r="BG74" s="27" t="s">
        <v>834</v>
      </c>
      <c r="BH74" s="27" t="s">
        <v>3118</v>
      </c>
      <c r="BI74" s="27" t="s">
        <v>837</v>
      </c>
      <c r="BJ74" s="27" t="s">
        <v>834</v>
      </c>
      <c r="BK74" s="27" t="s">
        <v>3608</v>
      </c>
      <c r="BL74" s="27" t="s">
        <v>837</v>
      </c>
      <c r="BM74" s="27" t="s">
        <v>834</v>
      </c>
      <c r="BN74" s="27" t="s">
        <v>3983</v>
      </c>
      <c r="BO74" s="27" t="s">
        <v>837</v>
      </c>
      <c r="BP74" s="27" t="s">
        <v>834</v>
      </c>
      <c r="BQ74" s="27" t="s">
        <v>3395</v>
      </c>
      <c r="BR74" s="27" t="s">
        <v>837</v>
      </c>
      <c r="BS74" s="27" t="s">
        <v>5651</v>
      </c>
      <c r="BT74" s="27" t="s">
        <v>1401</v>
      </c>
      <c r="BU74" s="27">
        <v>223</v>
      </c>
      <c r="BV74" s="27" t="s">
        <v>4098</v>
      </c>
      <c r="BW74" s="27" t="s">
        <v>1401</v>
      </c>
      <c r="BX74" s="27">
        <v>41</v>
      </c>
      <c r="BY74" s="27" t="s">
        <v>5821</v>
      </c>
      <c r="BZ74" s="27" t="s">
        <v>1401</v>
      </c>
      <c r="CA74" s="27">
        <v>31</v>
      </c>
      <c r="CB74" s="27" t="s">
        <v>5822</v>
      </c>
      <c r="CC74" s="27" t="s">
        <v>1401</v>
      </c>
      <c r="CD74" s="1">
        <v>29</v>
      </c>
      <c r="CE74" s="1" t="s">
        <v>5658</v>
      </c>
      <c r="CF74" s="1" t="s">
        <v>1401</v>
      </c>
      <c r="CG74" s="1">
        <v>24</v>
      </c>
      <c r="CH74" s="1" t="s">
        <v>5659</v>
      </c>
      <c r="CI74" s="1" t="s">
        <v>1401</v>
      </c>
      <c r="CJ74" s="1">
        <v>22</v>
      </c>
      <c r="CK74" s="1" t="s">
        <v>5660</v>
      </c>
      <c r="CL74" s="1" t="s">
        <v>1401</v>
      </c>
      <c r="CM74" s="1">
        <v>14</v>
      </c>
      <c r="CN74" s="1" t="s">
        <v>5661</v>
      </c>
      <c r="CO74" s="1" t="s">
        <v>1401</v>
      </c>
      <c r="CP74" s="1">
        <v>11</v>
      </c>
      <c r="CQ74" s="1" t="s">
        <v>5662</v>
      </c>
      <c r="CR74" s="1" t="s">
        <v>1401</v>
      </c>
      <c r="CS74" s="1">
        <v>9</v>
      </c>
      <c r="CT74" s="1" t="s">
        <v>5663</v>
      </c>
      <c r="CU74" s="1" t="s">
        <v>1401</v>
      </c>
      <c r="CV74" s="1">
        <v>8</v>
      </c>
      <c r="CW74" s="1" t="s">
        <v>5664</v>
      </c>
      <c r="CX74" s="1" t="s">
        <v>1401</v>
      </c>
      <c r="CY74" s="1">
        <v>4</v>
      </c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>
      <c r="A75" s="27">
        <v>74</v>
      </c>
      <c r="B75" s="69">
        <v>39496</v>
      </c>
      <c r="C75" s="1" t="s">
        <v>2682</v>
      </c>
      <c r="D75" s="7">
        <v>190030</v>
      </c>
      <c r="E75" s="7">
        <v>52500</v>
      </c>
      <c r="F75" s="35">
        <f t="shared" si="22"/>
        <v>0.27627216755249173</v>
      </c>
      <c r="G75" s="35">
        <f t="shared" si="15"/>
        <v>0.59352380952380956</v>
      </c>
      <c r="H75" s="35" t="str">
        <f t="shared" si="16"/>
        <v>PPPP</v>
      </c>
      <c r="I75" s="35">
        <f t="shared" si="17"/>
        <v>0.79030476190476195</v>
      </c>
      <c r="J75" s="35" t="str">
        <f t="shared" si="18"/>
        <v>PML</v>
      </c>
      <c r="K75" s="35">
        <f t="shared" si="19"/>
        <v>0.19678095238095239</v>
      </c>
      <c r="L75" s="35" t="str">
        <f t="shared" si="20"/>
        <v>PPP (Shaheed Bhutto)</v>
      </c>
      <c r="M75" s="66">
        <f t="shared" si="21"/>
        <v>4.4952380952380955E-3</v>
      </c>
      <c r="N75" s="27" t="s">
        <v>834</v>
      </c>
      <c r="O75" s="27" t="s">
        <v>1002</v>
      </c>
      <c r="P75" s="27" t="s">
        <v>837</v>
      </c>
      <c r="Q75" s="27" t="s">
        <v>834</v>
      </c>
      <c r="R75" s="27" t="s">
        <v>1185</v>
      </c>
      <c r="S75" s="27" t="s">
        <v>837</v>
      </c>
      <c r="T75" s="27" t="s">
        <v>834</v>
      </c>
      <c r="U75" s="27" t="s">
        <v>1765</v>
      </c>
      <c r="V75" s="27" t="s">
        <v>837</v>
      </c>
      <c r="W75" s="27" t="s">
        <v>3054</v>
      </c>
      <c r="X75" s="27" t="s">
        <v>909</v>
      </c>
      <c r="Y75" s="27">
        <v>10331</v>
      </c>
      <c r="Z75" s="27" t="s">
        <v>834</v>
      </c>
      <c r="AA75" s="27" t="s">
        <v>1194</v>
      </c>
      <c r="AB75" s="27" t="s">
        <v>837</v>
      </c>
      <c r="AC75" s="27" t="s">
        <v>3053</v>
      </c>
      <c r="AD75" s="27" t="s">
        <v>1003</v>
      </c>
      <c r="AE75" s="27">
        <v>41491</v>
      </c>
      <c r="AF75" s="27" t="s">
        <v>834</v>
      </c>
      <c r="AG75" s="27" t="s">
        <v>3202</v>
      </c>
      <c r="AH75" s="27" t="s">
        <v>837</v>
      </c>
      <c r="AI75" s="27" t="s">
        <v>834</v>
      </c>
      <c r="AJ75" s="27" t="s">
        <v>3764</v>
      </c>
      <c r="AK75" s="27" t="s">
        <v>837</v>
      </c>
      <c r="AL75" s="27" t="s">
        <v>834</v>
      </c>
      <c r="AM75" s="27" t="s">
        <v>4732</v>
      </c>
      <c r="AN75" s="27" t="s">
        <v>837</v>
      </c>
      <c r="AO75" s="27" t="s">
        <v>834</v>
      </c>
      <c r="AP75" s="27" t="s">
        <v>1209</v>
      </c>
      <c r="AQ75" s="27" t="s">
        <v>837</v>
      </c>
      <c r="AR75" s="27" t="s">
        <v>834</v>
      </c>
      <c r="AS75" s="27" t="s">
        <v>1020</v>
      </c>
      <c r="AT75" s="27" t="s">
        <v>837</v>
      </c>
      <c r="AU75" s="27" t="s">
        <v>834</v>
      </c>
      <c r="AV75" s="27" t="s">
        <v>4372</v>
      </c>
      <c r="AW75" s="27" t="s">
        <v>837</v>
      </c>
      <c r="AX75" s="27" t="s">
        <v>834</v>
      </c>
      <c r="AY75" s="27" t="s">
        <v>1424</v>
      </c>
      <c r="AZ75" s="27" t="s">
        <v>837</v>
      </c>
      <c r="BA75" s="27" t="s">
        <v>834</v>
      </c>
      <c r="BB75" s="27" t="s">
        <v>4186</v>
      </c>
      <c r="BC75" s="27" t="s">
        <v>837</v>
      </c>
      <c r="BD75" s="27" t="s">
        <v>5665</v>
      </c>
      <c r="BE75" s="27" t="s">
        <v>2875</v>
      </c>
      <c r="BF75" s="27">
        <v>236</v>
      </c>
      <c r="BG75" s="27" t="s">
        <v>834</v>
      </c>
      <c r="BH75" s="27" t="s">
        <v>3118</v>
      </c>
      <c r="BI75" s="27" t="s">
        <v>837</v>
      </c>
      <c r="BJ75" s="27" t="s">
        <v>834</v>
      </c>
      <c r="BK75" s="27" t="s">
        <v>3608</v>
      </c>
      <c r="BL75" s="27" t="s">
        <v>837</v>
      </c>
      <c r="BM75" s="27" t="s">
        <v>834</v>
      </c>
      <c r="BN75" s="27" t="s">
        <v>3983</v>
      </c>
      <c r="BO75" s="27" t="s">
        <v>837</v>
      </c>
      <c r="BP75" s="27" t="s">
        <v>834</v>
      </c>
      <c r="BQ75" s="27" t="s">
        <v>3395</v>
      </c>
      <c r="BR75" s="27" t="s">
        <v>837</v>
      </c>
      <c r="BS75" s="27" t="s">
        <v>5666</v>
      </c>
      <c r="BT75" s="27" t="s">
        <v>1401</v>
      </c>
      <c r="BU75" s="27">
        <v>127</v>
      </c>
      <c r="BV75" s="27" t="s">
        <v>5667</v>
      </c>
      <c r="BW75" s="27" t="s">
        <v>1401</v>
      </c>
      <c r="BX75" s="27">
        <v>72</v>
      </c>
      <c r="BY75" s="27" t="s">
        <v>5668</v>
      </c>
      <c r="BZ75" s="27" t="s">
        <v>1401</v>
      </c>
      <c r="CA75" s="27">
        <v>55</v>
      </c>
      <c r="CB75" s="27" t="s">
        <v>5669</v>
      </c>
      <c r="CC75" s="27" t="s">
        <v>1401</v>
      </c>
      <c r="CD75" s="1">
        <v>30</v>
      </c>
      <c r="CE75" s="1" t="s">
        <v>5670</v>
      </c>
      <c r="CF75" s="1" t="s">
        <v>1401</v>
      </c>
      <c r="CG75" s="1">
        <v>29</v>
      </c>
      <c r="CH75" s="1" t="s">
        <v>5671</v>
      </c>
      <c r="CI75" s="1" t="s">
        <v>1401</v>
      </c>
      <c r="CJ75" s="1">
        <v>20</v>
      </c>
      <c r="CK75" s="1" t="s">
        <v>4098</v>
      </c>
      <c r="CL75" s="1" t="s">
        <v>1401</v>
      </c>
      <c r="CM75" s="1">
        <v>18</v>
      </c>
      <c r="CN75" s="1" t="s">
        <v>5673</v>
      </c>
      <c r="CO75" s="27" t="s">
        <v>1401</v>
      </c>
      <c r="CP75" s="27">
        <v>17</v>
      </c>
      <c r="CQ75" s="1" t="s">
        <v>4099</v>
      </c>
      <c r="CR75" s="1" t="s">
        <v>1401</v>
      </c>
      <c r="CS75" s="1">
        <v>14</v>
      </c>
      <c r="CT75" s="1" t="s">
        <v>5672</v>
      </c>
      <c r="CU75" s="1" t="s">
        <v>1401</v>
      </c>
      <c r="CV75" s="1">
        <v>14</v>
      </c>
      <c r="CW75" s="1" t="s">
        <v>5674</v>
      </c>
      <c r="CX75" s="1" t="s">
        <v>1401</v>
      </c>
      <c r="CY75" s="1">
        <v>12</v>
      </c>
      <c r="CZ75" s="1" t="s">
        <v>5675</v>
      </c>
      <c r="DA75" s="1" t="s">
        <v>1401</v>
      </c>
      <c r="DB75" s="1">
        <v>8</v>
      </c>
      <c r="DC75" s="1" t="s">
        <v>5676</v>
      </c>
      <c r="DD75" s="1" t="s">
        <v>1401</v>
      </c>
      <c r="DE75" s="1">
        <v>8</v>
      </c>
      <c r="DF75" s="1" t="s">
        <v>5677</v>
      </c>
      <c r="DG75" s="1" t="s">
        <v>1401</v>
      </c>
      <c r="DH75" s="1">
        <v>7</v>
      </c>
      <c r="DI75" s="1" t="s">
        <v>5692</v>
      </c>
      <c r="DJ75" s="1" t="s">
        <v>1401</v>
      </c>
      <c r="DK75" s="1">
        <v>3</v>
      </c>
      <c r="DL75" s="1" t="s">
        <v>5848</v>
      </c>
      <c r="DM75" s="1" t="s">
        <v>1401</v>
      </c>
      <c r="DN75" s="1">
        <v>2</v>
      </c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>
      <c r="A76" s="27">
        <v>75</v>
      </c>
      <c r="B76" s="69">
        <v>39496</v>
      </c>
      <c r="C76" s="1" t="s">
        <v>2683</v>
      </c>
      <c r="D76" s="33">
        <v>172623</v>
      </c>
      <c r="E76" s="33">
        <v>54317</v>
      </c>
      <c r="F76" s="66">
        <f t="shared" si="22"/>
        <v>0.31465679544440778</v>
      </c>
      <c r="G76" s="35">
        <f t="shared" si="15"/>
        <v>0.33286079864499146</v>
      </c>
      <c r="H76" s="35" t="str">
        <f t="shared" si="16"/>
        <v>PPPP</v>
      </c>
      <c r="I76" s="35">
        <f t="shared" si="17"/>
        <v>0.66111898668925018</v>
      </c>
      <c r="J76" s="35" t="str">
        <f t="shared" si="18"/>
        <v>PML</v>
      </c>
      <c r="K76" s="35">
        <f t="shared" si="19"/>
        <v>0.32825818804425871</v>
      </c>
      <c r="L76" s="35" t="str">
        <f t="shared" si="20"/>
        <v>MMA</v>
      </c>
      <c r="M76" s="66">
        <f t="shared" si="21"/>
        <v>6.7934532466815177E-3</v>
      </c>
      <c r="N76" s="27" t="s">
        <v>834</v>
      </c>
      <c r="O76" s="27" t="s">
        <v>1002</v>
      </c>
      <c r="P76" s="27" t="s">
        <v>837</v>
      </c>
      <c r="Q76" s="27" t="s">
        <v>5849</v>
      </c>
      <c r="R76" s="27" t="s">
        <v>1185</v>
      </c>
      <c r="S76" s="27">
        <v>369</v>
      </c>
      <c r="T76" s="27" t="s">
        <v>6012</v>
      </c>
      <c r="U76" s="27" t="s">
        <v>1765</v>
      </c>
      <c r="V76" s="27">
        <v>16</v>
      </c>
      <c r="W76" s="27" t="s">
        <v>3056</v>
      </c>
      <c r="X76" s="27" t="s">
        <v>909</v>
      </c>
      <c r="Y76" s="27">
        <v>17830</v>
      </c>
      <c r="Z76" s="27" t="s">
        <v>5850</v>
      </c>
      <c r="AA76" s="27" t="s">
        <v>1194</v>
      </c>
      <c r="AB76" s="27">
        <v>60</v>
      </c>
      <c r="AC76" s="27" t="s">
        <v>3055</v>
      </c>
      <c r="AD76" s="27" t="s">
        <v>1003</v>
      </c>
      <c r="AE76" s="27">
        <v>35910</v>
      </c>
      <c r="AF76" s="27" t="s">
        <v>834</v>
      </c>
      <c r="AG76" s="27" t="s">
        <v>3202</v>
      </c>
      <c r="AH76" s="27" t="s">
        <v>837</v>
      </c>
      <c r="AI76" s="27" t="s">
        <v>834</v>
      </c>
      <c r="AJ76" s="27" t="s">
        <v>3764</v>
      </c>
      <c r="AK76" s="27" t="s">
        <v>837</v>
      </c>
      <c r="AL76" s="27" t="s">
        <v>834</v>
      </c>
      <c r="AM76" s="27" t="s">
        <v>4732</v>
      </c>
      <c r="AN76" s="27" t="s">
        <v>837</v>
      </c>
      <c r="AO76" s="27" t="s">
        <v>834</v>
      </c>
      <c r="AP76" s="27" t="s">
        <v>1209</v>
      </c>
      <c r="AQ76" s="27" t="s">
        <v>837</v>
      </c>
      <c r="AR76" s="27" t="s">
        <v>834</v>
      </c>
      <c r="AS76" s="27" t="s">
        <v>1020</v>
      </c>
      <c r="AT76" s="27" t="s">
        <v>837</v>
      </c>
      <c r="AU76" s="27" t="s">
        <v>834</v>
      </c>
      <c r="AV76" s="27" t="s">
        <v>4372</v>
      </c>
      <c r="AW76" s="27" t="s">
        <v>837</v>
      </c>
      <c r="AX76" s="27" t="s">
        <v>834</v>
      </c>
      <c r="AY76" s="27" t="s">
        <v>1424</v>
      </c>
      <c r="AZ76" s="27" t="s">
        <v>837</v>
      </c>
      <c r="BA76" s="27" t="s">
        <v>834</v>
      </c>
      <c r="BB76" s="27" t="s">
        <v>4186</v>
      </c>
      <c r="BC76" s="27" t="s">
        <v>837</v>
      </c>
      <c r="BD76" s="27" t="s">
        <v>834</v>
      </c>
      <c r="BE76" s="27" t="s">
        <v>2875</v>
      </c>
      <c r="BF76" s="27" t="s">
        <v>837</v>
      </c>
      <c r="BG76" s="27" t="s">
        <v>834</v>
      </c>
      <c r="BH76" s="27" t="s">
        <v>3118</v>
      </c>
      <c r="BI76" s="27" t="s">
        <v>837</v>
      </c>
      <c r="BJ76" s="27" t="s">
        <v>834</v>
      </c>
      <c r="BK76" s="27" t="s">
        <v>3608</v>
      </c>
      <c r="BL76" s="27" t="s">
        <v>837</v>
      </c>
      <c r="BM76" s="27" t="s">
        <v>834</v>
      </c>
      <c r="BN76" s="27" t="s">
        <v>3983</v>
      </c>
      <c r="BO76" s="27" t="s">
        <v>837</v>
      </c>
      <c r="BP76" s="27" t="s">
        <v>834</v>
      </c>
      <c r="BQ76" s="27" t="s">
        <v>3395</v>
      </c>
      <c r="BR76" s="27" t="s">
        <v>837</v>
      </c>
      <c r="BS76" s="27" t="s">
        <v>5852</v>
      </c>
      <c r="BT76" s="27" t="s">
        <v>1401</v>
      </c>
      <c r="BU76" s="27">
        <v>28</v>
      </c>
      <c r="BV76" s="27" t="s">
        <v>5851</v>
      </c>
      <c r="BW76" s="27" t="s">
        <v>1401</v>
      </c>
      <c r="BX76" s="27">
        <v>25</v>
      </c>
      <c r="BY76" s="27" t="s">
        <v>5853</v>
      </c>
      <c r="BZ76" s="27" t="s">
        <v>1401</v>
      </c>
      <c r="CA76" s="27">
        <v>23</v>
      </c>
      <c r="CB76" s="27" t="s">
        <v>5854</v>
      </c>
      <c r="CC76" s="27" t="s">
        <v>1401</v>
      </c>
      <c r="CD76" s="1">
        <v>20</v>
      </c>
      <c r="CE76" s="1" t="s">
        <v>6011</v>
      </c>
      <c r="CF76" s="1" t="s">
        <v>1401</v>
      </c>
      <c r="CG76" s="1">
        <v>19</v>
      </c>
      <c r="CH76" s="1" t="s">
        <v>6013</v>
      </c>
      <c r="CI76" s="1" t="s">
        <v>1401</v>
      </c>
      <c r="CJ76" s="1">
        <v>10</v>
      </c>
      <c r="CK76" s="1" t="s">
        <v>6014</v>
      </c>
      <c r="CL76" s="1" t="s">
        <v>1401</v>
      </c>
      <c r="CM76" s="1">
        <v>7</v>
      </c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>
      <c r="A77" s="27">
        <v>76</v>
      </c>
      <c r="B77" s="69">
        <v>39496</v>
      </c>
      <c r="C77" s="1" t="s">
        <v>2684</v>
      </c>
      <c r="D77" s="33">
        <v>201799</v>
      </c>
      <c r="E77" s="33">
        <v>56057</v>
      </c>
      <c r="F77" s="66">
        <f t="shared" si="22"/>
        <v>0.27778631212245847</v>
      </c>
      <c r="G77" s="35">
        <f t="shared" si="15"/>
        <v>0.20684303476818239</v>
      </c>
      <c r="H77" s="35" t="str">
        <f t="shared" si="16"/>
        <v>PPPP</v>
      </c>
      <c r="I77" s="35">
        <f t="shared" si="17"/>
        <v>0.59899744902509944</v>
      </c>
      <c r="J77" s="35" t="str">
        <f t="shared" si="18"/>
        <v>PML</v>
      </c>
      <c r="K77" s="35">
        <f t="shared" si="19"/>
        <v>0.39215441425691705</v>
      </c>
      <c r="L77" s="35" t="str">
        <f t="shared" si="20"/>
        <v>MMA</v>
      </c>
      <c r="M77" s="66">
        <f t="shared" si="21"/>
        <v>4.5311022709028309E-3</v>
      </c>
      <c r="N77" s="27" t="s">
        <v>834</v>
      </c>
      <c r="O77" s="27" t="s">
        <v>1002</v>
      </c>
      <c r="P77" s="27" t="s">
        <v>837</v>
      </c>
      <c r="Q77" s="27" t="s">
        <v>6013</v>
      </c>
      <c r="R77" s="27" t="s">
        <v>1185</v>
      </c>
      <c r="S77" s="27">
        <v>254</v>
      </c>
      <c r="T77" s="27" t="s">
        <v>6016</v>
      </c>
      <c r="U77" s="27" t="s">
        <v>1765</v>
      </c>
      <c r="V77" s="27">
        <v>101</v>
      </c>
      <c r="W77" s="27" t="s">
        <v>2863</v>
      </c>
      <c r="X77" s="27" t="s">
        <v>909</v>
      </c>
      <c r="Y77" s="27">
        <v>21983</v>
      </c>
      <c r="Z77" s="27" t="s">
        <v>834</v>
      </c>
      <c r="AA77" s="27" t="s">
        <v>1194</v>
      </c>
      <c r="AB77" s="27" t="s">
        <v>837</v>
      </c>
      <c r="AC77" s="27" t="s">
        <v>3057</v>
      </c>
      <c r="AD77" s="27" t="s">
        <v>1003</v>
      </c>
      <c r="AE77" s="27">
        <v>33578</v>
      </c>
      <c r="AF77" s="27" t="s">
        <v>834</v>
      </c>
      <c r="AG77" s="27" t="s">
        <v>3202</v>
      </c>
      <c r="AH77" s="27" t="s">
        <v>837</v>
      </c>
      <c r="AI77" s="27" t="s">
        <v>834</v>
      </c>
      <c r="AJ77" s="27" t="s">
        <v>3764</v>
      </c>
      <c r="AK77" s="27" t="s">
        <v>837</v>
      </c>
      <c r="AL77" s="27" t="s">
        <v>834</v>
      </c>
      <c r="AM77" s="27" t="s">
        <v>4732</v>
      </c>
      <c r="AN77" s="27" t="s">
        <v>837</v>
      </c>
      <c r="AO77" s="27" t="s">
        <v>834</v>
      </c>
      <c r="AP77" s="27" t="s">
        <v>1209</v>
      </c>
      <c r="AQ77" s="27" t="s">
        <v>837</v>
      </c>
      <c r="AR77" s="27" t="s">
        <v>834</v>
      </c>
      <c r="AS77" s="27" t="s">
        <v>1020</v>
      </c>
      <c r="AT77" s="27" t="s">
        <v>837</v>
      </c>
      <c r="AU77" s="27" t="s">
        <v>834</v>
      </c>
      <c r="AV77" s="27" t="s">
        <v>4372</v>
      </c>
      <c r="AW77" s="27" t="s">
        <v>837</v>
      </c>
      <c r="AX77" s="27" t="s">
        <v>834</v>
      </c>
      <c r="AY77" s="27" t="s">
        <v>1424</v>
      </c>
      <c r="AZ77" s="27" t="s">
        <v>837</v>
      </c>
      <c r="BA77" s="27" t="s">
        <v>834</v>
      </c>
      <c r="BB77" s="27" t="s">
        <v>4186</v>
      </c>
      <c r="BC77" s="27" t="s">
        <v>837</v>
      </c>
      <c r="BD77" s="27" t="s">
        <v>834</v>
      </c>
      <c r="BE77" s="27" t="s">
        <v>2875</v>
      </c>
      <c r="BF77" s="27" t="s">
        <v>837</v>
      </c>
      <c r="BG77" s="27" t="s">
        <v>834</v>
      </c>
      <c r="BH77" s="27" t="s">
        <v>3118</v>
      </c>
      <c r="BI77" s="27" t="s">
        <v>837</v>
      </c>
      <c r="BJ77" s="27" t="s">
        <v>834</v>
      </c>
      <c r="BK77" s="27" t="s">
        <v>3608</v>
      </c>
      <c r="BL77" s="27" t="s">
        <v>837</v>
      </c>
      <c r="BM77" s="27" t="s">
        <v>834</v>
      </c>
      <c r="BN77" s="27" t="s">
        <v>3983</v>
      </c>
      <c r="BO77" s="27" t="s">
        <v>837</v>
      </c>
      <c r="BP77" s="27" t="s">
        <v>834</v>
      </c>
      <c r="BQ77" s="27" t="s">
        <v>3395</v>
      </c>
      <c r="BR77" s="27" t="s">
        <v>837</v>
      </c>
      <c r="BS77" s="27" t="s">
        <v>6015</v>
      </c>
      <c r="BT77" s="27" t="s">
        <v>1401</v>
      </c>
      <c r="BU77" s="27">
        <v>106</v>
      </c>
      <c r="BV77" s="27" t="s">
        <v>6017</v>
      </c>
      <c r="BW77" s="27" t="s">
        <v>1401</v>
      </c>
      <c r="BX77" s="27">
        <v>35</v>
      </c>
      <c r="BY77" s="52"/>
      <c r="BZ77" s="52"/>
      <c r="CA77" s="52"/>
      <c r="CB77" s="52"/>
      <c r="CC77" s="52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>
      <c r="A78" s="27">
        <v>77</v>
      </c>
      <c r="B78" s="69">
        <v>39496</v>
      </c>
      <c r="C78" s="1" t="s">
        <v>2685</v>
      </c>
      <c r="D78" s="33">
        <v>175250</v>
      </c>
      <c r="E78" s="33">
        <v>60944</v>
      </c>
      <c r="F78" s="66">
        <f t="shared" si="22"/>
        <v>0.34775463623395148</v>
      </c>
      <c r="G78" s="35">
        <f t="shared" si="15"/>
        <v>0.2430756103964295</v>
      </c>
      <c r="H78" s="35" t="str">
        <f t="shared" si="16"/>
        <v>PPPP</v>
      </c>
      <c r="I78" s="35">
        <f t="shared" si="17"/>
        <v>0.6178294828038855</v>
      </c>
      <c r="J78" s="35" t="str">
        <f t="shared" si="18"/>
        <v>PML</v>
      </c>
      <c r="K78" s="35">
        <f t="shared" si="19"/>
        <v>0.374753872407456</v>
      </c>
      <c r="L78" s="35" t="str">
        <f t="shared" si="20"/>
        <v>IND</v>
      </c>
      <c r="M78" s="66">
        <f t="shared" si="21"/>
        <v>3.5114203202940403E-3</v>
      </c>
      <c r="N78" s="27" t="s">
        <v>834</v>
      </c>
      <c r="O78" s="27" t="s">
        <v>1002</v>
      </c>
      <c r="P78" s="27" t="s">
        <v>837</v>
      </c>
      <c r="Q78" s="27" t="s">
        <v>834</v>
      </c>
      <c r="R78" s="27" t="s">
        <v>1185</v>
      </c>
      <c r="S78" s="27" t="s">
        <v>837</v>
      </c>
      <c r="T78" s="27" t="s">
        <v>4107</v>
      </c>
      <c r="U78" s="27" t="s">
        <v>1765</v>
      </c>
      <c r="V78" s="27">
        <v>18</v>
      </c>
      <c r="W78" s="27" t="s">
        <v>2844</v>
      </c>
      <c r="X78" s="27" t="s">
        <v>909</v>
      </c>
      <c r="Y78" s="27">
        <v>22839</v>
      </c>
      <c r="Z78" s="27" t="s">
        <v>4144</v>
      </c>
      <c r="AA78" s="27" t="s">
        <v>1194</v>
      </c>
      <c r="AB78" s="27">
        <v>14</v>
      </c>
      <c r="AC78" s="27" t="s">
        <v>2862</v>
      </c>
      <c r="AD78" s="27" t="s">
        <v>1003</v>
      </c>
      <c r="AE78" s="27">
        <v>37653</v>
      </c>
      <c r="AF78" s="27" t="s">
        <v>834</v>
      </c>
      <c r="AG78" s="27" t="s">
        <v>3202</v>
      </c>
      <c r="AH78" s="27" t="s">
        <v>837</v>
      </c>
      <c r="AI78" s="27" t="s">
        <v>834</v>
      </c>
      <c r="AJ78" s="27" t="s">
        <v>3764</v>
      </c>
      <c r="AK78" s="27" t="s">
        <v>837</v>
      </c>
      <c r="AL78" s="27" t="s">
        <v>834</v>
      </c>
      <c r="AM78" s="27" t="s">
        <v>4732</v>
      </c>
      <c r="AN78" s="27" t="s">
        <v>837</v>
      </c>
      <c r="AO78" s="27" t="s">
        <v>834</v>
      </c>
      <c r="AP78" s="27" t="s">
        <v>1209</v>
      </c>
      <c r="AQ78" s="27" t="s">
        <v>837</v>
      </c>
      <c r="AR78" s="27" t="s">
        <v>834</v>
      </c>
      <c r="AS78" s="27" t="s">
        <v>1020</v>
      </c>
      <c r="AT78" s="27" t="s">
        <v>837</v>
      </c>
      <c r="AU78" s="27" t="s">
        <v>834</v>
      </c>
      <c r="AV78" s="27" t="s">
        <v>4372</v>
      </c>
      <c r="AW78" s="27" t="s">
        <v>837</v>
      </c>
      <c r="AX78" s="27" t="s">
        <v>834</v>
      </c>
      <c r="AY78" s="27" t="s">
        <v>1424</v>
      </c>
      <c r="AZ78" s="27" t="s">
        <v>837</v>
      </c>
      <c r="BA78" s="27" t="s">
        <v>834</v>
      </c>
      <c r="BB78" s="27" t="s">
        <v>4186</v>
      </c>
      <c r="BC78" s="27" t="s">
        <v>837</v>
      </c>
      <c r="BD78" s="27" t="s">
        <v>834</v>
      </c>
      <c r="BE78" s="27" t="s">
        <v>2875</v>
      </c>
      <c r="BF78" s="27" t="s">
        <v>837</v>
      </c>
      <c r="BG78" s="27" t="s">
        <v>834</v>
      </c>
      <c r="BH78" s="27" t="s">
        <v>3118</v>
      </c>
      <c r="BI78" s="27" t="s">
        <v>837</v>
      </c>
      <c r="BJ78" s="27" t="s">
        <v>834</v>
      </c>
      <c r="BK78" s="27" t="s">
        <v>3608</v>
      </c>
      <c r="BL78" s="27" t="s">
        <v>837</v>
      </c>
      <c r="BM78" s="27" t="s">
        <v>834</v>
      </c>
      <c r="BN78" s="27" t="s">
        <v>3983</v>
      </c>
      <c r="BO78" s="27" t="s">
        <v>837</v>
      </c>
      <c r="BP78" s="27" t="s">
        <v>834</v>
      </c>
      <c r="BQ78" s="27" t="s">
        <v>3395</v>
      </c>
      <c r="BR78" s="27" t="s">
        <v>837</v>
      </c>
      <c r="BS78" s="27" t="s">
        <v>6018</v>
      </c>
      <c r="BT78" s="27" t="s">
        <v>1401</v>
      </c>
      <c r="BU78" s="27">
        <v>214</v>
      </c>
      <c r="BV78" s="27" t="s">
        <v>5855</v>
      </c>
      <c r="BW78" s="27" t="s">
        <v>1401</v>
      </c>
      <c r="BX78" s="27">
        <v>161</v>
      </c>
      <c r="BY78" s="27" t="s">
        <v>5856</v>
      </c>
      <c r="BZ78" s="27" t="s">
        <v>1401</v>
      </c>
      <c r="CA78" s="27">
        <v>25</v>
      </c>
      <c r="CB78" s="27" t="s">
        <v>5857</v>
      </c>
      <c r="CC78" s="27" t="s">
        <v>1401</v>
      </c>
      <c r="CD78" s="1">
        <v>20</v>
      </c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>
      <c r="A79" s="27">
        <v>78</v>
      </c>
      <c r="B79" s="69">
        <v>39496</v>
      </c>
      <c r="C79" s="1" t="s">
        <v>1644</v>
      </c>
      <c r="D79" s="33">
        <v>118295</v>
      </c>
      <c r="E79" s="33">
        <v>54190</v>
      </c>
      <c r="F79" s="66">
        <f t="shared" si="22"/>
        <v>0.4580920579906167</v>
      </c>
      <c r="G79" s="35">
        <f t="shared" si="15"/>
        <v>0.32655471489204652</v>
      </c>
      <c r="H79" s="35" t="str">
        <f t="shared" si="16"/>
        <v>PML-F</v>
      </c>
      <c r="I79" s="35">
        <f t="shared" si="17"/>
        <v>0.66178261671895189</v>
      </c>
      <c r="J79" s="35" t="str">
        <f t="shared" si="18"/>
        <v>PPPP</v>
      </c>
      <c r="K79" s="35">
        <f t="shared" si="19"/>
        <v>0.33522790182690532</v>
      </c>
      <c r="L79" s="35" t="str">
        <f t="shared" si="20"/>
        <v>PML-N</v>
      </c>
      <c r="M79" s="66">
        <f t="shared" si="21"/>
        <v>1.8084517438641816E-3</v>
      </c>
      <c r="N79" s="27" t="s">
        <v>834</v>
      </c>
      <c r="O79" s="27" t="s">
        <v>1002</v>
      </c>
      <c r="P79" s="27" t="s">
        <v>837</v>
      </c>
      <c r="Q79" s="27" t="s">
        <v>834</v>
      </c>
      <c r="R79" s="27" t="s">
        <v>1185</v>
      </c>
      <c r="S79" s="27" t="s">
        <v>837</v>
      </c>
      <c r="T79" s="27" t="s">
        <v>5859</v>
      </c>
      <c r="U79" s="27" t="s">
        <v>1765</v>
      </c>
      <c r="V79" s="27">
        <v>36</v>
      </c>
      <c r="W79" s="27" t="s">
        <v>834</v>
      </c>
      <c r="X79" s="27" t="s">
        <v>909</v>
      </c>
      <c r="Y79" s="27" t="s">
        <v>837</v>
      </c>
      <c r="Z79" s="27" t="s">
        <v>5858</v>
      </c>
      <c r="AA79" s="27" t="s">
        <v>1194</v>
      </c>
      <c r="AB79" s="27">
        <v>98</v>
      </c>
      <c r="AC79" s="27" t="s">
        <v>2846</v>
      </c>
      <c r="AD79" s="27" t="s">
        <v>1003</v>
      </c>
      <c r="AE79" s="27">
        <v>18166</v>
      </c>
      <c r="AF79" s="27" t="s">
        <v>834</v>
      </c>
      <c r="AG79" s="27" t="s">
        <v>3202</v>
      </c>
      <c r="AH79" s="27" t="s">
        <v>837</v>
      </c>
      <c r="AI79" s="27" t="s">
        <v>834</v>
      </c>
      <c r="AJ79" s="27" t="s">
        <v>3764</v>
      </c>
      <c r="AK79" s="27" t="s">
        <v>837</v>
      </c>
      <c r="AL79" s="27" t="s">
        <v>834</v>
      </c>
      <c r="AM79" s="27" t="s">
        <v>4732</v>
      </c>
      <c r="AN79" s="27" t="s">
        <v>837</v>
      </c>
      <c r="AO79" s="27" t="s">
        <v>834</v>
      </c>
      <c r="AP79" s="27" t="s">
        <v>1209</v>
      </c>
      <c r="AQ79" s="27" t="s">
        <v>837</v>
      </c>
      <c r="AR79" s="27" t="s">
        <v>834</v>
      </c>
      <c r="AS79" s="27" t="s">
        <v>1020</v>
      </c>
      <c r="AT79" s="27" t="s">
        <v>837</v>
      </c>
      <c r="AU79" s="27" t="s">
        <v>834</v>
      </c>
      <c r="AV79" s="27" t="s">
        <v>4372</v>
      </c>
      <c r="AW79" s="27" t="s">
        <v>837</v>
      </c>
      <c r="AX79" s="27" t="s">
        <v>2845</v>
      </c>
      <c r="AY79" s="27" t="s">
        <v>1424</v>
      </c>
      <c r="AZ79" s="27">
        <v>35862</v>
      </c>
      <c r="BA79" s="27" t="s">
        <v>834</v>
      </c>
      <c r="BB79" s="27" t="s">
        <v>4186</v>
      </c>
      <c r="BC79" s="27" t="s">
        <v>837</v>
      </c>
      <c r="BD79" s="27" t="s">
        <v>834</v>
      </c>
      <c r="BE79" s="27" t="s">
        <v>2875</v>
      </c>
      <c r="BF79" s="27" t="s">
        <v>837</v>
      </c>
      <c r="BG79" s="27" t="s">
        <v>834</v>
      </c>
      <c r="BH79" s="27" t="s">
        <v>3118</v>
      </c>
      <c r="BI79" s="27" t="s">
        <v>837</v>
      </c>
      <c r="BJ79" s="27" t="s">
        <v>834</v>
      </c>
      <c r="BK79" s="27" t="s">
        <v>3608</v>
      </c>
      <c r="BL79" s="27" t="s">
        <v>837</v>
      </c>
      <c r="BM79" s="27" t="s">
        <v>834</v>
      </c>
      <c r="BN79" s="27" t="s">
        <v>3983</v>
      </c>
      <c r="BO79" s="27" t="s">
        <v>837</v>
      </c>
      <c r="BP79" s="27" t="s">
        <v>834</v>
      </c>
      <c r="BQ79" s="27" t="s">
        <v>3395</v>
      </c>
      <c r="BR79" s="27" t="s">
        <v>837</v>
      </c>
      <c r="BS79" s="27" t="s">
        <v>4109</v>
      </c>
      <c r="BT79" s="27" t="s">
        <v>1401</v>
      </c>
      <c r="BU79" s="27">
        <v>13</v>
      </c>
      <c r="BV79" s="27" t="s">
        <v>5860</v>
      </c>
      <c r="BW79" s="27" t="s">
        <v>1401</v>
      </c>
      <c r="BX79" s="27">
        <v>12</v>
      </c>
      <c r="BY79" s="27" t="s">
        <v>5861</v>
      </c>
      <c r="BZ79" s="27" t="s">
        <v>1401</v>
      </c>
      <c r="CA79" s="27">
        <v>2</v>
      </c>
      <c r="CB79" s="27" t="s">
        <v>5862</v>
      </c>
      <c r="CC79" s="27" t="s">
        <v>1401</v>
      </c>
      <c r="CD79" s="1">
        <v>1</v>
      </c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>
      <c r="A80" s="27">
        <v>79</v>
      </c>
      <c r="B80" s="69">
        <v>39496</v>
      </c>
      <c r="C80" s="1" t="s">
        <v>1647</v>
      </c>
      <c r="D80" s="33">
        <v>123602</v>
      </c>
      <c r="E80" s="33">
        <v>71890</v>
      </c>
      <c r="F80" s="66">
        <f t="shared" si="22"/>
        <v>0.58162489280108731</v>
      </c>
      <c r="G80" s="35">
        <f t="shared" si="15"/>
        <v>0.14739184865767144</v>
      </c>
      <c r="H80" s="35" t="str">
        <f t="shared" si="16"/>
        <v>PML-F</v>
      </c>
      <c r="I80" s="35">
        <f t="shared" si="17"/>
        <v>0.57060787313951866</v>
      </c>
      <c r="J80" s="35" t="str">
        <f t="shared" si="18"/>
        <v>PPPP</v>
      </c>
      <c r="K80" s="35">
        <f t="shared" si="19"/>
        <v>0.42321602448184725</v>
      </c>
      <c r="L80" s="35" t="str">
        <f t="shared" si="20"/>
        <v>MMA</v>
      </c>
      <c r="M80" s="66">
        <f t="shared" si="21"/>
        <v>4.8407288913618028E-3</v>
      </c>
      <c r="N80" s="27" t="s">
        <v>834</v>
      </c>
      <c r="O80" s="27" t="s">
        <v>1002</v>
      </c>
      <c r="P80" s="27" t="s">
        <v>837</v>
      </c>
      <c r="Q80" s="27" t="s">
        <v>6026</v>
      </c>
      <c r="R80" s="27" t="s">
        <v>1185</v>
      </c>
      <c r="S80" s="27">
        <v>348</v>
      </c>
      <c r="T80" s="27" t="s">
        <v>6197</v>
      </c>
      <c r="U80" s="27" t="s">
        <v>1765</v>
      </c>
      <c r="V80" s="27">
        <v>7</v>
      </c>
      <c r="W80" s="27" t="s">
        <v>834</v>
      </c>
      <c r="X80" s="27" t="s">
        <v>909</v>
      </c>
      <c r="Y80" s="27" t="s">
        <v>837</v>
      </c>
      <c r="Z80" s="27" t="s">
        <v>6027</v>
      </c>
      <c r="AA80" s="27" t="s">
        <v>1194</v>
      </c>
      <c r="AB80" s="27">
        <v>81</v>
      </c>
      <c r="AC80" s="27" t="s">
        <v>2687</v>
      </c>
      <c r="AD80" s="27" t="s">
        <v>1003</v>
      </c>
      <c r="AE80" s="27">
        <v>30425</v>
      </c>
      <c r="AF80" s="27" t="s">
        <v>834</v>
      </c>
      <c r="AG80" s="27" t="s">
        <v>3202</v>
      </c>
      <c r="AH80" s="27" t="s">
        <v>837</v>
      </c>
      <c r="AI80" s="27" t="s">
        <v>834</v>
      </c>
      <c r="AJ80" s="27" t="s">
        <v>3764</v>
      </c>
      <c r="AK80" s="27" t="s">
        <v>837</v>
      </c>
      <c r="AL80" s="27" t="s">
        <v>834</v>
      </c>
      <c r="AM80" s="27" t="s">
        <v>4732</v>
      </c>
      <c r="AN80" s="27" t="s">
        <v>837</v>
      </c>
      <c r="AO80" s="27" t="s">
        <v>834</v>
      </c>
      <c r="AP80" s="27" t="s">
        <v>1209</v>
      </c>
      <c r="AQ80" s="27" t="s">
        <v>837</v>
      </c>
      <c r="AR80" s="27" t="s">
        <v>834</v>
      </c>
      <c r="AS80" s="27" t="s">
        <v>1020</v>
      </c>
      <c r="AT80" s="27" t="s">
        <v>837</v>
      </c>
      <c r="AU80" s="27" t="s">
        <v>834</v>
      </c>
      <c r="AV80" s="27" t="s">
        <v>4372</v>
      </c>
      <c r="AW80" s="27" t="s">
        <v>837</v>
      </c>
      <c r="AX80" s="27" t="s">
        <v>2686</v>
      </c>
      <c r="AY80" s="27" t="s">
        <v>1424</v>
      </c>
      <c r="AZ80" s="27">
        <v>41021</v>
      </c>
      <c r="BA80" s="27" t="s">
        <v>834</v>
      </c>
      <c r="BB80" s="27" t="s">
        <v>4186</v>
      </c>
      <c r="BC80" s="27" t="s">
        <v>837</v>
      </c>
      <c r="BD80" s="27" t="s">
        <v>834</v>
      </c>
      <c r="BE80" s="27" t="s">
        <v>2875</v>
      </c>
      <c r="BF80" s="27" t="s">
        <v>837</v>
      </c>
      <c r="BG80" s="27" t="s">
        <v>834</v>
      </c>
      <c r="BH80" s="27" t="s">
        <v>3118</v>
      </c>
      <c r="BI80" s="27" t="s">
        <v>837</v>
      </c>
      <c r="BJ80" s="27" t="s">
        <v>834</v>
      </c>
      <c r="BK80" s="27" t="s">
        <v>3608</v>
      </c>
      <c r="BL80" s="27" t="s">
        <v>837</v>
      </c>
      <c r="BM80" s="27" t="s">
        <v>834</v>
      </c>
      <c r="BN80" s="27" t="s">
        <v>3983</v>
      </c>
      <c r="BO80" s="27" t="s">
        <v>837</v>
      </c>
      <c r="BP80" s="27" t="s">
        <v>834</v>
      </c>
      <c r="BQ80" s="27" t="s">
        <v>3395</v>
      </c>
      <c r="BR80" s="27" t="s">
        <v>837</v>
      </c>
      <c r="BS80" s="27" t="s">
        <v>6198</v>
      </c>
      <c r="BT80" s="27" t="s">
        <v>1401</v>
      </c>
      <c r="BU80" s="27">
        <v>4</v>
      </c>
      <c r="BV80" s="27" t="s">
        <v>6199</v>
      </c>
      <c r="BW80" s="27" t="s">
        <v>1401</v>
      </c>
      <c r="BX80" s="27">
        <v>3</v>
      </c>
      <c r="BY80" s="27" t="s">
        <v>6200</v>
      </c>
      <c r="BZ80" s="27" t="s">
        <v>1401</v>
      </c>
      <c r="CA80" s="27">
        <v>1</v>
      </c>
      <c r="CB80" s="52"/>
      <c r="CC80" s="52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8">
      <c r="A81" s="27">
        <v>80</v>
      </c>
      <c r="B81" s="69">
        <v>39496</v>
      </c>
      <c r="C81" s="1" t="s">
        <v>1648</v>
      </c>
      <c r="D81" s="33">
        <v>124736</v>
      </c>
      <c r="E81" s="33">
        <v>66054</v>
      </c>
      <c r="F81" s="66">
        <f t="shared" si="22"/>
        <v>0.5295504104669061</v>
      </c>
      <c r="G81" s="35">
        <f t="shared" si="15"/>
        <v>0.42849789566112573</v>
      </c>
      <c r="H81" s="35" t="str">
        <f t="shared" si="16"/>
        <v>PML-F</v>
      </c>
      <c r="I81" s="35">
        <f t="shared" si="17"/>
        <v>0.7138250522299936</v>
      </c>
      <c r="J81" s="35" t="str">
        <f t="shared" si="18"/>
        <v>PPPP</v>
      </c>
      <c r="K81" s="35">
        <f t="shared" si="19"/>
        <v>0.28532715656886792</v>
      </c>
      <c r="L81" s="35" t="str">
        <f t="shared" si="20"/>
        <v>MQM</v>
      </c>
      <c r="M81" s="66">
        <f t="shared" si="21"/>
        <v>3.6333908620219822E-4</v>
      </c>
      <c r="N81" s="27" t="s">
        <v>834</v>
      </c>
      <c r="O81" s="27" t="s">
        <v>1002</v>
      </c>
      <c r="P81" s="27" t="s">
        <v>837</v>
      </c>
      <c r="Q81" s="27" t="s">
        <v>834</v>
      </c>
      <c r="R81" s="27" t="s">
        <v>1185</v>
      </c>
      <c r="S81" s="27" t="s">
        <v>837</v>
      </c>
      <c r="T81" s="27" t="s">
        <v>6201</v>
      </c>
      <c r="U81" s="27" t="s">
        <v>1765</v>
      </c>
      <c r="V81" s="27">
        <v>24</v>
      </c>
      <c r="W81" s="27" t="s">
        <v>834</v>
      </c>
      <c r="X81" s="27" t="s">
        <v>909</v>
      </c>
      <c r="Y81" s="27" t="s">
        <v>837</v>
      </c>
      <c r="Z81" s="27" t="s">
        <v>834</v>
      </c>
      <c r="AA81" s="27" t="s">
        <v>1194</v>
      </c>
      <c r="AB81" s="27" t="s">
        <v>837</v>
      </c>
      <c r="AC81" s="27" t="s">
        <v>2689</v>
      </c>
      <c r="AD81" s="27" t="s">
        <v>1003</v>
      </c>
      <c r="AE81" s="27">
        <v>18847</v>
      </c>
      <c r="AF81" s="27" t="s">
        <v>834</v>
      </c>
      <c r="AG81" s="27" t="s">
        <v>3202</v>
      </c>
      <c r="AH81" s="27" t="s">
        <v>837</v>
      </c>
      <c r="AI81" s="27" t="s">
        <v>834</v>
      </c>
      <c r="AJ81" s="27" t="s">
        <v>3764</v>
      </c>
      <c r="AK81" s="27" t="s">
        <v>837</v>
      </c>
      <c r="AL81" s="27" t="s">
        <v>834</v>
      </c>
      <c r="AM81" s="27" t="s">
        <v>4732</v>
      </c>
      <c r="AN81" s="27" t="s">
        <v>837</v>
      </c>
      <c r="AO81" s="27" t="s">
        <v>834</v>
      </c>
      <c r="AP81" s="27" t="s">
        <v>1209</v>
      </c>
      <c r="AQ81" s="27" t="s">
        <v>837</v>
      </c>
      <c r="AR81" s="27" t="s">
        <v>834</v>
      </c>
      <c r="AS81" s="27" t="s">
        <v>1020</v>
      </c>
      <c r="AT81" s="27" t="s">
        <v>837</v>
      </c>
      <c r="AU81" s="27" t="s">
        <v>834</v>
      </c>
      <c r="AV81" s="27" t="s">
        <v>4372</v>
      </c>
      <c r="AW81" s="27" t="s">
        <v>837</v>
      </c>
      <c r="AX81" s="27" t="s">
        <v>2688</v>
      </c>
      <c r="AY81" s="27" t="s">
        <v>1424</v>
      </c>
      <c r="AZ81" s="27">
        <v>47151</v>
      </c>
      <c r="BA81" s="27" t="s">
        <v>834</v>
      </c>
      <c r="BB81" s="27" t="s">
        <v>4186</v>
      </c>
      <c r="BC81" s="27" t="s">
        <v>837</v>
      </c>
      <c r="BD81" s="27" t="s">
        <v>834</v>
      </c>
      <c r="BE81" s="27" t="s">
        <v>2875</v>
      </c>
      <c r="BF81" s="27" t="s">
        <v>837</v>
      </c>
      <c r="BG81" s="27" t="s">
        <v>834</v>
      </c>
      <c r="BH81" s="27" t="s">
        <v>3118</v>
      </c>
      <c r="BI81" s="27" t="s">
        <v>837</v>
      </c>
      <c r="BJ81" s="27" t="s">
        <v>834</v>
      </c>
      <c r="BK81" s="27" t="s">
        <v>3608</v>
      </c>
      <c r="BL81" s="27" t="s">
        <v>837</v>
      </c>
      <c r="BM81" s="27" t="s">
        <v>834</v>
      </c>
      <c r="BN81" s="27" t="s">
        <v>3983</v>
      </c>
      <c r="BO81" s="27" t="s">
        <v>837</v>
      </c>
      <c r="BP81" s="27" t="s">
        <v>834</v>
      </c>
      <c r="BQ81" s="27" t="s">
        <v>3395</v>
      </c>
      <c r="BR81" s="27" t="s">
        <v>837</v>
      </c>
      <c r="BS81" s="27" t="s">
        <v>6202</v>
      </c>
      <c r="BT81" s="27" t="s">
        <v>1401</v>
      </c>
      <c r="BU81" s="27">
        <v>21</v>
      </c>
      <c r="BV81" s="27" t="s">
        <v>6203</v>
      </c>
      <c r="BW81" s="27" t="s">
        <v>1401</v>
      </c>
      <c r="BX81" s="27">
        <v>7</v>
      </c>
      <c r="BY81" s="27" t="s">
        <v>6218</v>
      </c>
      <c r="BZ81" s="27" t="s">
        <v>1401</v>
      </c>
      <c r="CA81" s="27">
        <v>3</v>
      </c>
      <c r="CB81" s="27" t="s">
        <v>6219</v>
      </c>
      <c r="CC81" s="27" t="s">
        <v>1401</v>
      </c>
      <c r="CD81" s="1">
        <v>1</v>
      </c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8">
      <c r="A82" s="27">
        <v>81</v>
      </c>
      <c r="B82" s="69">
        <v>39496</v>
      </c>
      <c r="C82" s="1" t="s">
        <v>2693</v>
      </c>
      <c r="D82" s="33">
        <v>107433</v>
      </c>
      <c r="E82" s="33">
        <v>53322</v>
      </c>
      <c r="F82" s="66">
        <f t="shared" si="22"/>
        <v>0.49632794392784341</v>
      </c>
      <c r="G82" s="35">
        <f t="shared" si="15"/>
        <v>0.20696898090844304</v>
      </c>
      <c r="H82" s="35" t="str">
        <f t="shared" si="16"/>
        <v>PML-F</v>
      </c>
      <c r="I82" s="35">
        <f t="shared" si="17"/>
        <v>0.59768950902066686</v>
      </c>
      <c r="J82" s="35" t="str">
        <f t="shared" si="18"/>
        <v>PPPP</v>
      </c>
      <c r="K82" s="35">
        <f t="shared" si="19"/>
        <v>0.39072052811222385</v>
      </c>
      <c r="L82" s="35" t="str">
        <f t="shared" si="20"/>
        <v>IND</v>
      </c>
      <c r="M82" s="66">
        <f t="shared" si="21"/>
        <v>7.2015303251941037E-3</v>
      </c>
      <c r="N82" s="27" t="s">
        <v>834</v>
      </c>
      <c r="O82" s="27" t="s">
        <v>1002</v>
      </c>
      <c r="P82" s="27" t="s">
        <v>837</v>
      </c>
      <c r="Q82" s="27" t="s">
        <v>834</v>
      </c>
      <c r="R82" s="27" t="s">
        <v>1185</v>
      </c>
      <c r="S82" s="27" t="s">
        <v>837</v>
      </c>
      <c r="T82" s="27" t="s">
        <v>6201</v>
      </c>
      <c r="U82" s="27" t="s">
        <v>1765</v>
      </c>
      <c r="V82" s="27">
        <v>37</v>
      </c>
      <c r="W82" s="27" t="s">
        <v>834</v>
      </c>
      <c r="X82" s="27" t="s">
        <v>909</v>
      </c>
      <c r="Y82" s="27" t="s">
        <v>837</v>
      </c>
      <c r="Z82" s="27" t="s">
        <v>834</v>
      </c>
      <c r="AA82" s="27" t="s">
        <v>1194</v>
      </c>
      <c r="AB82" s="27" t="s">
        <v>837</v>
      </c>
      <c r="AC82" s="27" t="s">
        <v>2691</v>
      </c>
      <c r="AD82" s="27" t="s">
        <v>1003</v>
      </c>
      <c r="AE82" s="27">
        <v>20834</v>
      </c>
      <c r="AF82" s="27" t="s">
        <v>834</v>
      </c>
      <c r="AG82" s="27" t="s">
        <v>3202</v>
      </c>
      <c r="AH82" s="27" t="s">
        <v>837</v>
      </c>
      <c r="AI82" s="27" t="s">
        <v>834</v>
      </c>
      <c r="AJ82" s="27" t="s">
        <v>3764</v>
      </c>
      <c r="AK82" s="27" t="s">
        <v>837</v>
      </c>
      <c r="AL82" s="27" t="s">
        <v>834</v>
      </c>
      <c r="AM82" s="27" t="s">
        <v>4732</v>
      </c>
      <c r="AN82" s="27" t="s">
        <v>837</v>
      </c>
      <c r="AO82" s="27" t="s">
        <v>834</v>
      </c>
      <c r="AP82" s="27" t="s">
        <v>1209</v>
      </c>
      <c r="AQ82" s="27" t="s">
        <v>837</v>
      </c>
      <c r="AR82" s="27" t="s">
        <v>834</v>
      </c>
      <c r="AS82" s="27" t="s">
        <v>1020</v>
      </c>
      <c r="AT82" s="27" t="s">
        <v>837</v>
      </c>
      <c r="AU82" s="27" t="s">
        <v>834</v>
      </c>
      <c r="AV82" s="27" t="s">
        <v>4372</v>
      </c>
      <c r="AW82" s="27" t="s">
        <v>837</v>
      </c>
      <c r="AX82" s="27" t="s">
        <v>2690</v>
      </c>
      <c r="AY82" s="27" t="s">
        <v>1424</v>
      </c>
      <c r="AZ82" s="27">
        <v>31870</v>
      </c>
      <c r="BA82" s="27" t="s">
        <v>834</v>
      </c>
      <c r="BB82" s="27" t="s">
        <v>4186</v>
      </c>
      <c r="BC82" s="27" t="s">
        <v>837</v>
      </c>
      <c r="BD82" s="27" t="s">
        <v>834</v>
      </c>
      <c r="BE82" s="27" t="s">
        <v>2875</v>
      </c>
      <c r="BF82" s="27" t="s">
        <v>837</v>
      </c>
      <c r="BG82" s="27" t="s">
        <v>834</v>
      </c>
      <c r="BH82" s="27" t="s">
        <v>3118</v>
      </c>
      <c r="BI82" s="27" t="s">
        <v>837</v>
      </c>
      <c r="BJ82" s="27" t="s">
        <v>834</v>
      </c>
      <c r="BK82" s="27" t="s">
        <v>3608</v>
      </c>
      <c r="BL82" s="27" t="s">
        <v>837</v>
      </c>
      <c r="BM82" s="27" t="s">
        <v>834</v>
      </c>
      <c r="BN82" s="27" t="s">
        <v>3983</v>
      </c>
      <c r="BO82" s="27" t="s">
        <v>837</v>
      </c>
      <c r="BP82" s="27" t="s">
        <v>834</v>
      </c>
      <c r="BQ82" s="27" t="s">
        <v>3395</v>
      </c>
      <c r="BR82" s="27" t="s">
        <v>837</v>
      </c>
      <c r="BS82" s="27" t="s">
        <v>6220</v>
      </c>
      <c r="BT82" s="27" t="s">
        <v>1401</v>
      </c>
      <c r="BU82" s="27">
        <v>384</v>
      </c>
      <c r="BV82" s="27" t="s">
        <v>6059</v>
      </c>
      <c r="BW82" s="27" t="s">
        <v>1401</v>
      </c>
      <c r="BX82" s="27">
        <v>129</v>
      </c>
      <c r="BY82" s="27" t="s">
        <v>6032</v>
      </c>
      <c r="BZ82" s="27" t="s">
        <v>1401</v>
      </c>
      <c r="CA82" s="27">
        <v>32</v>
      </c>
      <c r="CB82" s="27" t="s">
        <v>4113</v>
      </c>
      <c r="CC82" s="27" t="s">
        <v>1401</v>
      </c>
      <c r="CD82" s="1">
        <v>20</v>
      </c>
      <c r="CE82" s="1" t="s">
        <v>6060</v>
      </c>
      <c r="CF82" s="1" t="s">
        <v>1401</v>
      </c>
      <c r="CG82" s="1">
        <v>8</v>
      </c>
      <c r="CH82" s="1" t="s">
        <v>6061</v>
      </c>
      <c r="CI82" s="1" t="s">
        <v>1401</v>
      </c>
      <c r="CJ82" s="1">
        <v>8</v>
      </c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8">
      <c r="A83" s="27">
        <v>82</v>
      </c>
      <c r="B83" s="69">
        <v>39496</v>
      </c>
      <c r="C83" s="1" t="s">
        <v>2692</v>
      </c>
      <c r="D83" s="33">
        <v>127075</v>
      </c>
      <c r="E83" s="33">
        <v>63026</v>
      </c>
      <c r="F83" s="66">
        <f t="shared" si="22"/>
        <v>0.4959748180208538</v>
      </c>
      <c r="G83" s="35">
        <f t="shared" si="15"/>
        <v>0.57842795036968875</v>
      </c>
      <c r="H83" s="35" t="str">
        <f t="shared" si="16"/>
        <v>PPPP</v>
      </c>
      <c r="I83" s="35">
        <f t="shared" si="17"/>
        <v>0.77026941262336179</v>
      </c>
      <c r="J83" s="35" t="str">
        <f t="shared" si="18"/>
        <v>PML-F</v>
      </c>
      <c r="K83" s="35">
        <f t="shared" si="19"/>
        <v>0.1918414622536731</v>
      </c>
      <c r="L83" s="35" t="str">
        <f t="shared" si="20"/>
        <v>IND</v>
      </c>
      <c r="M83" s="66">
        <f t="shared" si="21"/>
        <v>2.1451464474978581E-2</v>
      </c>
      <c r="N83" s="27" t="s">
        <v>834</v>
      </c>
      <c r="O83" s="27" t="s">
        <v>1002</v>
      </c>
      <c r="P83" s="27" t="s">
        <v>837</v>
      </c>
      <c r="Q83" s="27" t="s">
        <v>5724</v>
      </c>
      <c r="R83" s="27" t="s">
        <v>1185</v>
      </c>
      <c r="S83" s="27">
        <v>33</v>
      </c>
      <c r="T83" s="27" t="s">
        <v>4280</v>
      </c>
      <c r="U83" s="27" t="s">
        <v>1765</v>
      </c>
      <c r="V83" s="27">
        <v>101</v>
      </c>
      <c r="W83" s="27" t="s">
        <v>834</v>
      </c>
      <c r="X83" s="27" t="s">
        <v>909</v>
      </c>
      <c r="Y83" s="27" t="s">
        <v>837</v>
      </c>
      <c r="Z83" s="27" t="s">
        <v>834</v>
      </c>
      <c r="AA83" s="27" t="s">
        <v>1194</v>
      </c>
      <c r="AB83" s="27" t="s">
        <v>837</v>
      </c>
      <c r="AC83" s="27" t="s">
        <v>2694</v>
      </c>
      <c r="AD83" s="27" t="s">
        <v>1003</v>
      </c>
      <c r="AE83" s="27">
        <v>48547</v>
      </c>
      <c r="AF83" s="27" t="s">
        <v>834</v>
      </c>
      <c r="AG83" s="27" t="s">
        <v>3202</v>
      </c>
      <c r="AH83" s="27" t="s">
        <v>837</v>
      </c>
      <c r="AI83" s="27" t="s">
        <v>834</v>
      </c>
      <c r="AJ83" s="27" t="s">
        <v>3764</v>
      </c>
      <c r="AK83" s="27" t="s">
        <v>837</v>
      </c>
      <c r="AL83" s="27" t="s">
        <v>834</v>
      </c>
      <c r="AM83" s="27" t="s">
        <v>4732</v>
      </c>
      <c r="AN83" s="27" t="s">
        <v>837</v>
      </c>
      <c r="AO83" s="27" t="s">
        <v>834</v>
      </c>
      <c r="AP83" s="27" t="s">
        <v>1209</v>
      </c>
      <c r="AQ83" s="27" t="s">
        <v>837</v>
      </c>
      <c r="AR83" s="27" t="s">
        <v>834</v>
      </c>
      <c r="AS83" s="27" t="s">
        <v>1020</v>
      </c>
      <c r="AT83" s="27" t="s">
        <v>837</v>
      </c>
      <c r="AU83" s="27" t="s">
        <v>834</v>
      </c>
      <c r="AV83" s="27" t="s">
        <v>4372</v>
      </c>
      <c r="AW83" s="27" t="s">
        <v>837</v>
      </c>
      <c r="AX83" s="27" t="s">
        <v>2695</v>
      </c>
      <c r="AY83" s="27" t="s">
        <v>1424</v>
      </c>
      <c r="AZ83" s="27">
        <v>12091</v>
      </c>
      <c r="BA83" s="27" t="s">
        <v>834</v>
      </c>
      <c r="BB83" s="27" t="s">
        <v>4186</v>
      </c>
      <c r="BC83" s="27" t="s">
        <v>837</v>
      </c>
      <c r="BD83" s="27" t="s">
        <v>834</v>
      </c>
      <c r="BE83" s="27" t="s">
        <v>2875</v>
      </c>
      <c r="BF83" s="27" t="s">
        <v>837</v>
      </c>
      <c r="BG83" s="27" t="s">
        <v>834</v>
      </c>
      <c r="BH83" s="27" t="s">
        <v>3118</v>
      </c>
      <c r="BI83" s="27" t="s">
        <v>837</v>
      </c>
      <c r="BJ83" s="27" t="s">
        <v>834</v>
      </c>
      <c r="BK83" s="27" t="s">
        <v>3608</v>
      </c>
      <c r="BL83" s="27" t="s">
        <v>837</v>
      </c>
      <c r="BM83" s="27" t="s">
        <v>834</v>
      </c>
      <c r="BN83" s="27" t="s">
        <v>3983</v>
      </c>
      <c r="BO83" s="27" t="s">
        <v>837</v>
      </c>
      <c r="BP83" s="27" t="s">
        <v>834</v>
      </c>
      <c r="BQ83" s="27" t="s">
        <v>3395</v>
      </c>
      <c r="BR83" s="27" t="s">
        <v>837</v>
      </c>
      <c r="BS83" s="27" t="s">
        <v>6062</v>
      </c>
      <c r="BT83" s="27" t="s">
        <v>1401</v>
      </c>
      <c r="BU83" s="27">
        <v>1352</v>
      </c>
      <c r="BV83" s="27" t="s">
        <v>5307</v>
      </c>
      <c r="BW83" s="27" t="s">
        <v>1401</v>
      </c>
      <c r="BX83" s="27">
        <v>815</v>
      </c>
      <c r="BY83" s="27" t="s">
        <v>6063</v>
      </c>
      <c r="BZ83" s="27" t="s">
        <v>1401</v>
      </c>
      <c r="CA83" s="27">
        <v>25</v>
      </c>
      <c r="CB83" s="27" t="s">
        <v>5880</v>
      </c>
      <c r="CC83" s="27" t="s">
        <v>1401</v>
      </c>
      <c r="CD83" s="1">
        <v>20</v>
      </c>
      <c r="CE83" s="1" t="s">
        <v>5725</v>
      </c>
      <c r="CF83" s="1" t="s">
        <v>1401</v>
      </c>
      <c r="CG83" s="1">
        <v>8</v>
      </c>
      <c r="CH83" s="1" t="s">
        <v>5726</v>
      </c>
      <c r="CI83" s="1" t="s">
        <v>1401</v>
      </c>
      <c r="CJ83" s="1">
        <v>8</v>
      </c>
      <c r="CK83" s="1" t="s">
        <v>5727</v>
      </c>
      <c r="CL83" s="1" t="s">
        <v>1401</v>
      </c>
      <c r="CM83" s="1">
        <v>7</v>
      </c>
      <c r="CN83" s="1" t="s">
        <v>5728</v>
      </c>
      <c r="CO83" s="1" t="s">
        <v>1401</v>
      </c>
      <c r="CP83" s="1">
        <v>7</v>
      </c>
      <c r="CQ83" s="1" t="s">
        <v>5729</v>
      </c>
      <c r="CR83" s="1" t="s">
        <v>1401</v>
      </c>
      <c r="CS83" s="1">
        <v>6</v>
      </c>
      <c r="CT83" s="1" t="s">
        <v>5730</v>
      </c>
      <c r="CU83" s="1" t="s">
        <v>1401</v>
      </c>
      <c r="CV83" s="1">
        <v>5</v>
      </c>
      <c r="CW83" s="1" t="s">
        <v>4282</v>
      </c>
      <c r="CX83" s="1" t="s">
        <v>1401</v>
      </c>
      <c r="CY83" s="1">
        <v>1</v>
      </c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8">
      <c r="A84" s="27">
        <v>83</v>
      </c>
      <c r="B84" s="69">
        <v>39496</v>
      </c>
      <c r="C84" s="1" t="s">
        <v>2882</v>
      </c>
      <c r="D84" s="33">
        <v>116562</v>
      </c>
      <c r="E84" s="33">
        <v>53363</v>
      </c>
      <c r="F84" s="66">
        <f t="shared" si="22"/>
        <v>0.45780786191039963</v>
      </c>
      <c r="G84" s="35">
        <f>((LARGE(N84:DZ84,1)-(LARGE(N84:DZ84,2)))/E84)</f>
        <v>0.14824878661244684</v>
      </c>
      <c r="H84" s="35" t="str">
        <f>INDEX(N84:DZ84,MATCH(MAX(N84:DZ84),N84:DZ84,0)-1)</f>
        <v>PPPP</v>
      </c>
      <c r="I84" s="35">
        <f>LARGE(N84:DZ84,1)/(E84)</f>
        <v>0.57234413357569847</v>
      </c>
      <c r="J84" s="35" t="str">
        <f>INDEX(N84:DZ84,MATCH(LARGE(N84:DZ84,2),N84:DZ84,0)-1)</f>
        <v>PML-F</v>
      </c>
      <c r="K84" s="35">
        <f>LARGE(N84:DZ84,2)/(E84)</f>
        <v>0.42409534696325168</v>
      </c>
      <c r="L84" s="35" t="str">
        <f>INDEX(N84:DZ84,MATCH(LARGE(N84:DZ84,3),N84:DZ84,0)-1)</f>
        <v>MQM</v>
      </c>
      <c r="M84" s="66">
        <f>LARGE(N84:DZ84,3)/(E84)</f>
        <v>1.0494162622041489E-3</v>
      </c>
      <c r="N84" s="27" t="s">
        <v>834</v>
      </c>
      <c r="O84" s="27" t="s">
        <v>1002</v>
      </c>
      <c r="P84" s="27" t="s">
        <v>837</v>
      </c>
      <c r="Q84" s="27" t="s">
        <v>834</v>
      </c>
      <c r="R84" s="27" t="s">
        <v>1185</v>
      </c>
      <c r="S84" s="27" t="s">
        <v>837</v>
      </c>
      <c r="T84" s="27" t="s">
        <v>574</v>
      </c>
      <c r="U84" s="27" t="s">
        <v>1765</v>
      </c>
      <c r="V84" s="27">
        <v>56</v>
      </c>
      <c r="W84" s="27" t="s">
        <v>834</v>
      </c>
      <c r="X84" s="27" t="s">
        <v>909</v>
      </c>
      <c r="Y84" s="27" t="s">
        <v>837</v>
      </c>
      <c r="Z84" s="27" t="s">
        <v>573</v>
      </c>
      <c r="AA84" s="27" t="s">
        <v>1194</v>
      </c>
      <c r="AB84" s="27">
        <v>34</v>
      </c>
      <c r="AC84" s="27" t="s">
        <v>572</v>
      </c>
      <c r="AD84" s="27" t="s">
        <v>1003</v>
      </c>
      <c r="AE84" s="27">
        <v>30542</v>
      </c>
      <c r="AF84" s="27" t="s">
        <v>834</v>
      </c>
      <c r="AG84" s="27" t="s">
        <v>3202</v>
      </c>
      <c r="AH84" s="27" t="s">
        <v>837</v>
      </c>
      <c r="AI84" s="27" t="s">
        <v>5731</v>
      </c>
      <c r="AJ84" s="27" t="s">
        <v>3764</v>
      </c>
      <c r="AK84" s="27">
        <v>11</v>
      </c>
      <c r="AL84" s="27" t="s">
        <v>834</v>
      </c>
      <c r="AM84" s="27" t="s">
        <v>4732</v>
      </c>
      <c r="AN84" s="27" t="s">
        <v>837</v>
      </c>
      <c r="AO84" s="27" t="s">
        <v>834</v>
      </c>
      <c r="AP84" s="27" t="s">
        <v>1209</v>
      </c>
      <c r="AQ84" s="27" t="s">
        <v>837</v>
      </c>
      <c r="AR84" s="27" t="s">
        <v>834</v>
      </c>
      <c r="AS84" s="27" t="s">
        <v>1020</v>
      </c>
      <c r="AT84" s="27" t="s">
        <v>837</v>
      </c>
      <c r="AU84" s="27" t="s">
        <v>834</v>
      </c>
      <c r="AV84" s="27" t="s">
        <v>4372</v>
      </c>
      <c r="AW84" s="27" t="s">
        <v>837</v>
      </c>
      <c r="AX84" s="27" t="s">
        <v>575</v>
      </c>
      <c r="AY84" s="27" t="s">
        <v>1424</v>
      </c>
      <c r="AZ84" s="27">
        <v>22631</v>
      </c>
      <c r="BA84" s="27" t="s">
        <v>834</v>
      </c>
      <c r="BB84" s="27" t="s">
        <v>4186</v>
      </c>
      <c r="BC84" s="27" t="s">
        <v>837</v>
      </c>
      <c r="BD84" s="27" t="s">
        <v>834</v>
      </c>
      <c r="BE84" s="27" t="s">
        <v>2875</v>
      </c>
      <c r="BF84" s="27" t="s">
        <v>837</v>
      </c>
      <c r="BG84" s="27" t="s">
        <v>834</v>
      </c>
      <c r="BH84" s="27" t="s">
        <v>3118</v>
      </c>
      <c r="BI84" s="27" t="s">
        <v>837</v>
      </c>
      <c r="BJ84" s="27" t="s">
        <v>834</v>
      </c>
      <c r="BK84" s="27" t="s">
        <v>3608</v>
      </c>
      <c r="BL84" s="27" t="s">
        <v>837</v>
      </c>
      <c r="BM84" s="27" t="s">
        <v>834</v>
      </c>
      <c r="BN84" s="27" t="s">
        <v>3983</v>
      </c>
      <c r="BO84" s="27" t="s">
        <v>837</v>
      </c>
      <c r="BP84" s="27" t="s">
        <v>834</v>
      </c>
      <c r="BQ84" s="27" t="s">
        <v>3395</v>
      </c>
      <c r="BR84" s="27" t="s">
        <v>837</v>
      </c>
      <c r="BS84" s="27" t="s">
        <v>576</v>
      </c>
      <c r="BT84" s="27" t="s">
        <v>1401</v>
      </c>
      <c r="BU84" s="27">
        <v>39</v>
      </c>
      <c r="BV84" s="27" t="s">
        <v>5712</v>
      </c>
      <c r="BW84" s="27" t="s">
        <v>1401</v>
      </c>
      <c r="BX84" s="27">
        <v>16</v>
      </c>
      <c r="BY84" s="27" t="s">
        <v>154</v>
      </c>
      <c r="BZ84" s="27" t="s">
        <v>1401</v>
      </c>
      <c r="CA84" s="27">
        <v>10</v>
      </c>
      <c r="CB84" s="27" t="s">
        <v>577</v>
      </c>
      <c r="CC84" s="27" t="s">
        <v>1401</v>
      </c>
      <c r="CD84" s="27">
        <v>9</v>
      </c>
      <c r="CE84" s="1" t="s">
        <v>578</v>
      </c>
      <c r="CF84" s="1" t="s">
        <v>1401</v>
      </c>
      <c r="CG84" s="1">
        <v>9</v>
      </c>
      <c r="CH84" s="1" t="s">
        <v>579</v>
      </c>
      <c r="CI84" s="1" t="s">
        <v>1401</v>
      </c>
      <c r="CJ84" s="1">
        <v>7</v>
      </c>
      <c r="CK84" s="27" t="s">
        <v>580</v>
      </c>
      <c r="CL84" s="27" t="s">
        <v>1401</v>
      </c>
      <c r="CM84">
        <v>6</v>
      </c>
      <c r="CN84" s="1" t="s">
        <v>581</v>
      </c>
      <c r="CO84" s="27" t="s">
        <v>1401</v>
      </c>
      <c r="CP84" s="1">
        <v>4</v>
      </c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</row>
    <row r="85" spans="1:148">
      <c r="A85" s="27">
        <v>84</v>
      </c>
      <c r="B85" s="69">
        <v>39496</v>
      </c>
      <c r="C85" s="1" t="s">
        <v>1622</v>
      </c>
      <c r="D85" s="33">
        <v>192116</v>
      </c>
      <c r="E85" s="33">
        <v>65517</v>
      </c>
      <c r="F85" s="66">
        <f t="shared" si="22"/>
        <v>0.34102833704636781</v>
      </c>
      <c r="G85" s="35">
        <f t="shared" ref="G85:G97" si="23">((LARGE(N85:DW85,1)-(LARGE(N85:DW85,2)))/E85)</f>
        <v>0.1906680708823664</v>
      </c>
      <c r="H85" s="35" t="str">
        <f t="shared" ref="H85:H97" si="24">INDEX(N85:DW85,MATCH(MAX(N85:DW85),N85:DW85,0)-1)</f>
        <v>PPPP</v>
      </c>
      <c r="I85" s="35">
        <f t="shared" ref="I85:I97" si="25">LARGE(N85:DW85,1)/(E85)</f>
        <v>0.59172428529999843</v>
      </c>
      <c r="J85" s="35" t="str">
        <f t="shared" ref="J85:J97" si="26">INDEX(N85:DW85,MATCH(LARGE(N85:DW85,2),N85:DW85,0)-1)</f>
        <v>PML</v>
      </c>
      <c r="K85" s="35">
        <f t="shared" ref="K85:K97" si="27">LARGE(N85:DW85,2)/(E85)</f>
        <v>0.40105621441763206</v>
      </c>
      <c r="L85" s="35" t="str">
        <f t="shared" ref="L85:L97" si="28">INDEX(N85:DW85,MATCH(LARGE(N85:DW85,3),N85:DW85,0)-1)</f>
        <v>IND</v>
      </c>
      <c r="M85" s="66">
        <f t="shared" ref="M85:M97" si="29">LARGE(N85:DW85,3)/(E85)</f>
        <v>1.9384281942091365E-3</v>
      </c>
      <c r="N85" s="27" t="s">
        <v>834</v>
      </c>
      <c r="O85" s="27" t="s">
        <v>1002</v>
      </c>
      <c r="P85" s="27" t="s">
        <v>837</v>
      </c>
      <c r="Q85" s="27" t="s">
        <v>431</v>
      </c>
      <c r="R85" s="27" t="s">
        <v>1185</v>
      </c>
      <c r="S85" s="27">
        <v>114</v>
      </c>
      <c r="T85" s="27" t="s">
        <v>432</v>
      </c>
      <c r="U85" s="27" t="s">
        <v>1765</v>
      </c>
      <c r="V85" s="27">
        <v>99</v>
      </c>
      <c r="W85" s="27" t="s">
        <v>433</v>
      </c>
      <c r="X85" s="27" t="s">
        <v>909</v>
      </c>
      <c r="Y85" s="27">
        <v>26276</v>
      </c>
      <c r="Z85" s="27" t="s">
        <v>834</v>
      </c>
      <c r="AA85" s="27" t="s">
        <v>1194</v>
      </c>
      <c r="AB85" s="27" t="s">
        <v>837</v>
      </c>
      <c r="AC85" s="27" t="s">
        <v>434</v>
      </c>
      <c r="AD85" s="27" t="s">
        <v>1003</v>
      </c>
      <c r="AE85" s="27">
        <v>38768</v>
      </c>
      <c r="AF85" s="27" t="s">
        <v>834</v>
      </c>
      <c r="AG85" s="27" t="s">
        <v>3202</v>
      </c>
      <c r="AH85" s="27" t="s">
        <v>837</v>
      </c>
      <c r="AI85" s="27" t="s">
        <v>834</v>
      </c>
      <c r="AJ85" s="27" t="s">
        <v>3764</v>
      </c>
      <c r="AK85" s="27" t="s">
        <v>837</v>
      </c>
      <c r="AL85" s="27" t="s">
        <v>834</v>
      </c>
      <c r="AM85" s="27" t="s">
        <v>4732</v>
      </c>
      <c r="AN85" s="27" t="s">
        <v>837</v>
      </c>
      <c r="AO85" s="27" t="s">
        <v>834</v>
      </c>
      <c r="AP85" s="27" t="s">
        <v>1209</v>
      </c>
      <c r="AQ85" s="27" t="s">
        <v>837</v>
      </c>
      <c r="AR85" s="27" t="s">
        <v>834</v>
      </c>
      <c r="AS85" s="27" t="s">
        <v>1020</v>
      </c>
      <c r="AT85" s="27" t="s">
        <v>837</v>
      </c>
      <c r="AU85" s="27" t="s">
        <v>834</v>
      </c>
      <c r="AV85" s="27" t="s">
        <v>4372</v>
      </c>
      <c r="AW85" s="27" t="s">
        <v>837</v>
      </c>
      <c r="AX85" s="27" t="s">
        <v>834</v>
      </c>
      <c r="AY85" s="27" t="s">
        <v>1424</v>
      </c>
      <c r="AZ85" s="27" t="s">
        <v>837</v>
      </c>
      <c r="BA85" s="27" t="s">
        <v>834</v>
      </c>
      <c r="BB85" s="27" t="s">
        <v>4186</v>
      </c>
      <c r="BC85" s="27" t="s">
        <v>837</v>
      </c>
      <c r="BD85" s="27" t="s">
        <v>834</v>
      </c>
      <c r="BE85" s="27" t="s">
        <v>2875</v>
      </c>
      <c r="BF85" s="27" t="s">
        <v>837</v>
      </c>
      <c r="BG85" s="27" t="s">
        <v>834</v>
      </c>
      <c r="BH85" s="27" t="s">
        <v>3118</v>
      </c>
      <c r="BI85" s="27" t="s">
        <v>837</v>
      </c>
      <c r="BJ85" s="27" t="s">
        <v>834</v>
      </c>
      <c r="BK85" s="27" t="s">
        <v>3608</v>
      </c>
      <c r="BL85" s="27" t="s">
        <v>837</v>
      </c>
      <c r="BM85" s="27" t="s">
        <v>834</v>
      </c>
      <c r="BN85" s="27" t="s">
        <v>3983</v>
      </c>
      <c r="BO85" s="27" t="s">
        <v>837</v>
      </c>
      <c r="BP85" s="27" t="s">
        <v>834</v>
      </c>
      <c r="BQ85" s="27" t="s">
        <v>3395</v>
      </c>
      <c r="BR85" s="27" t="s">
        <v>837</v>
      </c>
      <c r="BS85" s="27" t="s">
        <v>435</v>
      </c>
      <c r="BT85" s="27" t="s">
        <v>1401</v>
      </c>
      <c r="BU85" s="27">
        <v>127</v>
      </c>
      <c r="BV85" s="27" t="s">
        <v>436</v>
      </c>
      <c r="BW85" s="27" t="s">
        <v>1401</v>
      </c>
      <c r="BX85" s="27">
        <v>55</v>
      </c>
      <c r="BY85" s="27" t="s">
        <v>437</v>
      </c>
      <c r="BZ85" s="27" t="s">
        <v>1401</v>
      </c>
      <c r="CA85" s="27">
        <v>44</v>
      </c>
      <c r="CB85" s="27" t="s">
        <v>438</v>
      </c>
      <c r="CC85" s="27" t="s">
        <v>1401</v>
      </c>
      <c r="CD85" s="27">
        <v>34</v>
      </c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8">
      <c r="A86" s="27">
        <v>85</v>
      </c>
      <c r="B86" s="69">
        <v>39496</v>
      </c>
      <c r="C86" s="1" t="s">
        <v>1661</v>
      </c>
      <c r="D86" s="33">
        <v>147022</v>
      </c>
      <c r="E86" s="33">
        <v>46306</v>
      </c>
      <c r="F86" s="66">
        <f t="shared" si="22"/>
        <v>0.31495966590034147</v>
      </c>
      <c r="G86" s="35">
        <f t="shared" si="23"/>
        <v>0.25752602254567442</v>
      </c>
      <c r="H86" s="35" t="str">
        <f t="shared" si="24"/>
        <v>PPPP</v>
      </c>
      <c r="I86" s="35">
        <f t="shared" si="25"/>
        <v>0.62443311881829566</v>
      </c>
      <c r="J86" s="35" t="str">
        <f t="shared" si="26"/>
        <v>PML</v>
      </c>
      <c r="K86" s="35">
        <f t="shared" si="27"/>
        <v>0.36690709627262125</v>
      </c>
      <c r="L86" s="35" t="str">
        <f t="shared" si="28"/>
        <v>IND</v>
      </c>
      <c r="M86" s="66">
        <f t="shared" si="29"/>
        <v>4.2111173498034808E-3</v>
      </c>
      <c r="N86" s="27" t="s">
        <v>834</v>
      </c>
      <c r="O86" s="27" t="s">
        <v>1002</v>
      </c>
      <c r="P86" s="27" t="s">
        <v>837</v>
      </c>
      <c r="Q86" s="27" t="s">
        <v>834</v>
      </c>
      <c r="R86" s="27" t="s">
        <v>1185</v>
      </c>
      <c r="S86" s="27" t="s">
        <v>837</v>
      </c>
      <c r="T86" s="27" t="s">
        <v>5894</v>
      </c>
      <c r="U86" s="27" t="s">
        <v>1765</v>
      </c>
      <c r="V86" s="27">
        <v>115</v>
      </c>
      <c r="W86" s="27" t="s">
        <v>2884</v>
      </c>
      <c r="X86" s="27" t="s">
        <v>909</v>
      </c>
      <c r="Y86" s="27">
        <v>16990</v>
      </c>
      <c r="Z86" s="27" t="s">
        <v>834</v>
      </c>
      <c r="AA86" s="27" t="s">
        <v>1194</v>
      </c>
      <c r="AB86" s="27" t="s">
        <v>837</v>
      </c>
      <c r="AC86" s="27" t="s">
        <v>2883</v>
      </c>
      <c r="AD86" s="27" t="s">
        <v>1003</v>
      </c>
      <c r="AE86" s="27">
        <v>28915</v>
      </c>
      <c r="AF86" s="27" t="s">
        <v>834</v>
      </c>
      <c r="AG86" s="27" t="s">
        <v>3202</v>
      </c>
      <c r="AH86" s="27" t="s">
        <v>837</v>
      </c>
      <c r="AI86" s="27" t="s">
        <v>834</v>
      </c>
      <c r="AJ86" s="27" t="s">
        <v>3764</v>
      </c>
      <c r="AK86" s="27" t="s">
        <v>837</v>
      </c>
      <c r="AL86" s="27" t="s">
        <v>834</v>
      </c>
      <c r="AM86" s="27" t="s">
        <v>4732</v>
      </c>
      <c r="AN86" s="27" t="s">
        <v>837</v>
      </c>
      <c r="AO86" s="27" t="s">
        <v>834</v>
      </c>
      <c r="AP86" s="27" t="s">
        <v>1209</v>
      </c>
      <c r="AQ86" s="27" t="s">
        <v>837</v>
      </c>
      <c r="AR86" s="27" t="s">
        <v>834</v>
      </c>
      <c r="AS86" s="27" t="s">
        <v>1020</v>
      </c>
      <c r="AT86" s="27" t="s">
        <v>837</v>
      </c>
      <c r="AU86" s="27" t="s">
        <v>834</v>
      </c>
      <c r="AV86" s="27" t="s">
        <v>4372</v>
      </c>
      <c r="AW86" s="27" t="s">
        <v>837</v>
      </c>
      <c r="AX86" s="27" t="s">
        <v>834</v>
      </c>
      <c r="AY86" s="27" t="s">
        <v>1424</v>
      </c>
      <c r="AZ86" s="27" t="s">
        <v>837</v>
      </c>
      <c r="BA86" s="27" t="s">
        <v>834</v>
      </c>
      <c r="BB86" s="27" t="s">
        <v>4186</v>
      </c>
      <c r="BC86" s="27" t="s">
        <v>837</v>
      </c>
      <c r="BD86" s="27" t="s">
        <v>834</v>
      </c>
      <c r="BE86" s="27" t="s">
        <v>2875</v>
      </c>
      <c r="BF86" s="27" t="s">
        <v>837</v>
      </c>
      <c r="BG86" s="27" t="s">
        <v>834</v>
      </c>
      <c r="BH86" s="27" t="s">
        <v>3118</v>
      </c>
      <c r="BI86" s="27" t="s">
        <v>837</v>
      </c>
      <c r="BJ86" s="27" t="s">
        <v>834</v>
      </c>
      <c r="BK86" s="27" t="s">
        <v>3608</v>
      </c>
      <c r="BL86" s="27" t="s">
        <v>837</v>
      </c>
      <c r="BM86" s="27" t="s">
        <v>834</v>
      </c>
      <c r="BN86" s="27" t="s">
        <v>3983</v>
      </c>
      <c r="BO86" s="27" t="s">
        <v>837</v>
      </c>
      <c r="BP86" s="27" t="s">
        <v>834</v>
      </c>
      <c r="BQ86" s="27" t="s">
        <v>3395</v>
      </c>
      <c r="BR86" s="27" t="s">
        <v>837</v>
      </c>
      <c r="BS86" s="27" t="s">
        <v>5893</v>
      </c>
      <c r="BT86" s="27" t="s">
        <v>1401</v>
      </c>
      <c r="BU86" s="27">
        <v>195</v>
      </c>
      <c r="BV86" s="27" t="s">
        <v>1626</v>
      </c>
      <c r="BW86" s="27" t="s">
        <v>1401</v>
      </c>
      <c r="BX86" s="27">
        <v>52</v>
      </c>
      <c r="BY86" s="27" t="s">
        <v>5736</v>
      </c>
      <c r="BZ86" s="27" t="s">
        <v>1401</v>
      </c>
      <c r="CA86" s="27">
        <v>20</v>
      </c>
      <c r="CB86" s="27" t="s">
        <v>5737</v>
      </c>
      <c r="CC86" s="27" t="s">
        <v>1401</v>
      </c>
      <c r="CD86" s="1">
        <v>12</v>
      </c>
      <c r="CE86" s="1" t="s">
        <v>5643</v>
      </c>
      <c r="CF86" s="1" t="s">
        <v>1401</v>
      </c>
      <c r="CG86" s="1">
        <v>7</v>
      </c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8">
      <c r="A87" s="27">
        <v>86</v>
      </c>
      <c r="B87" s="69">
        <v>39496</v>
      </c>
      <c r="C87" s="1" t="s">
        <v>2891</v>
      </c>
      <c r="D87" s="33">
        <v>180206</v>
      </c>
      <c r="E87" s="33">
        <v>70117</v>
      </c>
      <c r="F87" s="66">
        <f t="shared" si="22"/>
        <v>0.38909359288813911</v>
      </c>
      <c r="G87" s="35">
        <f t="shared" si="23"/>
        <v>0.1858037280545374</v>
      </c>
      <c r="H87" s="35" t="str">
        <f t="shared" si="24"/>
        <v>PML</v>
      </c>
      <c r="I87" s="35">
        <f t="shared" si="25"/>
        <v>0.58356746580715091</v>
      </c>
      <c r="J87" s="35" t="str">
        <f t="shared" si="26"/>
        <v>PPPP</v>
      </c>
      <c r="K87" s="35">
        <f t="shared" si="27"/>
        <v>0.39776373775261348</v>
      </c>
      <c r="L87" s="35" t="str">
        <f t="shared" si="28"/>
        <v>MMA</v>
      </c>
      <c r="M87" s="66">
        <f t="shared" si="29"/>
        <v>9.9547898512486275E-3</v>
      </c>
      <c r="N87" s="27" t="s">
        <v>834</v>
      </c>
      <c r="O87" s="27" t="s">
        <v>1002</v>
      </c>
      <c r="P87" s="27" t="s">
        <v>837</v>
      </c>
      <c r="Q87" s="27" t="s">
        <v>5738</v>
      </c>
      <c r="R87" s="27" t="s">
        <v>1185</v>
      </c>
      <c r="S87" s="27">
        <v>698</v>
      </c>
      <c r="T87" s="27" t="s">
        <v>4437</v>
      </c>
      <c r="U87" s="27" t="s">
        <v>1765</v>
      </c>
      <c r="V87" s="27">
        <v>611</v>
      </c>
      <c r="W87" s="27" t="s">
        <v>2885</v>
      </c>
      <c r="X87" s="27" t="s">
        <v>909</v>
      </c>
      <c r="Y87" s="27">
        <v>40918</v>
      </c>
      <c r="Z87" s="27" t="s">
        <v>834</v>
      </c>
      <c r="AA87" s="27" t="s">
        <v>1194</v>
      </c>
      <c r="AB87" s="27" t="s">
        <v>837</v>
      </c>
      <c r="AC87" s="27" t="s">
        <v>2886</v>
      </c>
      <c r="AD87" s="27" t="s">
        <v>1003</v>
      </c>
      <c r="AE87" s="27">
        <v>27890</v>
      </c>
      <c r="AF87" s="27" t="s">
        <v>834</v>
      </c>
      <c r="AG87" s="27" t="s">
        <v>3202</v>
      </c>
      <c r="AH87" s="27" t="s">
        <v>837</v>
      </c>
      <c r="AI87" s="27" t="s">
        <v>834</v>
      </c>
      <c r="AJ87" s="27" t="s">
        <v>3764</v>
      </c>
      <c r="AK87" s="27" t="s">
        <v>837</v>
      </c>
      <c r="AL87" s="27" t="s">
        <v>834</v>
      </c>
      <c r="AM87" s="27" t="s">
        <v>4732</v>
      </c>
      <c r="AN87" s="27" t="s">
        <v>837</v>
      </c>
      <c r="AO87" s="27" t="s">
        <v>834</v>
      </c>
      <c r="AP87" s="27" t="s">
        <v>1209</v>
      </c>
      <c r="AQ87" s="27" t="s">
        <v>837</v>
      </c>
      <c r="AR87" s="27" t="s">
        <v>834</v>
      </c>
      <c r="AS87" s="27" t="s">
        <v>1020</v>
      </c>
      <c r="AT87" s="27" t="s">
        <v>837</v>
      </c>
      <c r="AU87" s="27" t="s">
        <v>834</v>
      </c>
      <c r="AV87" s="27" t="s">
        <v>4372</v>
      </c>
      <c r="AW87" s="27" t="s">
        <v>837</v>
      </c>
      <c r="AX87" s="27" t="s">
        <v>834</v>
      </c>
      <c r="AY87" s="27" t="s">
        <v>1424</v>
      </c>
      <c r="AZ87" s="27" t="s">
        <v>837</v>
      </c>
      <c r="BA87" s="27" t="s">
        <v>834</v>
      </c>
      <c r="BB87" s="27" t="s">
        <v>4186</v>
      </c>
      <c r="BC87" s="27" t="s">
        <v>837</v>
      </c>
      <c r="BD87" s="27" t="s">
        <v>834</v>
      </c>
      <c r="BE87" s="27" t="s">
        <v>2875</v>
      </c>
      <c r="BF87" s="27" t="s">
        <v>837</v>
      </c>
      <c r="BG87" s="27" t="s">
        <v>834</v>
      </c>
      <c r="BH87" s="27" t="s">
        <v>3118</v>
      </c>
      <c r="BI87" s="27" t="s">
        <v>837</v>
      </c>
      <c r="BJ87" s="27" t="s">
        <v>834</v>
      </c>
      <c r="BK87" s="27" t="s">
        <v>3608</v>
      </c>
      <c r="BL87" s="27" t="s">
        <v>837</v>
      </c>
      <c r="BM87" s="27" t="s">
        <v>834</v>
      </c>
      <c r="BN87" s="27" t="s">
        <v>3983</v>
      </c>
      <c r="BO87" s="27" t="s">
        <v>837</v>
      </c>
      <c r="BP87" s="27" t="s">
        <v>834</v>
      </c>
      <c r="BQ87" s="27" t="s">
        <v>3395</v>
      </c>
      <c r="BR87" s="27" t="s">
        <v>837</v>
      </c>
      <c r="BS87" s="52"/>
      <c r="BT87" s="52"/>
      <c r="BU87" s="52"/>
      <c r="BV87" s="52"/>
      <c r="BW87" s="52"/>
      <c r="BX87" s="52"/>
      <c r="BY87" s="52"/>
      <c r="BZ87" s="52"/>
      <c r="CA87" s="52"/>
      <c r="CB87" s="27"/>
      <c r="CC87" s="27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8">
      <c r="A88" s="27">
        <v>87</v>
      </c>
      <c r="B88" s="69">
        <v>39496</v>
      </c>
      <c r="C88" s="1" t="s">
        <v>2892</v>
      </c>
      <c r="D88" s="33">
        <v>186687</v>
      </c>
      <c r="E88" s="33">
        <v>65902</v>
      </c>
      <c r="F88" s="66">
        <f t="shared" si="22"/>
        <v>0.35300797591690908</v>
      </c>
      <c r="G88" s="35">
        <f t="shared" si="23"/>
        <v>1.8132985341871265E-2</v>
      </c>
      <c r="H88" s="35" t="str">
        <f t="shared" si="24"/>
        <v>PML</v>
      </c>
      <c r="I88" s="35">
        <f t="shared" si="25"/>
        <v>0.50663105823798971</v>
      </c>
      <c r="J88" s="35" t="str">
        <f t="shared" si="26"/>
        <v>PPPP</v>
      </c>
      <c r="K88" s="35">
        <f t="shared" si="27"/>
        <v>0.48849807289611846</v>
      </c>
      <c r="L88" s="35" t="str">
        <f t="shared" si="28"/>
        <v>MMA</v>
      </c>
      <c r="M88" s="66">
        <f t="shared" si="29"/>
        <v>2.7768504749476493E-3</v>
      </c>
      <c r="N88" s="27" t="s">
        <v>834</v>
      </c>
      <c r="O88" s="27" t="s">
        <v>1002</v>
      </c>
      <c r="P88" s="27" t="s">
        <v>837</v>
      </c>
      <c r="Q88" s="27" t="s">
        <v>5739</v>
      </c>
      <c r="R88" s="27" t="s">
        <v>1185</v>
      </c>
      <c r="S88" s="27">
        <v>183</v>
      </c>
      <c r="T88" s="27" t="s">
        <v>834</v>
      </c>
      <c r="U88" s="27" t="s">
        <v>1765</v>
      </c>
      <c r="V88" s="27" t="s">
        <v>837</v>
      </c>
      <c r="W88" s="27" t="s">
        <v>2887</v>
      </c>
      <c r="X88" s="27" t="s">
        <v>909</v>
      </c>
      <c r="Y88" s="27">
        <v>33388</v>
      </c>
      <c r="Z88" s="27" t="s">
        <v>834</v>
      </c>
      <c r="AA88" s="27" t="s">
        <v>1194</v>
      </c>
      <c r="AB88" s="27" t="s">
        <v>837</v>
      </c>
      <c r="AC88" s="27" t="s">
        <v>2888</v>
      </c>
      <c r="AD88" s="27" t="s">
        <v>1003</v>
      </c>
      <c r="AE88" s="27">
        <v>32193</v>
      </c>
      <c r="AF88" s="27" t="s">
        <v>834</v>
      </c>
      <c r="AG88" s="27" t="s">
        <v>3202</v>
      </c>
      <c r="AH88" s="27" t="s">
        <v>837</v>
      </c>
      <c r="AI88" s="27" t="s">
        <v>834</v>
      </c>
      <c r="AJ88" s="27" t="s">
        <v>3764</v>
      </c>
      <c r="AK88" s="27" t="s">
        <v>837</v>
      </c>
      <c r="AL88" s="27" t="s">
        <v>834</v>
      </c>
      <c r="AM88" s="27" t="s">
        <v>4732</v>
      </c>
      <c r="AN88" s="27" t="s">
        <v>837</v>
      </c>
      <c r="AO88" s="27" t="s">
        <v>834</v>
      </c>
      <c r="AP88" s="27" t="s">
        <v>1209</v>
      </c>
      <c r="AQ88" s="27" t="s">
        <v>837</v>
      </c>
      <c r="AR88" s="27" t="s">
        <v>834</v>
      </c>
      <c r="AS88" s="27" t="s">
        <v>1020</v>
      </c>
      <c r="AT88" s="27" t="s">
        <v>837</v>
      </c>
      <c r="AU88" s="27" t="s">
        <v>834</v>
      </c>
      <c r="AV88" s="27" t="s">
        <v>4372</v>
      </c>
      <c r="AW88" s="27" t="s">
        <v>837</v>
      </c>
      <c r="AX88" s="27" t="s">
        <v>834</v>
      </c>
      <c r="AY88" s="27" t="s">
        <v>1424</v>
      </c>
      <c r="AZ88" s="27" t="s">
        <v>837</v>
      </c>
      <c r="BA88" s="27" t="s">
        <v>834</v>
      </c>
      <c r="BB88" s="27" t="s">
        <v>4186</v>
      </c>
      <c r="BC88" s="27" t="s">
        <v>837</v>
      </c>
      <c r="BD88" s="27" t="s">
        <v>834</v>
      </c>
      <c r="BE88" s="27" t="s">
        <v>2875</v>
      </c>
      <c r="BF88" s="27" t="s">
        <v>837</v>
      </c>
      <c r="BG88" s="27" t="s">
        <v>834</v>
      </c>
      <c r="BH88" s="27" t="s">
        <v>3118</v>
      </c>
      <c r="BI88" s="27" t="s">
        <v>837</v>
      </c>
      <c r="BJ88" s="27" t="s">
        <v>834</v>
      </c>
      <c r="BK88" s="27" t="s">
        <v>3608</v>
      </c>
      <c r="BL88" s="27" t="s">
        <v>837</v>
      </c>
      <c r="BM88" s="27" t="s">
        <v>834</v>
      </c>
      <c r="BN88" s="27" t="s">
        <v>3983</v>
      </c>
      <c r="BO88" s="27" t="s">
        <v>837</v>
      </c>
      <c r="BP88" s="27" t="s">
        <v>834</v>
      </c>
      <c r="BQ88" s="27" t="s">
        <v>3395</v>
      </c>
      <c r="BR88" s="27" t="s">
        <v>837</v>
      </c>
      <c r="BS88" s="27" t="s">
        <v>5740</v>
      </c>
      <c r="BT88" s="27" t="s">
        <v>1401</v>
      </c>
      <c r="BU88" s="27">
        <v>73</v>
      </c>
      <c r="BV88" s="27" t="s">
        <v>5741</v>
      </c>
      <c r="BW88" s="27" t="s">
        <v>6064</v>
      </c>
      <c r="BX88" s="27">
        <v>65</v>
      </c>
      <c r="BY88" s="52"/>
      <c r="BZ88" s="52"/>
      <c r="CA88" s="52"/>
      <c r="CB88" s="52"/>
      <c r="CC88" s="52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8">
      <c r="A89" s="27">
        <v>88</v>
      </c>
      <c r="B89" s="69">
        <v>39496</v>
      </c>
      <c r="C89" s="1" t="s">
        <v>2893</v>
      </c>
      <c r="D89" s="33">
        <v>108573</v>
      </c>
      <c r="E89" s="33">
        <v>35150</v>
      </c>
      <c r="F89" s="66">
        <f t="shared" si="22"/>
        <v>0.32374531421255742</v>
      </c>
      <c r="G89" s="35">
        <f t="shared" si="23"/>
        <v>0.11732574679943102</v>
      </c>
      <c r="H89" s="35" t="str">
        <f t="shared" si="24"/>
        <v>PPPP</v>
      </c>
      <c r="I89" s="35">
        <f t="shared" si="25"/>
        <v>0.55516358463726889</v>
      </c>
      <c r="J89" s="35" t="str">
        <f t="shared" si="26"/>
        <v>PML</v>
      </c>
      <c r="K89" s="35">
        <f t="shared" si="27"/>
        <v>0.43783783783783786</v>
      </c>
      <c r="L89" s="35" t="str">
        <f t="shared" si="28"/>
        <v>IND</v>
      </c>
      <c r="M89" s="66">
        <f t="shared" si="29"/>
        <v>2.930298719772404E-3</v>
      </c>
      <c r="N89" s="27" t="s">
        <v>834</v>
      </c>
      <c r="O89" s="27" t="s">
        <v>1002</v>
      </c>
      <c r="P89" s="27" t="s">
        <v>837</v>
      </c>
      <c r="Q89" s="27" t="s">
        <v>5744</v>
      </c>
      <c r="R89" s="27" t="s">
        <v>1185</v>
      </c>
      <c r="S89" s="27">
        <v>68</v>
      </c>
      <c r="T89" s="27" t="s">
        <v>5743</v>
      </c>
      <c r="U89" s="27" t="s">
        <v>1765</v>
      </c>
      <c r="V89" s="27">
        <v>73</v>
      </c>
      <c r="W89" s="27" t="s">
        <v>2890</v>
      </c>
      <c r="X89" s="27" t="s">
        <v>909</v>
      </c>
      <c r="Y89" s="27">
        <v>15390</v>
      </c>
      <c r="Z89" s="27" t="s">
        <v>834</v>
      </c>
      <c r="AA89" s="27" t="s">
        <v>1194</v>
      </c>
      <c r="AB89" s="27" t="s">
        <v>837</v>
      </c>
      <c r="AC89" s="27" t="s">
        <v>2889</v>
      </c>
      <c r="AD89" s="27" t="s">
        <v>1003</v>
      </c>
      <c r="AE89" s="27">
        <v>19514</v>
      </c>
      <c r="AF89" s="27" t="s">
        <v>834</v>
      </c>
      <c r="AG89" s="27" t="s">
        <v>3202</v>
      </c>
      <c r="AH89" s="27" t="s">
        <v>837</v>
      </c>
      <c r="AI89" s="27" t="s">
        <v>834</v>
      </c>
      <c r="AJ89" s="27" t="s">
        <v>3764</v>
      </c>
      <c r="AK89" s="27" t="s">
        <v>837</v>
      </c>
      <c r="AL89" s="27" t="s">
        <v>834</v>
      </c>
      <c r="AM89" s="27" t="s">
        <v>4732</v>
      </c>
      <c r="AN89" s="27" t="s">
        <v>837</v>
      </c>
      <c r="AO89" s="27" t="s">
        <v>834</v>
      </c>
      <c r="AP89" s="27" t="s">
        <v>1209</v>
      </c>
      <c r="AQ89" s="27" t="s">
        <v>837</v>
      </c>
      <c r="AR89" s="27" t="s">
        <v>834</v>
      </c>
      <c r="AS89" s="27" t="s">
        <v>1020</v>
      </c>
      <c r="AT89" s="27" t="s">
        <v>837</v>
      </c>
      <c r="AU89" s="27" t="s">
        <v>834</v>
      </c>
      <c r="AV89" s="27" t="s">
        <v>4372</v>
      </c>
      <c r="AW89" s="27" t="s">
        <v>837</v>
      </c>
      <c r="AX89" s="27" t="s">
        <v>834</v>
      </c>
      <c r="AY89" s="27" t="s">
        <v>1424</v>
      </c>
      <c r="AZ89" s="27" t="s">
        <v>837</v>
      </c>
      <c r="BA89" s="27" t="s">
        <v>834</v>
      </c>
      <c r="BB89" s="27" t="s">
        <v>4186</v>
      </c>
      <c r="BC89" s="27" t="s">
        <v>837</v>
      </c>
      <c r="BD89" s="27" t="s">
        <v>834</v>
      </c>
      <c r="BE89" s="27" t="s">
        <v>2875</v>
      </c>
      <c r="BF89" s="27" t="s">
        <v>837</v>
      </c>
      <c r="BG89" s="27" t="s">
        <v>834</v>
      </c>
      <c r="BH89" s="27" t="s">
        <v>3118</v>
      </c>
      <c r="BI89" s="27" t="s">
        <v>837</v>
      </c>
      <c r="BJ89" s="27" t="s">
        <v>834</v>
      </c>
      <c r="BK89" s="27" t="s">
        <v>3608</v>
      </c>
      <c r="BL89" s="27" t="s">
        <v>837</v>
      </c>
      <c r="BM89" s="27" t="s">
        <v>834</v>
      </c>
      <c r="BN89" s="27" t="s">
        <v>3983</v>
      </c>
      <c r="BO89" s="27" t="s">
        <v>837</v>
      </c>
      <c r="BP89" s="27" t="s">
        <v>834</v>
      </c>
      <c r="BQ89" s="27" t="s">
        <v>3395</v>
      </c>
      <c r="BR89" s="27" t="s">
        <v>837</v>
      </c>
      <c r="BS89" s="27" t="s">
        <v>5742</v>
      </c>
      <c r="BT89" s="27" t="s">
        <v>1401</v>
      </c>
      <c r="BU89" s="27">
        <v>103</v>
      </c>
      <c r="BV89" s="52"/>
      <c r="BW89" s="52"/>
      <c r="BX89" s="52"/>
      <c r="BY89" s="52"/>
      <c r="BZ89" s="52"/>
      <c r="CA89" s="52"/>
      <c r="CB89" s="52"/>
      <c r="CC89" s="52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8">
      <c r="A90" s="27">
        <v>89</v>
      </c>
      <c r="B90" s="69">
        <v>39496</v>
      </c>
      <c r="C90" s="1" t="s">
        <v>1628</v>
      </c>
      <c r="D90" s="33">
        <v>146223</v>
      </c>
      <c r="E90" s="33">
        <v>45881</v>
      </c>
      <c r="F90" s="66">
        <f t="shared" si="22"/>
        <v>0.31377416685473558</v>
      </c>
      <c r="G90" s="35">
        <f t="shared" si="23"/>
        <v>0.28970597850962271</v>
      </c>
      <c r="H90" s="35" t="str">
        <f t="shared" si="24"/>
        <v>PPPP</v>
      </c>
      <c r="I90" s="35">
        <f t="shared" si="25"/>
        <v>0.50986247030361154</v>
      </c>
      <c r="J90" s="35" t="str">
        <f t="shared" si="26"/>
        <v>IND</v>
      </c>
      <c r="K90" s="35">
        <f t="shared" si="27"/>
        <v>0.2201564917939888</v>
      </c>
      <c r="L90" s="35" t="str">
        <f t="shared" si="28"/>
        <v>MQM</v>
      </c>
      <c r="M90" s="66">
        <f t="shared" si="29"/>
        <v>8.3433229441380957E-2</v>
      </c>
      <c r="N90" s="27" t="s">
        <v>4302</v>
      </c>
      <c r="O90" s="27" t="s">
        <v>1002</v>
      </c>
      <c r="P90" s="27">
        <v>160</v>
      </c>
      <c r="Q90" s="27" t="s">
        <v>834</v>
      </c>
      <c r="R90" s="27" t="s">
        <v>1185</v>
      </c>
      <c r="S90" s="27" t="s">
        <v>837</v>
      </c>
      <c r="T90" s="27" t="s">
        <v>5745</v>
      </c>
      <c r="U90" s="27" t="s">
        <v>1765</v>
      </c>
      <c r="V90" s="27">
        <v>3828</v>
      </c>
      <c r="W90" s="27" t="s">
        <v>5747</v>
      </c>
      <c r="X90" s="27" t="s">
        <v>909</v>
      </c>
      <c r="Y90" s="27">
        <v>1019</v>
      </c>
      <c r="Z90" s="27" t="s">
        <v>5746</v>
      </c>
      <c r="AA90" s="27" t="s">
        <v>1194</v>
      </c>
      <c r="AB90" s="27">
        <v>3651</v>
      </c>
      <c r="AC90" s="27" t="s">
        <v>2894</v>
      </c>
      <c r="AD90" s="27" t="s">
        <v>1003</v>
      </c>
      <c r="AE90" s="27">
        <v>23393</v>
      </c>
      <c r="AF90" s="27" t="s">
        <v>834</v>
      </c>
      <c r="AG90" s="27" t="s">
        <v>3202</v>
      </c>
      <c r="AH90" s="27" t="s">
        <v>837</v>
      </c>
      <c r="AI90" s="27" t="s">
        <v>834</v>
      </c>
      <c r="AJ90" s="27" t="s">
        <v>3764</v>
      </c>
      <c r="AK90" s="27" t="s">
        <v>837</v>
      </c>
      <c r="AL90" s="27" t="s">
        <v>834</v>
      </c>
      <c r="AM90" s="27" t="s">
        <v>4732</v>
      </c>
      <c r="AN90" s="27" t="s">
        <v>837</v>
      </c>
      <c r="AO90" s="27" t="s">
        <v>834</v>
      </c>
      <c r="AP90" s="27" t="s">
        <v>1209</v>
      </c>
      <c r="AQ90" s="27" t="s">
        <v>837</v>
      </c>
      <c r="AR90" s="27" t="s">
        <v>834</v>
      </c>
      <c r="AS90" s="27" t="s">
        <v>1020</v>
      </c>
      <c r="AT90" s="27" t="s">
        <v>837</v>
      </c>
      <c r="AU90" s="27" t="s">
        <v>5767</v>
      </c>
      <c r="AV90" s="27" t="s">
        <v>4372</v>
      </c>
      <c r="AW90" s="27">
        <v>16</v>
      </c>
      <c r="AX90" s="27" t="s">
        <v>834</v>
      </c>
      <c r="AY90" s="27" t="s">
        <v>1424</v>
      </c>
      <c r="AZ90" s="27" t="s">
        <v>837</v>
      </c>
      <c r="BA90" s="27" t="s">
        <v>834</v>
      </c>
      <c r="BB90" s="27" t="s">
        <v>4186</v>
      </c>
      <c r="BC90" s="27" t="s">
        <v>837</v>
      </c>
      <c r="BD90" s="27" t="s">
        <v>834</v>
      </c>
      <c r="BE90" s="27" t="s">
        <v>2875</v>
      </c>
      <c r="BF90" s="27" t="s">
        <v>837</v>
      </c>
      <c r="BG90" s="27" t="s">
        <v>834</v>
      </c>
      <c r="BH90" s="27" t="s">
        <v>3118</v>
      </c>
      <c r="BI90" s="27" t="s">
        <v>837</v>
      </c>
      <c r="BJ90" s="27" t="s">
        <v>834</v>
      </c>
      <c r="BK90" s="27" t="s">
        <v>3608</v>
      </c>
      <c r="BL90" s="27" t="s">
        <v>837</v>
      </c>
      <c r="BM90" s="27" t="s">
        <v>834</v>
      </c>
      <c r="BN90" s="27" t="s">
        <v>3983</v>
      </c>
      <c r="BO90" s="27" t="s">
        <v>837</v>
      </c>
      <c r="BP90" s="27" t="s">
        <v>834</v>
      </c>
      <c r="BQ90" s="27" t="s">
        <v>3395</v>
      </c>
      <c r="BR90" s="27" t="s">
        <v>837</v>
      </c>
      <c r="BS90" s="27" t="s">
        <v>3091</v>
      </c>
      <c r="BT90" s="27" t="s">
        <v>1401</v>
      </c>
      <c r="BU90" s="27">
        <v>10101</v>
      </c>
      <c r="BV90" s="27" t="s">
        <v>4355</v>
      </c>
      <c r="BW90" s="27" t="s">
        <v>1401</v>
      </c>
      <c r="BX90" s="27">
        <v>2929</v>
      </c>
      <c r="BY90" s="27" t="s">
        <v>5748</v>
      </c>
      <c r="BZ90" s="27" t="s">
        <v>1401</v>
      </c>
      <c r="CA90" s="27">
        <v>530</v>
      </c>
      <c r="CB90" s="27" t="s">
        <v>5749</v>
      </c>
      <c r="CC90" s="27" t="s">
        <v>1401</v>
      </c>
      <c r="CD90" s="1">
        <v>61</v>
      </c>
      <c r="CE90" s="1" t="s">
        <v>5750</v>
      </c>
      <c r="CF90" s="1" t="s">
        <v>1401</v>
      </c>
      <c r="CG90" s="1">
        <v>58</v>
      </c>
      <c r="CH90" s="1" t="s">
        <v>5751</v>
      </c>
      <c r="CI90" s="1" t="s">
        <v>1401</v>
      </c>
      <c r="CJ90" s="1">
        <v>39</v>
      </c>
      <c r="CK90" s="1" t="s">
        <v>5752</v>
      </c>
      <c r="CL90" s="1" t="s">
        <v>1401</v>
      </c>
      <c r="CM90" s="1">
        <v>36</v>
      </c>
      <c r="CN90" s="1" t="s">
        <v>5753</v>
      </c>
      <c r="CO90" s="1" t="s">
        <v>1401</v>
      </c>
      <c r="CP90" s="1">
        <v>33</v>
      </c>
      <c r="CQ90" s="1" t="s">
        <v>5754</v>
      </c>
      <c r="CR90" s="1" t="s">
        <v>1401</v>
      </c>
      <c r="CS90" s="1">
        <v>27</v>
      </c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8">
      <c r="A91" s="27">
        <v>90</v>
      </c>
      <c r="B91" s="69">
        <v>39496</v>
      </c>
      <c r="C91" s="1" t="s">
        <v>1631</v>
      </c>
      <c r="D91" s="33">
        <v>166178</v>
      </c>
      <c r="E91" s="33">
        <v>64490</v>
      </c>
      <c r="F91" s="66">
        <f t="shared" si="22"/>
        <v>0.38807784423930963</v>
      </c>
      <c r="G91" s="35">
        <f t="shared" si="23"/>
        <v>0.1159559621646767</v>
      </c>
      <c r="H91" s="35" t="str">
        <f t="shared" si="24"/>
        <v>PPPP</v>
      </c>
      <c r="I91" s="35">
        <f t="shared" si="25"/>
        <v>0.44352612808187314</v>
      </c>
      <c r="J91" s="35" t="str">
        <f t="shared" si="26"/>
        <v>MQM</v>
      </c>
      <c r="K91" s="35">
        <f t="shared" si="27"/>
        <v>0.32757016591719645</v>
      </c>
      <c r="L91" s="35" t="str">
        <f t="shared" si="28"/>
        <v>PML-N</v>
      </c>
      <c r="M91" s="66">
        <f t="shared" si="29"/>
        <v>9.3580400062025115E-2</v>
      </c>
      <c r="N91" s="27" t="s">
        <v>834</v>
      </c>
      <c r="O91" s="27" t="s">
        <v>1002</v>
      </c>
      <c r="P91" s="27" t="s">
        <v>837</v>
      </c>
      <c r="Q91" s="27" t="s">
        <v>5923</v>
      </c>
      <c r="R91" s="27" t="s">
        <v>1185</v>
      </c>
      <c r="S91" s="27">
        <v>5996</v>
      </c>
      <c r="T91" s="27" t="s">
        <v>3093</v>
      </c>
      <c r="U91" s="27" t="s">
        <v>1765</v>
      </c>
      <c r="V91" s="27">
        <v>21125</v>
      </c>
      <c r="W91" s="27" t="s">
        <v>5924</v>
      </c>
      <c r="X91" s="27" t="s">
        <v>909</v>
      </c>
      <c r="Y91" s="27">
        <v>972</v>
      </c>
      <c r="Z91" s="27" t="s">
        <v>5922</v>
      </c>
      <c r="AA91" s="27" t="s">
        <v>1194</v>
      </c>
      <c r="AB91" s="27">
        <v>6035</v>
      </c>
      <c r="AC91" s="27" t="s">
        <v>3092</v>
      </c>
      <c r="AD91" s="27" t="s">
        <v>1003</v>
      </c>
      <c r="AE91" s="27">
        <v>28603</v>
      </c>
      <c r="AF91" s="27" t="s">
        <v>834</v>
      </c>
      <c r="AG91" s="27" t="s">
        <v>3202</v>
      </c>
      <c r="AH91" s="27" t="s">
        <v>837</v>
      </c>
      <c r="AI91" s="27" t="s">
        <v>834</v>
      </c>
      <c r="AJ91" s="27" t="s">
        <v>3764</v>
      </c>
      <c r="AK91" s="27" t="s">
        <v>837</v>
      </c>
      <c r="AL91" s="27" t="s">
        <v>834</v>
      </c>
      <c r="AM91" s="27" t="s">
        <v>4732</v>
      </c>
      <c r="AN91" s="27" t="s">
        <v>837</v>
      </c>
      <c r="AO91" s="27" t="s">
        <v>834</v>
      </c>
      <c r="AP91" s="27" t="s">
        <v>1209</v>
      </c>
      <c r="AQ91" s="27" t="s">
        <v>837</v>
      </c>
      <c r="AR91" s="27" t="s">
        <v>834</v>
      </c>
      <c r="AS91" s="27" t="s">
        <v>1020</v>
      </c>
      <c r="AT91" s="27" t="s">
        <v>837</v>
      </c>
      <c r="AU91" s="27" t="s">
        <v>834</v>
      </c>
      <c r="AV91" s="27" t="s">
        <v>4372</v>
      </c>
      <c r="AW91" s="27" t="s">
        <v>837</v>
      </c>
      <c r="AX91" s="27" t="s">
        <v>834</v>
      </c>
      <c r="AY91" s="27" t="s">
        <v>1424</v>
      </c>
      <c r="AZ91" s="27" t="s">
        <v>837</v>
      </c>
      <c r="BA91" s="27" t="s">
        <v>834</v>
      </c>
      <c r="BB91" s="27" t="s">
        <v>4186</v>
      </c>
      <c r="BC91" s="27" t="s">
        <v>837</v>
      </c>
      <c r="BD91" s="27" t="s">
        <v>834</v>
      </c>
      <c r="BE91" s="27" t="s">
        <v>2875</v>
      </c>
      <c r="BF91" s="27" t="s">
        <v>837</v>
      </c>
      <c r="BG91" s="27" t="s">
        <v>834</v>
      </c>
      <c r="BH91" s="27" t="s">
        <v>3118</v>
      </c>
      <c r="BI91" s="27" t="s">
        <v>837</v>
      </c>
      <c r="BJ91" s="27" t="s">
        <v>834</v>
      </c>
      <c r="BK91" s="27" t="s">
        <v>3608</v>
      </c>
      <c r="BL91" s="27" t="s">
        <v>837</v>
      </c>
      <c r="BM91" s="27" t="s">
        <v>834</v>
      </c>
      <c r="BN91" s="27" t="s">
        <v>3983</v>
      </c>
      <c r="BO91" s="27" t="s">
        <v>837</v>
      </c>
      <c r="BP91" s="27" t="s">
        <v>834</v>
      </c>
      <c r="BQ91" s="27" t="s">
        <v>3395</v>
      </c>
      <c r="BR91" s="27" t="s">
        <v>837</v>
      </c>
      <c r="BS91" s="27" t="s">
        <v>4299</v>
      </c>
      <c r="BT91" s="27" t="s">
        <v>1401</v>
      </c>
      <c r="BU91" s="27">
        <v>1251</v>
      </c>
      <c r="BV91" s="27" t="s">
        <v>5925</v>
      </c>
      <c r="BW91" s="27" t="s">
        <v>1401</v>
      </c>
      <c r="BX91" s="27">
        <v>305</v>
      </c>
      <c r="BY91" s="27" t="s">
        <v>5926</v>
      </c>
      <c r="BZ91" s="27" t="s">
        <v>1401</v>
      </c>
      <c r="CA91" s="27">
        <v>60</v>
      </c>
      <c r="CB91" s="27" t="s">
        <v>5927</v>
      </c>
      <c r="CC91" s="27" t="s">
        <v>1401</v>
      </c>
      <c r="CD91" s="1">
        <v>53</v>
      </c>
      <c r="CE91" s="1" t="s">
        <v>5928</v>
      </c>
      <c r="CF91" s="1" t="s">
        <v>1401</v>
      </c>
      <c r="CG91" s="1">
        <v>52</v>
      </c>
      <c r="CH91" s="1" t="s">
        <v>5929</v>
      </c>
      <c r="CI91" s="1" t="s">
        <v>1401</v>
      </c>
      <c r="CJ91" s="1">
        <v>38</v>
      </c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8">
      <c r="A92" s="27">
        <v>91</v>
      </c>
      <c r="B92" s="69">
        <v>39496</v>
      </c>
      <c r="C92" s="1" t="s">
        <v>1857</v>
      </c>
      <c r="D92" s="33">
        <v>145088</v>
      </c>
      <c r="E92" s="33">
        <v>67129</v>
      </c>
      <c r="F92" s="66">
        <f t="shared" si="22"/>
        <v>0.46267782311424788</v>
      </c>
      <c r="G92" s="35">
        <f t="shared" si="23"/>
        <v>0.19790254584456793</v>
      </c>
      <c r="H92" s="35" t="str">
        <f t="shared" si="24"/>
        <v>MQM</v>
      </c>
      <c r="I92" s="35">
        <f t="shared" si="25"/>
        <v>0.55378450446155914</v>
      </c>
      <c r="J92" s="35" t="str">
        <f t="shared" si="26"/>
        <v>PPPP</v>
      </c>
      <c r="K92" s="35">
        <f t="shared" si="27"/>
        <v>0.35588195861699118</v>
      </c>
      <c r="L92" s="35" t="str">
        <f t="shared" si="28"/>
        <v>MMA</v>
      </c>
      <c r="M92" s="66">
        <f t="shared" si="29"/>
        <v>7.5258085179281675E-2</v>
      </c>
      <c r="N92" s="27" t="s">
        <v>6088</v>
      </c>
      <c r="O92" s="27" t="s">
        <v>1002</v>
      </c>
      <c r="P92" s="27">
        <v>374</v>
      </c>
      <c r="Q92" s="27" t="s">
        <v>6086</v>
      </c>
      <c r="R92" s="27" t="s">
        <v>1185</v>
      </c>
      <c r="S92" s="27">
        <v>5052</v>
      </c>
      <c r="T92" s="27" t="s">
        <v>3094</v>
      </c>
      <c r="U92" s="27" t="s">
        <v>1765</v>
      </c>
      <c r="V92" s="27">
        <v>37175</v>
      </c>
      <c r="W92" s="27" t="s">
        <v>834</v>
      </c>
      <c r="X92" s="27" t="s">
        <v>909</v>
      </c>
      <c r="Y92" s="27" t="s">
        <v>837</v>
      </c>
      <c r="Z92" s="27" t="s">
        <v>834</v>
      </c>
      <c r="AA92" s="27" t="s">
        <v>1194</v>
      </c>
      <c r="AB92" s="27" t="s">
        <v>837</v>
      </c>
      <c r="AC92" s="27" t="s">
        <v>2898</v>
      </c>
      <c r="AD92" s="27" t="s">
        <v>1003</v>
      </c>
      <c r="AE92" s="27">
        <v>23890</v>
      </c>
      <c r="AF92" s="27" t="s">
        <v>834</v>
      </c>
      <c r="AG92" s="27" t="s">
        <v>3202</v>
      </c>
      <c r="AH92" s="27" t="s">
        <v>837</v>
      </c>
      <c r="AI92" s="27" t="s">
        <v>834</v>
      </c>
      <c r="AJ92" s="27" t="s">
        <v>3764</v>
      </c>
      <c r="AK92" s="27" t="s">
        <v>837</v>
      </c>
      <c r="AL92" s="27" t="s">
        <v>834</v>
      </c>
      <c r="AM92" s="27" t="s">
        <v>4732</v>
      </c>
      <c r="AN92" s="27" t="s">
        <v>837</v>
      </c>
      <c r="AO92" s="27" t="s">
        <v>834</v>
      </c>
      <c r="AP92" s="27" t="s">
        <v>1209</v>
      </c>
      <c r="AQ92" s="27" t="s">
        <v>837</v>
      </c>
      <c r="AR92" s="27" t="s">
        <v>834</v>
      </c>
      <c r="AS92" s="27" t="s">
        <v>1020</v>
      </c>
      <c r="AT92" s="27" t="s">
        <v>837</v>
      </c>
      <c r="AU92" s="27" t="s">
        <v>834</v>
      </c>
      <c r="AV92" s="27" t="s">
        <v>4372</v>
      </c>
      <c r="AW92" s="27" t="s">
        <v>837</v>
      </c>
      <c r="AX92" s="27" t="s">
        <v>834</v>
      </c>
      <c r="AY92" s="27" t="s">
        <v>1424</v>
      </c>
      <c r="AZ92" s="27" t="s">
        <v>837</v>
      </c>
      <c r="BA92" s="27" t="s">
        <v>834</v>
      </c>
      <c r="BB92" s="27" t="s">
        <v>4186</v>
      </c>
      <c r="BC92" s="27" t="s">
        <v>837</v>
      </c>
      <c r="BD92" s="27" t="s">
        <v>834</v>
      </c>
      <c r="BE92" s="27" t="s">
        <v>2875</v>
      </c>
      <c r="BF92" s="27" t="s">
        <v>837</v>
      </c>
      <c r="BG92" s="27" t="s">
        <v>834</v>
      </c>
      <c r="BH92" s="27" t="s">
        <v>3118</v>
      </c>
      <c r="BI92" s="27" t="s">
        <v>837</v>
      </c>
      <c r="BJ92" s="27" t="s">
        <v>834</v>
      </c>
      <c r="BK92" s="27" t="s">
        <v>3608</v>
      </c>
      <c r="BL92" s="27" t="s">
        <v>837</v>
      </c>
      <c r="BM92" s="27" t="s">
        <v>834</v>
      </c>
      <c r="BN92" s="27" t="s">
        <v>3983</v>
      </c>
      <c r="BO92" s="27" t="s">
        <v>837</v>
      </c>
      <c r="BP92" s="27" t="s">
        <v>834</v>
      </c>
      <c r="BQ92" s="27" t="s">
        <v>3395</v>
      </c>
      <c r="BR92" s="27" t="s">
        <v>837</v>
      </c>
      <c r="BS92" s="27" t="s">
        <v>6087</v>
      </c>
      <c r="BT92" s="27" t="s">
        <v>1401</v>
      </c>
      <c r="BU92" s="27">
        <v>514</v>
      </c>
      <c r="BV92" s="27" t="s">
        <v>6089</v>
      </c>
      <c r="BW92" s="27" t="s">
        <v>1401</v>
      </c>
      <c r="BX92" s="27">
        <v>44</v>
      </c>
      <c r="BY92" s="27" t="s">
        <v>6090</v>
      </c>
      <c r="BZ92" s="27" t="s">
        <v>1401</v>
      </c>
      <c r="CA92" s="27">
        <v>41</v>
      </c>
      <c r="CB92" s="27" t="s">
        <v>6091</v>
      </c>
      <c r="CC92" s="27" t="s">
        <v>1401</v>
      </c>
      <c r="CD92" s="1">
        <v>39</v>
      </c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8">
      <c r="A93" s="27">
        <v>92</v>
      </c>
      <c r="B93" s="69">
        <v>39496</v>
      </c>
      <c r="C93" s="1" t="s">
        <v>1860</v>
      </c>
      <c r="D93" s="33">
        <v>134635</v>
      </c>
      <c r="E93" s="33">
        <v>63624</v>
      </c>
      <c r="F93" s="66">
        <f t="shared" si="22"/>
        <v>0.47256656887139303</v>
      </c>
      <c r="G93" s="35">
        <f t="shared" si="23"/>
        <v>7.6071922544951589E-3</v>
      </c>
      <c r="H93" s="35" t="str">
        <f t="shared" si="24"/>
        <v>MQM</v>
      </c>
      <c r="I93" s="35">
        <f t="shared" si="25"/>
        <v>0.48693889098453413</v>
      </c>
      <c r="J93" s="35" t="str">
        <f t="shared" si="26"/>
        <v>PPPP</v>
      </c>
      <c r="K93" s="35">
        <f t="shared" si="27"/>
        <v>0.479331698730039</v>
      </c>
      <c r="L93" s="35" t="str">
        <f t="shared" si="28"/>
        <v>PML-N</v>
      </c>
      <c r="M93" s="66">
        <f t="shared" si="29"/>
        <v>1.8059222934741607E-2</v>
      </c>
      <c r="N93" s="27" t="s">
        <v>834</v>
      </c>
      <c r="O93" s="27" t="s">
        <v>1002</v>
      </c>
      <c r="P93" s="27" t="s">
        <v>837</v>
      </c>
      <c r="Q93" s="27" t="s">
        <v>834</v>
      </c>
      <c r="R93" s="27" t="s">
        <v>1185</v>
      </c>
      <c r="S93" s="27" t="s">
        <v>837</v>
      </c>
      <c r="T93" s="27" t="s">
        <v>2899</v>
      </c>
      <c r="U93" s="27" t="s">
        <v>1765</v>
      </c>
      <c r="V93" s="27">
        <v>30981</v>
      </c>
      <c r="W93" s="27" t="s">
        <v>834</v>
      </c>
      <c r="X93" s="27" t="s">
        <v>909</v>
      </c>
      <c r="Y93" s="27" t="s">
        <v>837</v>
      </c>
      <c r="Z93" s="27" t="s">
        <v>5922</v>
      </c>
      <c r="AA93" s="27" t="s">
        <v>1194</v>
      </c>
      <c r="AB93" s="27">
        <v>1149</v>
      </c>
      <c r="AC93" s="27" t="s">
        <v>2900</v>
      </c>
      <c r="AD93" s="27" t="s">
        <v>1003</v>
      </c>
      <c r="AE93" s="27">
        <v>30497</v>
      </c>
      <c r="AF93" s="27" t="s">
        <v>834</v>
      </c>
      <c r="AG93" s="27" t="s">
        <v>3202</v>
      </c>
      <c r="AH93" s="27" t="s">
        <v>837</v>
      </c>
      <c r="AI93" s="27" t="s">
        <v>834</v>
      </c>
      <c r="AJ93" s="27" t="s">
        <v>3764</v>
      </c>
      <c r="AK93" s="27" t="s">
        <v>837</v>
      </c>
      <c r="AL93" s="27" t="s">
        <v>834</v>
      </c>
      <c r="AM93" s="27" t="s">
        <v>4732</v>
      </c>
      <c r="AN93" s="27" t="s">
        <v>837</v>
      </c>
      <c r="AO93" s="27" t="s">
        <v>834</v>
      </c>
      <c r="AP93" s="27" t="s">
        <v>1209</v>
      </c>
      <c r="AQ93" s="27" t="s">
        <v>837</v>
      </c>
      <c r="AR93" s="27" t="s">
        <v>834</v>
      </c>
      <c r="AS93" s="27" t="s">
        <v>1020</v>
      </c>
      <c r="AT93" s="27" t="s">
        <v>837</v>
      </c>
      <c r="AU93" s="27" t="s">
        <v>834</v>
      </c>
      <c r="AV93" s="27" t="s">
        <v>4372</v>
      </c>
      <c r="AW93" s="27" t="s">
        <v>837</v>
      </c>
      <c r="AX93" s="27" t="s">
        <v>834</v>
      </c>
      <c r="AY93" s="27" t="s">
        <v>1424</v>
      </c>
      <c r="AZ93" s="27" t="s">
        <v>837</v>
      </c>
      <c r="BA93" s="27" t="s">
        <v>834</v>
      </c>
      <c r="BB93" s="27" t="s">
        <v>4186</v>
      </c>
      <c r="BC93" s="27" t="s">
        <v>837</v>
      </c>
      <c r="BD93" s="27" t="s">
        <v>834</v>
      </c>
      <c r="BE93" s="27" t="s">
        <v>2875</v>
      </c>
      <c r="BF93" s="27" t="s">
        <v>837</v>
      </c>
      <c r="BG93" s="27" t="s">
        <v>834</v>
      </c>
      <c r="BH93" s="27" t="s">
        <v>3118</v>
      </c>
      <c r="BI93" s="27" t="s">
        <v>837</v>
      </c>
      <c r="BJ93" s="27" t="s">
        <v>834</v>
      </c>
      <c r="BK93" s="27" t="s">
        <v>3608</v>
      </c>
      <c r="BL93" s="27" t="s">
        <v>837</v>
      </c>
      <c r="BM93" s="27" t="s">
        <v>834</v>
      </c>
      <c r="BN93" s="27" t="s">
        <v>3983</v>
      </c>
      <c r="BO93" s="27" t="s">
        <v>837</v>
      </c>
      <c r="BP93" s="27" t="s">
        <v>5937</v>
      </c>
      <c r="BQ93" s="27" t="s">
        <v>3395</v>
      </c>
      <c r="BR93" s="27">
        <v>28</v>
      </c>
      <c r="BS93" s="27" t="s">
        <v>6092</v>
      </c>
      <c r="BT93" s="27" t="s">
        <v>1401</v>
      </c>
      <c r="BU93" s="27">
        <v>923</v>
      </c>
      <c r="BV93" s="27" t="s">
        <v>6093</v>
      </c>
      <c r="BW93" s="27" t="s">
        <v>1401</v>
      </c>
      <c r="BX93" s="27">
        <v>31</v>
      </c>
      <c r="BY93" s="27" t="s">
        <v>5938</v>
      </c>
      <c r="BZ93" s="27" t="s">
        <v>1401</v>
      </c>
      <c r="CA93" s="27">
        <v>15</v>
      </c>
      <c r="CB93" s="52"/>
      <c r="CC93" s="52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8">
      <c r="A94" s="27">
        <v>93</v>
      </c>
      <c r="B94" s="69">
        <v>39496</v>
      </c>
      <c r="C94" s="1" t="s">
        <v>1863</v>
      </c>
      <c r="D94" s="33">
        <v>137756</v>
      </c>
      <c r="E94" s="33">
        <v>57488</v>
      </c>
      <c r="F94" s="66">
        <f t="shared" si="22"/>
        <v>0.41731757600394903</v>
      </c>
      <c r="G94" s="35">
        <f t="shared" si="23"/>
        <v>0.38858544391873084</v>
      </c>
      <c r="H94" s="35" t="str">
        <f t="shared" si="24"/>
        <v>ANP</v>
      </c>
      <c r="I94" s="35">
        <f t="shared" si="25"/>
        <v>0.63444544948510995</v>
      </c>
      <c r="J94" s="35" t="str">
        <f t="shared" si="26"/>
        <v>MQM</v>
      </c>
      <c r="K94" s="35">
        <f t="shared" si="27"/>
        <v>0.24586000556637908</v>
      </c>
      <c r="L94" s="35" t="str">
        <f t="shared" si="28"/>
        <v>PPPP</v>
      </c>
      <c r="M94" s="66">
        <f t="shared" si="29"/>
        <v>6.2847898691900925E-2</v>
      </c>
      <c r="N94" s="27" t="s">
        <v>2901</v>
      </c>
      <c r="O94" s="27" t="s">
        <v>1002</v>
      </c>
      <c r="P94" s="27">
        <v>36473</v>
      </c>
      <c r="Q94" s="27" t="s">
        <v>834</v>
      </c>
      <c r="R94" s="27" t="s">
        <v>1185</v>
      </c>
      <c r="S94" s="27" t="s">
        <v>837</v>
      </c>
      <c r="T94" s="27" t="s">
        <v>2902</v>
      </c>
      <c r="U94" s="27" t="s">
        <v>1765</v>
      </c>
      <c r="V94" s="27">
        <v>14134</v>
      </c>
      <c r="W94" s="27" t="s">
        <v>5941</v>
      </c>
      <c r="X94" s="27" t="s">
        <v>909</v>
      </c>
      <c r="Y94" s="27">
        <v>476</v>
      </c>
      <c r="Z94" s="27" t="s">
        <v>5940</v>
      </c>
      <c r="AA94" s="27" t="s">
        <v>1194</v>
      </c>
      <c r="AB94" s="27">
        <v>2591</v>
      </c>
      <c r="AC94" s="27" t="s">
        <v>5939</v>
      </c>
      <c r="AD94" s="27" t="s">
        <v>1003</v>
      </c>
      <c r="AE94" s="27">
        <v>3613</v>
      </c>
      <c r="AF94" s="27" t="s">
        <v>834</v>
      </c>
      <c r="AG94" s="27" t="s">
        <v>3202</v>
      </c>
      <c r="AH94" s="27" t="s">
        <v>837</v>
      </c>
      <c r="AI94" s="27" t="s">
        <v>834</v>
      </c>
      <c r="AJ94" s="27" t="s">
        <v>3764</v>
      </c>
      <c r="AK94" s="27" t="s">
        <v>837</v>
      </c>
      <c r="AL94" s="27" t="s">
        <v>834</v>
      </c>
      <c r="AM94" s="27" t="s">
        <v>4732</v>
      </c>
      <c r="AN94" s="27" t="s">
        <v>837</v>
      </c>
      <c r="AO94" s="27" t="s">
        <v>834</v>
      </c>
      <c r="AP94" s="27" t="s">
        <v>1209</v>
      </c>
      <c r="AQ94" s="27" t="s">
        <v>837</v>
      </c>
      <c r="AR94" s="27" t="s">
        <v>834</v>
      </c>
      <c r="AS94" s="27" t="s">
        <v>1020</v>
      </c>
      <c r="AT94" s="27" t="s">
        <v>837</v>
      </c>
      <c r="AU94" s="27" t="s">
        <v>834</v>
      </c>
      <c r="AV94" s="27" t="s">
        <v>4372</v>
      </c>
      <c r="AW94" s="27" t="s">
        <v>837</v>
      </c>
      <c r="AX94" s="27" t="s">
        <v>834</v>
      </c>
      <c r="AY94" s="27" t="s">
        <v>1424</v>
      </c>
      <c r="AZ94" s="27" t="s">
        <v>837</v>
      </c>
      <c r="BA94" s="27" t="s">
        <v>834</v>
      </c>
      <c r="BB94" s="27" t="s">
        <v>4186</v>
      </c>
      <c r="BC94" s="27" t="s">
        <v>837</v>
      </c>
      <c r="BD94" s="27" t="s">
        <v>834</v>
      </c>
      <c r="BE94" s="27" t="s">
        <v>2875</v>
      </c>
      <c r="BF94" s="27" t="s">
        <v>837</v>
      </c>
      <c r="BG94" s="27" t="s">
        <v>834</v>
      </c>
      <c r="BH94" s="27" t="s">
        <v>3118</v>
      </c>
      <c r="BI94" s="27" t="s">
        <v>837</v>
      </c>
      <c r="BJ94" s="27" t="s">
        <v>834</v>
      </c>
      <c r="BK94" s="27" t="s">
        <v>3608</v>
      </c>
      <c r="BL94" s="27" t="s">
        <v>837</v>
      </c>
      <c r="BM94" s="27" t="s">
        <v>834</v>
      </c>
      <c r="BN94" s="27" t="s">
        <v>3983</v>
      </c>
      <c r="BO94" s="27" t="s">
        <v>837</v>
      </c>
      <c r="BP94" s="27" t="s">
        <v>834</v>
      </c>
      <c r="BQ94" s="27" t="s">
        <v>3395</v>
      </c>
      <c r="BR94" s="27" t="s">
        <v>837</v>
      </c>
      <c r="BS94" s="27" t="s">
        <v>5942</v>
      </c>
      <c r="BT94" s="27" t="s">
        <v>1401</v>
      </c>
      <c r="BU94" s="27">
        <v>110</v>
      </c>
      <c r="BV94" s="27" t="s">
        <v>5943</v>
      </c>
      <c r="BW94" s="27" t="s">
        <v>1401</v>
      </c>
      <c r="BX94" s="27">
        <v>34</v>
      </c>
      <c r="BY94" s="27" t="s">
        <v>4145</v>
      </c>
      <c r="BZ94" s="27" t="s">
        <v>1401</v>
      </c>
      <c r="CA94" s="27">
        <v>15</v>
      </c>
      <c r="CB94" s="27" t="s">
        <v>5944</v>
      </c>
      <c r="CC94" s="27" t="s">
        <v>1401</v>
      </c>
      <c r="CD94" s="1">
        <v>13</v>
      </c>
      <c r="CE94" s="1" t="s">
        <v>6102</v>
      </c>
      <c r="CF94" s="1" t="s">
        <v>1401</v>
      </c>
      <c r="CG94" s="1">
        <v>12</v>
      </c>
      <c r="CH94" s="1" t="s">
        <v>6277</v>
      </c>
      <c r="CI94" s="1" t="s">
        <v>1401</v>
      </c>
      <c r="CJ94" s="1">
        <v>8</v>
      </c>
      <c r="CK94" s="1" t="s">
        <v>6278</v>
      </c>
      <c r="CL94" s="1" t="s">
        <v>1401</v>
      </c>
      <c r="CM94" s="1">
        <v>7</v>
      </c>
      <c r="CN94" s="1" t="s">
        <v>3101</v>
      </c>
      <c r="CO94" s="1" t="s">
        <v>1401</v>
      </c>
      <c r="CP94" s="1">
        <v>2</v>
      </c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8">
      <c r="A95" s="27">
        <v>94</v>
      </c>
      <c r="B95" s="69">
        <v>39496</v>
      </c>
      <c r="C95" s="1" t="s">
        <v>1677</v>
      </c>
      <c r="D95" s="33">
        <v>130826</v>
      </c>
      <c r="E95" s="33">
        <v>88101</v>
      </c>
      <c r="F95" s="66">
        <f t="shared" si="22"/>
        <v>0.67342118539128304</v>
      </c>
      <c r="G95" s="35">
        <f t="shared" si="23"/>
        <v>0.85112541287840093</v>
      </c>
      <c r="H95" s="35" t="str">
        <f t="shared" si="24"/>
        <v>MQM</v>
      </c>
      <c r="I95" s="35">
        <f t="shared" si="25"/>
        <v>0.90389439393423454</v>
      </c>
      <c r="J95" s="35" t="str">
        <f t="shared" si="26"/>
        <v>PPPP</v>
      </c>
      <c r="K95" s="35">
        <f t="shared" si="27"/>
        <v>5.2768981055833643E-2</v>
      </c>
      <c r="L95" s="35" t="str">
        <f t="shared" si="28"/>
        <v>MMA</v>
      </c>
      <c r="M95" s="66">
        <f t="shared" si="29"/>
        <v>2.9852101565248975E-2</v>
      </c>
      <c r="N95" s="27" t="s">
        <v>584</v>
      </c>
      <c r="O95" s="27" t="s">
        <v>1002</v>
      </c>
      <c r="P95" s="27">
        <v>959</v>
      </c>
      <c r="Q95" s="27" t="s">
        <v>585</v>
      </c>
      <c r="R95" s="27" t="s">
        <v>1185</v>
      </c>
      <c r="S95" s="27">
        <v>2630</v>
      </c>
      <c r="T95" s="27" t="s">
        <v>583</v>
      </c>
      <c r="U95" s="27" t="s">
        <v>1765</v>
      </c>
      <c r="V95" s="27">
        <v>79634</v>
      </c>
      <c r="W95" s="27" t="s">
        <v>834</v>
      </c>
      <c r="X95" s="27" t="s">
        <v>909</v>
      </c>
      <c r="Y95" s="27" t="s">
        <v>837</v>
      </c>
      <c r="Z95" s="27" t="s">
        <v>834</v>
      </c>
      <c r="AA95" s="27" t="s">
        <v>1194</v>
      </c>
      <c r="AB95" s="27" t="s">
        <v>837</v>
      </c>
      <c r="AC95" s="27" t="s">
        <v>582</v>
      </c>
      <c r="AD95" s="27" t="s">
        <v>1003</v>
      </c>
      <c r="AE95" s="52">
        <v>4649</v>
      </c>
      <c r="AF95" s="27" t="s">
        <v>834</v>
      </c>
      <c r="AG95" s="27" t="s">
        <v>3202</v>
      </c>
      <c r="AH95" s="27" t="s">
        <v>837</v>
      </c>
      <c r="AI95" s="27" t="s">
        <v>834</v>
      </c>
      <c r="AJ95" s="27" t="s">
        <v>3764</v>
      </c>
      <c r="AK95" s="27" t="s">
        <v>837</v>
      </c>
      <c r="AL95" s="27" t="s">
        <v>834</v>
      </c>
      <c r="AM95" s="27" t="s">
        <v>4732</v>
      </c>
      <c r="AN95" s="27" t="s">
        <v>837</v>
      </c>
      <c r="AO95" s="27" t="s">
        <v>834</v>
      </c>
      <c r="AP95" s="27" t="s">
        <v>1209</v>
      </c>
      <c r="AQ95" s="27" t="s">
        <v>837</v>
      </c>
      <c r="AR95" s="27" t="s">
        <v>834</v>
      </c>
      <c r="AS95" s="27" t="s">
        <v>1020</v>
      </c>
      <c r="AT95" s="27" t="s">
        <v>837</v>
      </c>
      <c r="AU95" s="27" t="s">
        <v>834</v>
      </c>
      <c r="AV95" s="27" t="s">
        <v>4372</v>
      </c>
      <c r="AW95" s="27" t="s">
        <v>837</v>
      </c>
      <c r="AX95" s="27" t="s">
        <v>834</v>
      </c>
      <c r="AY95" s="27" t="s">
        <v>1424</v>
      </c>
      <c r="AZ95" s="27" t="s">
        <v>837</v>
      </c>
      <c r="BA95" s="27" t="s">
        <v>834</v>
      </c>
      <c r="BB95" s="27" t="s">
        <v>4186</v>
      </c>
      <c r="BC95" s="27" t="s">
        <v>837</v>
      </c>
      <c r="BD95" s="27" t="s">
        <v>834</v>
      </c>
      <c r="BE95" s="27" t="s">
        <v>2875</v>
      </c>
      <c r="BF95" s="27" t="s">
        <v>837</v>
      </c>
      <c r="BG95" s="27" t="s">
        <v>834</v>
      </c>
      <c r="BH95" s="27" t="s">
        <v>3118</v>
      </c>
      <c r="BI95" s="27" t="s">
        <v>837</v>
      </c>
      <c r="BJ95" s="27" t="s">
        <v>834</v>
      </c>
      <c r="BK95" s="27" t="s">
        <v>3608</v>
      </c>
      <c r="BL95" s="27" t="s">
        <v>837</v>
      </c>
      <c r="BM95" s="27" t="s">
        <v>834</v>
      </c>
      <c r="BN95" s="27" t="s">
        <v>3983</v>
      </c>
      <c r="BO95" s="27" t="s">
        <v>837</v>
      </c>
      <c r="BP95" s="27" t="s">
        <v>834</v>
      </c>
      <c r="BQ95" s="27" t="s">
        <v>3395</v>
      </c>
      <c r="BR95" s="27" t="s">
        <v>837</v>
      </c>
      <c r="BS95" s="27" t="s">
        <v>586</v>
      </c>
      <c r="BT95" s="27" t="s">
        <v>1401</v>
      </c>
      <c r="BU95" s="27">
        <v>229</v>
      </c>
      <c r="BV95" s="27"/>
      <c r="BW95" s="27"/>
      <c r="BX95" s="27"/>
      <c r="BY95" s="27"/>
      <c r="BZ95" s="27"/>
      <c r="CA95" s="27"/>
      <c r="CB95" s="52"/>
      <c r="CC95" s="52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8">
      <c r="A96" s="27">
        <v>95</v>
      </c>
      <c r="B96" s="69">
        <v>39496</v>
      </c>
      <c r="C96" s="1" t="s">
        <v>1680</v>
      </c>
      <c r="D96" s="33">
        <v>152538</v>
      </c>
      <c r="E96" s="33">
        <v>89423</v>
      </c>
      <c r="F96" s="66">
        <f t="shared" si="22"/>
        <v>0.58623424982627281</v>
      </c>
      <c r="G96" s="35">
        <f t="shared" si="23"/>
        <v>0.84723169654339492</v>
      </c>
      <c r="H96" s="35" t="str">
        <f t="shared" si="24"/>
        <v>MQM</v>
      </c>
      <c r="I96" s="35">
        <f t="shared" si="25"/>
        <v>0.91317669950683833</v>
      </c>
      <c r="J96" s="35" t="str">
        <f t="shared" si="26"/>
        <v>PPPP</v>
      </c>
      <c r="K96" s="35">
        <f t="shared" si="27"/>
        <v>6.5945002963443411E-2</v>
      </c>
      <c r="L96" s="35" t="str">
        <f t="shared" si="28"/>
        <v>Pak Muslim Alliance</v>
      </c>
      <c r="M96" s="66">
        <f t="shared" si="29"/>
        <v>1.564474464064055E-2</v>
      </c>
      <c r="N96" s="27" t="s">
        <v>834</v>
      </c>
      <c r="O96" s="27" t="s">
        <v>1002</v>
      </c>
      <c r="P96" s="27" t="s">
        <v>837</v>
      </c>
      <c r="Q96" s="27" t="s">
        <v>834</v>
      </c>
      <c r="R96" s="27" t="s">
        <v>1185</v>
      </c>
      <c r="S96" s="27" t="s">
        <v>837</v>
      </c>
      <c r="T96" s="27" t="s">
        <v>3098</v>
      </c>
      <c r="U96" s="27" t="s">
        <v>1765</v>
      </c>
      <c r="V96" s="27">
        <v>81659</v>
      </c>
      <c r="W96" s="27" t="s">
        <v>834</v>
      </c>
      <c r="X96" s="27" t="s">
        <v>909</v>
      </c>
      <c r="Y96" s="27" t="s">
        <v>837</v>
      </c>
      <c r="Z96" s="27" t="s">
        <v>834</v>
      </c>
      <c r="AA96" s="27" t="s">
        <v>1194</v>
      </c>
      <c r="AB96" s="27" t="s">
        <v>837</v>
      </c>
      <c r="AC96" s="27" t="s">
        <v>3099</v>
      </c>
      <c r="AD96" s="27" t="s">
        <v>1003</v>
      </c>
      <c r="AE96" s="27">
        <v>5897</v>
      </c>
      <c r="AF96" s="27" t="s">
        <v>834</v>
      </c>
      <c r="AG96" s="27" t="s">
        <v>3202</v>
      </c>
      <c r="AH96" s="27" t="s">
        <v>837</v>
      </c>
      <c r="AI96" s="27" t="s">
        <v>834</v>
      </c>
      <c r="AJ96" s="27" t="s">
        <v>3764</v>
      </c>
      <c r="AK96" s="27" t="s">
        <v>837</v>
      </c>
      <c r="AL96" s="27" t="s">
        <v>834</v>
      </c>
      <c r="AM96" s="27" t="s">
        <v>4732</v>
      </c>
      <c r="AN96" s="27" t="s">
        <v>837</v>
      </c>
      <c r="AO96" s="27" t="s">
        <v>834</v>
      </c>
      <c r="AP96" s="27" t="s">
        <v>1209</v>
      </c>
      <c r="AQ96" s="27" t="s">
        <v>837</v>
      </c>
      <c r="AR96" s="27" t="s">
        <v>834</v>
      </c>
      <c r="AS96" s="27" t="s">
        <v>1020</v>
      </c>
      <c r="AT96" s="27" t="s">
        <v>837</v>
      </c>
      <c r="AU96" s="27" t="s">
        <v>6279</v>
      </c>
      <c r="AV96" s="27" t="s">
        <v>4372</v>
      </c>
      <c r="AW96" s="27">
        <v>1399</v>
      </c>
      <c r="AX96" s="27" t="s">
        <v>834</v>
      </c>
      <c r="AY96" s="27" t="s">
        <v>1424</v>
      </c>
      <c r="AZ96" s="27" t="s">
        <v>837</v>
      </c>
      <c r="BA96" s="27" t="s">
        <v>834</v>
      </c>
      <c r="BB96" s="27" t="s">
        <v>4186</v>
      </c>
      <c r="BC96" s="27" t="s">
        <v>837</v>
      </c>
      <c r="BD96" s="27" t="s">
        <v>834</v>
      </c>
      <c r="BE96" s="27" t="s">
        <v>2875</v>
      </c>
      <c r="BF96" s="27" t="s">
        <v>837</v>
      </c>
      <c r="BG96" s="27" t="s">
        <v>834</v>
      </c>
      <c r="BH96" s="27" t="s">
        <v>3118</v>
      </c>
      <c r="BI96" s="27" t="s">
        <v>837</v>
      </c>
      <c r="BJ96" s="27" t="s">
        <v>834</v>
      </c>
      <c r="BK96" s="27" t="s">
        <v>3608</v>
      </c>
      <c r="BL96" s="27" t="s">
        <v>837</v>
      </c>
      <c r="BM96" s="27" t="s">
        <v>834</v>
      </c>
      <c r="BN96" s="27" t="s">
        <v>3983</v>
      </c>
      <c r="BO96" s="27" t="s">
        <v>837</v>
      </c>
      <c r="BP96" s="27" t="s">
        <v>834</v>
      </c>
      <c r="BQ96" s="27" t="s">
        <v>3395</v>
      </c>
      <c r="BR96" s="27" t="s">
        <v>837</v>
      </c>
      <c r="BS96" s="27" t="s">
        <v>4149</v>
      </c>
      <c r="BT96" s="27" t="s">
        <v>1401</v>
      </c>
      <c r="BU96" s="27">
        <v>468</v>
      </c>
      <c r="BV96" s="52"/>
      <c r="BW96" s="52"/>
      <c r="BX96" s="52"/>
      <c r="BY96" s="52"/>
      <c r="BZ96" s="52"/>
      <c r="CA96" s="52"/>
      <c r="CB96" s="27"/>
      <c r="CC96" s="27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8">
      <c r="A97" s="27">
        <v>96</v>
      </c>
      <c r="B97" s="69">
        <v>39496</v>
      </c>
      <c r="C97" s="1" t="s">
        <v>1683</v>
      </c>
      <c r="D97" s="33">
        <v>109929</v>
      </c>
      <c r="E97" s="33">
        <v>69589</v>
      </c>
      <c r="F97" s="66">
        <f t="shared" si="22"/>
        <v>0.63303586860610028</v>
      </c>
      <c r="G97" s="35">
        <f t="shared" si="23"/>
        <v>0.43996896061159091</v>
      </c>
      <c r="H97" s="35" t="str">
        <f t="shared" si="24"/>
        <v>MQM</v>
      </c>
      <c r="I97" s="35">
        <f t="shared" si="25"/>
        <v>0.71777148687292536</v>
      </c>
      <c r="J97" s="35" t="str">
        <f t="shared" si="26"/>
        <v>PPPP</v>
      </c>
      <c r="K97" s="35">
        <f t="shared" si="27"/>
        <v>0.27780252626133439</v>
      </c>
      <c r="L97" s="35" t="str">
        <f t="shared" si="28"/>
        <v>ANP</v>
      </c>
      <c r="M97" s="66">
        <f t="shared" si="29"/>
        <v>2.730316573021598E-3</v>
      </c>
      <c r="N97" s="27" t="s">
        <v>6280</v>
      </c>
      <c r="O97" s="27" t="s">
        <v>1002</v>
      </c>
      <c r="P97" s="27">
        <v>190</v>
      </c>
      <c r="Q97" s="27" t="s">
        <v>834</v>
      </c>
      <c r="R97" s="27" t="s">
        <v>1185</v>
      </c>
      <c r="S97" s="27" t="s">
        <v>837</v>
      </c>
      <c r="T97" s="27" t="s">
        <v>3100</v>
      </c>
      <c r="U97" s="27" t="s">
        <v>1765</v>
      </c>
      <c r="V97" s="27">
        <v>49949</v>
      </c>
      <c r="W97" s="27" t="s">
        <v>834</v>
      </c>
      <c r="X97" s="27" t="s">
        <v>909</v>
      </c>
      <c r="Y97" s="27" t="s">
        <v>837</v>
      </c>
      <c r="Z97" s="27" t="s">
        <v>834</v>
      </c>
      <c r="AA97" s="27" t="s">
        <v>1194</v>
      </c>
      <c r="AB97" s="27" t="s">
        <v>837</v>
      </c>
      <c r="AC97" s="27" t="s">
        <v>3101</v>
      </c>
      <c r="AD97" s="27" t="s">
        <v>1003</v>
      </c>
      <c r="AE97" s="27">
        <v>19332</v>
      </c>
      <c r="AF97" s="27" t="s">
        <v>834</v>
      </c>
      <c r="AG97" s="27" t="s">
        <v>3202</v>
      </c>
      <c r="AH97" s="27" t="s">
        <v>837</v>
      </c>
      <c r="AI97" s="27" t="s">
        <v>834</v>
      </c>
      <c r="AJ97" s="27" t="s">
        <v>3764</v>
      </c>
      <c r="AK97" s="27" t="s">
        <v>837</v>
      </c>
      <c r="AL97" s="27" t="s">
        <v>834</v>
      </c>
      <c r="AM97" s="27" t="s">
        <v>4732</v>
      </c>
      <c r="AN97" s="27" t="s">
        <v>837</v>
      </c>
      <c r="AO97" s="27" t="s">
        <v>834</v>
      </c>
      <c r="AP97" s="27" t="s">
        <v>1209</v>
      </c>
      <c r="AQ97" s="27" t="s">
        <v>837</v>
      </c>
      <c r="AR97" s="27" t="s">
        <v>834</v>
      </c>
      <c r="AS97" s="27" t="s">
        <v>1020</v>
      </c>
      <c r="AT97" s="27" t="s">
        <v>837</v>
      </c>
      <c r="AU97" s="27" t="s">
        <v>834</v>
      </c>
      <c r="AV97" s="27" t="s">
        <v>4372</v>
      </c>
      <c r="AW97" s="27" t="s">
        <v>837</v>
      </c>
      <c r="AX97" s="27" t="s">
        <v>834</v>
      </c>
      <c r="AY97" s="27" t="s">
        <v>1424</v>
      </c>
      <c r="AZ97" s="27" t="s">
        <v>837</v>
      </c>
      <c r="BA97" s="27" t="s">
        <v>834</v>
      </c>
      <c r="BB97" s="27" t="s">
        <v>4186</v>
      </c>
      <c r="BC97" s="27" t="s">
        <v>837</v>
      </c>
      <c r="BD97" s="27" t="s">
        <v>834</v>
      </c>
      <c r="BE97" s="27" t="s">
        <v>2875</v>
      </c>
      <c r="BF97" s="27" t="s">
        <v>837</v>
      </c>
      <c r="BG97" s="27" t="s">
        <v>834</v>
      </c>
      <c r="BH97" s="27" t="s">
        <v>3118</v>
      </c>
      <c r="BI97" s="27" t="s">
        <v>837</v>
      </c>
      <c r="BJ97" s="27" t="s">
        <v>834</v>
      </c>
      <c r="BK97" s="27" t="s">
        <v>3608</v>
      </c>
      <c r="BL97" s="27" t="s">
        <v>837</v>
      </c>
      <c r="BM97" s="27" t="s">
        <v>834</v>
      </c>
      <c r="BN97" s="27" t="s">
        <v>3983</v>
      </c>
      <c r="BO97" s="27" t="s">
        <v>837</v>
      </c>
      <c r="BP97" s="27" t="s">
        <v>4157</v>
      </c>
      <c r="BQ97" s="27" t="s">
        <v>3395</v>
      </c>
      <c r="BR97" s="27">
        <v>68</v>
      </c>
      <c r="BS97" s="27" t="s">
        <v>6281</v>
      </c>
      <c r="BT97" s="27" t="s">
        <v>1401</v>
      </c>
      <c r="BU97" s="27">
        <v>50</v>
      </c>
      <c r="BV97" s="52"/>
      <c r="BW97" s="52"/>
      <c r="BX97" s="52"/>
      <c r="BY97" s="52"/>
      <c r="BZ97" s="52"/>
      <c r="CA97" s="52"/>
      <c r="CB97" s="52"/>
      <c r="CC97" s="52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8">
      <c r="A98" s="27">
        <v>97</v>
      </c>
      <c r="B98" s="69">
        <v>39496</v>
      </c>
      <c r="C98" s="1" t="s">
        <v>1449</v>
      </c>
      <c r="D98" s="33">
        <v>164649</v>
      </c>
      <c r="E98" s="33">
        <v>83750</v>
      </c>
      <c r="F98" s="66">
        <f t="shared" si="22"/>
        <v>0.50865781146560263</v>
      </c>
      <c r="G98" s="35">
        <f>((LARGE(N98:DZ98,1)-(LARGE(N98:DZ98,2)))/E98)</f>
        <v>0.32694925373134326</v>
      </c>
      <c r="H98" s="35" t="str">
        <f>INDEX(N98:DZ98,MATCH(MAX(N98:DZ98),N98:DZ98,0)-1)</f>
        <v>MQM</v>
      </c>
      <c r="I98" s="35">
        <f>LARGE(N98:DZ98,1)/(E98)</f>
        <v>0.65197611940298505</v>
      </c>
      <c r="J98" s="35" t="str">
        <f>INDEX(N98:DZ98,MATCH(LARGE(N98:DZ98,2),N98:DZ98,0)-1)</f>
        <v>PPPP</v>
      </c>
      <c r="K98" s="35">
        <f>LARGE(N98:DZ98,2)/(E98)</f>
        <v>0.3250268656716418</v>
      </c>
      <c r="L98" s="35" t="str">
        <f>INDEX(N98:DZ98,MATCH(LARGE(N98:DZ98,3),N98:DZ98,0)-1)</f>
        <v>MMA</v>
      </c>
      <c r="M98" s="66">
        <f>LARGE(N98:DZ98,3)/(E98)</f>
        <v>1.4913432835820896E-2</v>
      </c>
      <c r="N98" s="27" t="s">
        <v>6130</v>
      </c>
      <c r="O98" s="27" t="s">
        <v>1002</v>
      </c>
      <c r="P98" s="27">
        <v>256</v>
      </c>
      <c r="Q98" s="27" t="s">
        <v>6282</v>
      </c>
      <c r="R98" s="27" t="s">
        <v>1185</v>
      </c>
      <c r="S98" s="27">
        <v>1249</v>
      </c>
      <c r="T98" s="27" t="s">
        <v>2908</v>
      </c>
      <c r="U98" s="27" t="s">
        <v>1765</v>
      </c>
      <c r="V98" s="27">
        <v>54603</v>
      </c>
      <c r="W98" s="27" t="s">
        <v>834</v>
      </c>
      <c r="X98" s="27" t="s">
        <v>909</v>
      </c>
      <c r="Y98" s="27" t="s">
        <v>837</v>
      </c>
      <c r="Z98" s="27" t="s">
        <v>834</v>
      </c>
      <c r="AA98" s="27" t="s">
        <v>1194</v>
      </c>
      <c r="AB98" s="27" t="s">
        <v>837</v>
      </c>
      <c r="AC98" s="27" t="s">
        <v>2909</v>
      </c>
      <c r="AD98" s="27" t="s">
        <v>1003</v>
      </c>
      <c r="AE98" s="27">
        <v>27221</v>
      </c>
      <c r="AF98" s="27" t="s">
        <v>834</v>
      </c>
      <c r="AG98" s="27" t="s">
        <v>3202</v>
      </c>
      <c r="AH98" s="27" t="s">
        <v>837</v>
      </c>
      <c r="AI98" s="27" t="s">
        <v>834</v>
      </c>
      <c r="AJ98" s="27" t="s">
        <v>3764</v>
      </c>
      <c r="AK98" s="27" t="s">
        <v>837</v>
      </c>
      <c r="AL98" s="27" t="s">
        <v>834</v>
      </c>
      <c r="AM98" s="27" t="s">
        <v>4732</v>
      </c>
      <c r="AN98" s="27" t="s">
        <v>837</v>
      </c>
      <c r="AO98" s="27" t="s">
        <v>834</v>
      </c>
      <c r="AP98" s="27" t="s">
        <v>1209</v>
      </c>
      <c r="AQ98" s="27" t="s">
        <v>837</v>
      </c>
      <c r="AR98" s="27" t="s">
        <v>834</v>
      </c>
      <c r="AS98" s="27" t="s">
        <v>1020</v>
      </c>
      <c r="AT98" s="27" t="s">
        <v>837</v>
      </c>
      <c r="AU98" s="27" t="s">
        <v>834</v>
      </c>
      <c r="AV98" s="27" t="s">
        <v>4372</v>
      </c>
      <c r="AW98" s="27" t="s">
        <v>837</v>
      </c>
      <c r="AX98" s="27" t="s">
        <v>834</v>
      </c>
      <c r="AY98" s="27" t="s">
        <v>1424</v>
      </c>
      <c r="AZ98" s="27" t="s">
        <v>837</v>
      </c>
      <c r="BA98" s="27" t="s">
        <v>834</v>
      </c>
      <c r="BB98" s="27" t="s">
        <v>4186</v>
      </c>
      <c r="BC98" s="27" t="s">
        <v>837</v>
      </c>
      <c r="BD98" s="27" t="s">
        <v>834</v>
      </c>
      <c r="BE98" s="27" t="s">
        <v>2875</v>
      </c>
      <c r="BF98" s="27" t="s">
        <v>837</v>
      </c>
      <c r="BG98" s="27" t="s">
        <v>834</v>
      </c>
      <c r="BH98" s="27" t="s">
        <v>3118</v>
      </c>
      <c r="BI98" s="27" t="s">
        <v>837</v>
      </c>
      <c r="BJ98" s="27" t="s">
        <v>834</v>
      </c>
      <c r="BK98" s="27" t="s">
        <v>3608</v>
      </c>
      <c r="BL98" s="27" t="s">
        <v>837</v>
      </c>
      <c r="BM98" s="27" t="s">
        <v>834</v>
      </c>
      <c r="BN98" s="27" t="s">
        <v>3983</v>
      </c>
      <c r="BO98" s="27" t="s">
        <v>837</v>
      </c>
      <c r="BP98" s="27" t="s">
        <v>834</v>
      </c>
      <c r="BQ98" s="27" t="s">
        <v>3395</v>
      </c>
      <c r="BR98" s="27" t="s">
        <v>837</v>
      </c>
      <c r="BS98" s="27"/>
      <c r="BT98" s="27"/>
      <c r="BU98" s="27"/>
      <c r="BV98" s="27" t="s">
        <v>6302</v>
      </c>
      <c r="BW98" s="27" t="s">
        <v>1401</v>
      </c>
      <c r="BX98" s="27">
        <v>96</v>
      </c>
      <c r="BY98" s="27" t="s">
        <v>6303</v>
      </c>
      <c r="BZ98" s="27" t="s">
        <v>1401</v>
      </c>
      <c r="CA98" s="27">
        <v>93</v>
      </c>
      <c r="CB98" s="52"/>
      <c r="CC98" s="52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</row>
    <row r="99" spans="1:148">
      <c r="A99" s="27">
        <v>98</v>
      </c>
      <c r="B99" s="69">
        <v>39496</v>
      </c>
      <c r="C99" s="1" t="s">
        <v>1450</v>
      </c>
      <c r="D99" s="33">
        <v>157924</v>
      </c>
      <c r="E99" s="33">
        <v>99344</v>
      </c>
      <c r="F99" s="66">
        <f t="shared" si="22"/>
        <v>0.62906208049441503</v>
      </c>
      <c r="G99" s="35">
        <f t="shared" ref="G99:G131" si="30">((LARGE(N99:DW99,1)-(LARGE(N99:DW99,2)))/E99)</f>
        <v>0.92060919632791105</v>
      </c>
      <c r="H99" s="35" t="str">
        <f t="shared" ref="H99:H131" si="31">INDEX(N99:DW99,MATCH(MAX(N99:DW99),N99:DW99,0)-1)</f>
        <v>MQM</v>
      </c>
      <c r="I99" s="35">
        <f t="shared" ref="I99:I131" si="32">LARGE(N99:DW99,1)/(E99)</f>
        <v>0.95796424545015302</v>
      </c>
      <c r="J99" s="35" t="str">
        <f t="shared" ref="J99:J131" si="33">INDEX(N99:DW99,MATCH(LARGE(N99:DW99,2),N99:DW99,0)-1)</f>
        <v>PPPP</v>
      </c>
      <c r="K99" s="35">
        <f t="shared" ref="K99:K131" si="34">LARGE(N99:DW99,2)/(E99)</f>
        <v>3.7355049122241905E-2</v>
      </c>
      <c r="L99" s="35" t="str">
        <f t="shared" ref="L99:L131" si="35">INDEX(N99:DW99,MATCH(LARGE(N99:DW99,3),N99:DW99,0)-1)</f>
        <v>Sunni Tehreek</v>
      </c>
      <c r="M99" s="66">
        <f t="shared" ref="M99:M131" si="36">LARGE(N99:DW99,3)/(E99)</f>
        <v>2.244725398614914E-3</v>
      </c>
      <c r="N99" s="27" t="s">
        <v>834</v>
      </c>
      <c r="O99" s="27" t="s">
        <v>1002</v>
      </c>
      <c r="P99" s="27" t="s">
        <v>837</v>
      </c>
      <c r="Q99" s="27" t="s">
        <v>834</v>
      </c>
      <c r="R99" s="27" t="s">
        <v>1185</v>
      </c>
      <c r="S99" s="27" t="s">
        <v>837</v>
      </c>
      <c r="T99" s="27" t="s">
        <v>3103</v>
      </c>
      <c r="U99" s="27" t="s">
        <v>1765</v>
      </c>
      <c r="V99" s="27">
        <v>95168</v>
      </c>
      <c r="W99" s="27" t="s">
        <v>834</v>
      </c>
      <c r="X99" s="27" t="s">
        <v>909</v>
      </c>
      <c r="Y99" s="27" t="s">
        <v>837</v>
      </c>
      <c r="Z99" s="27" t="s">
        <v>834</v>
      </c>
      <c r="AA99" s="27" t="s">
        <v>1194</v>
      </c>
      <c r="AB99" s="27" t="s">
        <v>837</v>
      </c>
      <c r="AC99" s="27" t="s">
        <v>3104</v>
      </c>
      <c r="AD99" s="27" t="s">
        <v>1003</v>
      </c>
      <c r="AE99" s="27">
        <v>3711</v>
      </c>
      <c r="AF99" s="27" t="s">
        <v>834</v>
      </c>
      <c r="AG99" s="27" t="s">
        <v>3202</v>
      </c>
      <c r="AH99" s="27" t="s">
        <v>837</v>
      </c>
      <c r="AI99" s="27" t="s">
        <v>834</v>
      </c>
      <c r="AJ99" s="27" t="s">
        <v>3764</v>
      </c>
      <c r="AK99" s="27" t="s">
        <v>837</v>
      </c>
      <c r="AL99" s="27" t="s">
        <v>834</v>
      </c>
      <c r="AM99" s="27" t="s">
        <v>4732</v>
      </c>
      <c r="AN99" s="27" t="s">
        <v>837</v>
      </c>
      <c r="AO99" s="27" t="s">
        <v>834</v>
      </c>
      <c r="AP99" s="27" t="s">
        <v>1209</v>
      </c>
      <c r="AQ99" s="27" t="s">
        <v>837</v>
      </c>
      <c r="AR99" s="27" t="s">
        <v>834</v>
      </c>
      <c r="AS99" s="27" t="s">
        <v>1020</v>
      </c>
      <c r="AT99" s="27" t="s">
        <v>837</v>
      </c>
      <c r="AU99" s="27" t="s">
        <v>834</v>
      </c>
      <c r="AV99" s="27" t="s">
        <v>4372</v>
      </c>
      <c r="AW99" s="27" t="s">
        <v>837</v>
      </c>
      <c r="AX99" s="27" t="s">
        <v>834</v>
      </c>
      <c r="AY99" s="27" t="s">
        <v>1424</v>
      </c>
      <c r="AZ99" s="27" t="s">
        <v>837</v>
      </c>
      <c r="BA99" s="27" t="s">
        <v>834</v>
      </c>
      <c r="BB99" s="27" t="s">
        <v>4186</v>
      </c>
      <c r="BC99" s="27" t="s">
        <v>837</v>
      </c>
      <c r="BD99" s="27" t="s">
        <v>834</v>
      </c>
      <c r="BE99" s="27" t="s">
        <v>2875</v>
      </c>
      <c r="BF99" s="27" t="s">
        <v>837</v>
      </c>
      <c r="BG99" s="27" t="s">
        <v>834</v>
      </c>
      <c r="BH99" s="27" t="s">
        <v>3118</v>
      </c>
      <c r="BI99" s="27" t="s">
        <v>837</v>
      </c>
      <c r="BJ99" s="27" t="s">
        <v>834</v>
      </c>
      <c r="BK99" s="27" t="s">
        <v>3608</v>
      </c>
      <c r="BL99" s="27" t="s">
        <v>837</v>
      </c>
      <c r="BM99" s="27" t="s">
        <v>834</v>
      </c>
      <c r="BN99" s="27" t="s">
        <v>3983</v>
      </c>
      <c r="BO99" s="27" t="s">
        <v>837</v>
      </c>
      <c r="BP99" s="27" t="s">
        <v>6304</v>
      </c>
      <c r="BQ99" s="27" t="s">
        <v>3395</v>
      </c>
      <c r="BR99" s="27">
        <v>223</v>
      </c>
      <c r="BS99" s="27" t="s">
        <v>6305</v>
      </c>
      <c r="BT99" s="27" t="s">
        <v>1401</v>
      </c>
      <c r="BU99" s="27">
        <v>161</v>
      </c>
      <c r="BV99" s="27" t="s">
        <v>6306</v>
      </c>
      <c r="BW99" s="27" t="s">
        <v>1401</v>
      </c>
      <c r="BX99" s="27">
        <v>81</v>
      </c>
      <c r="BY99" s="52"/>
      <c r="BZ99" s="52"/>
      <c r="CA99" s="52"/>
      <c r="CB99" s="52"/>
      <c r="CC99" s="52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8">
      <c r="A100" s="27">
        <v>99</v>
      </c>
      <c r="B100" s="69">
        <v>39496</v>
      </c>
      <c r="C100" s="1" t="s">
        <v>1454</v>
      </c>
      <c r="D100" s="33">
        <v>138655</v>
      </c>
      <c r="E100" s="33">
        <v>80696</v>
      </c>
      <c r="F100" s="66">
        <f t="shared" si="22"/>
        <v>0.58199127330424438</v>
      </c>
      <c r="G100" s="35">
        <f t="shared" si="30"/>
        <v>0.90930157628630914</v>
      </c>
      <c r="H100" s="35" t="str">
        <f t="shared" si="31"/>
        <v>MQM</v>
      </c>
      <c r="I100" s="35">
        <f t="shared" si="32"/>
        <v>0.95271141072667787</v>
      </c>
      <c r="J100" s="35" t="str">
        <f t="shared" si="33"/>
        <v>PPPP</v>
      </c>
      <c r="K100" s="35">
        <f t="shared" si="34"/>
        <v>4.3409834440368791E-2</v>
      </c>
      <c r="L100" s="35" t="str">
        <f t="shared" si="35"/>
        <v>MMA</v>
      </c>
      <c r="M100" s="66">
        <f t="shared" si="36"/>
        <v>2.6519282244473084E-3</v>
      </c>
      <c r="N100" s="27" t="s">
        <v>834</v>
      </c>
      <c r="O100" s="27" t="s">
        <v>1002</v>
      </c>
      <c r="P100" s="27" t="s">
        <v>837</v>
      </c>
      <c r="Q100" s="27" t="s">
        <v>6135</v>
      </c>
      <c r="R100" s="27" t="s">
        <v>1185</v>
      </c>
      <c r="S100" s="27">
        <v>214</v>
      </c>
      <c r="T100" s="27" t="s">
        <v>3105</v>
      </c>
      <c r="U100" s="27" t="s">
        <v>1765</v>
      </c>
      <c r="V100" s="27">
        <v>76880</v>
      </c>
      <c r="W100" s="27" t="s">
        <v>834</v>
      </c>
      <c r="X100" s="27" t="s">
        <v>909</v>
      </c>
      <c r="Y100" s="27" t="s">
        <v>837</v>
      </c>
      <c r="Z100" s="27" t="s">
        <v>834</v>
      </c>
      <c r="AA100" s="27" t="s">
        <v>1194</v>
      </c>
      <c r="AB100" s="27" t="s">
        <v>837</v>
      </c>
      <c r="AC100" s="27" t="s">
        <v>3106</v>
      </c>
      <c r="AD100" s="27" t="s">
        <v>1003</v>
      </c>
      <c r="AE100" s="27">
        <v>3503</v>
      </c>
      <c r="AF100" s="27" t="s">
        <v>834</v>
      </c>
      <c r="AG100" s="27" t="s">
        <v>3202</v>
      </c>
      <c r="AH100" s="27" t="s">
        <v>837</v>
      </c>
      <c r="AI100" s="27" t="s">
        <v>834</v>
      </c>
      <c r="AJ100" s="27" t="s">
        <v>3764</v>
      </c>
      <c r="AK100" s="27" t="s">
        <v>837</v>
      </c>
      <c r="AL100" s="27" t="s">
        <v>834</v>
      </c>
      <c r="AM100" s="27" t="s">
        <v>4732</v>
      </c>
      <c r="AN100" s="27" t="s">
        <v>837</v>
      </c>
      <c r="AO100" s="27" t="s">
        <v>834</v>
      </c>
      <c r="AP100" s="27" t="s">
        <v>1209</v>
      </c>
      <c r="AQ100" s="27" t="s">
        <v>837</v>
      </c>
      <c r="AR100" s="27" t="s">
        <v>834</v>
      </c>
      <c r="AS100" s="27" t="s">
        <v>1020</v>
      </c>
      <c r="AT100" s="27" t="s">
        <v>837</v>
      </c>
      <c r="AU100" s="27" t="s">
        <v>834</v>
      </c>
      <c r="AV100" s="27" t="s">
        <v>4372</v>
      </c>
      <c r="AW100" s="27" t="s">
        <v>837</v>
      </c>
      <c r="AX100" s="27" t="s">
        <v>834</v>
      </c>
      <c r="AY100" s="27" t="s">
        <v>1424</v>
      </c>
      <c r="AZ100" s="27" t="s">
        <v>837</v>
      </c>
      <c r="BA100" s="27" t="s">
        <v>834</v>
      </c>
      <c r="BB100" s="27" t="s">
        <v>4186</v>
      </c>
      <c r="BC100" s="27" t="s">
        <v>837</v>
      </c>
      <c r="BD100" s="27" t="s">
        <v>834</v>
      </c>
      <c r="BE100" s="27" t="s">
        <v>2875</v>
      </c>
      <c r="BF100" s="27" t="s">
        <v>837</v>
      </c>
      <c r="BG100" s="27" t="s">
        <v>834</v>
      </c>
      <c r="BH100" s="27" t="s">
        <v>3118</v>
      </c>
      <c r="BI100" s="27" t="s">
        <v>837</v>
      </c>
      <c r="BJ100" s="27" t="s">
        <v>834</v>
      </c>
      <c r="BK100" s="27" t="s">
        <v>3608</v>
      </c>
      <c r="BL100" s="27" t="s">
        <v>837</v>
      </c>
      <c r="BM100" s="27" t="s">
        <v>834</v>
      </c>
      <c r="BN100" s="27" t="s">
        <v>3983</v>
      </c>
      <c r="BO100" s="27" t="s">
        <v>837</v>
      </c>
      <c r="BP100" s="27" t="s">
        <v>834</v>
      </c>
      <c r="BQ100" s="27" t="s">
        <v>3395</v>
      </c>
      <c r="BR100" s="27" t="s">
        <v>837</v>
      </c>
      <c r="BS100" s="27" t="s">
        <v>6136</v>
      </c>
      <c r="BT100" s="27" t="s">
        <v>1401</v>
      </c>
      <c r="BU100" s="27">
        <v>99</v>
      </c>
      <c r="BV100" s="52"/>
      <c r="BW100" s="52"/>
      <c r="BX100" s="52"/>
      <c r="BY100" s="52"/>
      <c r="BZ100" s="52"/>
      <c r="CA100" s="52"/>
      <c r="CB100" s="27"/>
      <c r="CC100" s="27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8">
      <c r="A101" s="27">
        <v>100</v>
      </c>
      <c r="B101" s="69">
        <v>39496</v>
      </c>
      <c r="C101" s="1" t="s">
        <v>1497</v>
      </c>
      <c r="D101" s="33">
        <v>141588</v>
      </c>
      <c r="E101" s="33">
        <v>82928</v>
      </c>
      <c r="F101" s="66">
        <f t="shared" si="22"/>
        <v>0.58569935305251852</v>
      </c>
      <c r="G101" s="35">
        <f t="shared" si="30"/>
        <v>0.81708228825004825</v>
      </c>
      <c r="H101" s="35" t="str">
        <f t="shared" si="31"/>
        <v>MQM</v>
      </c>
      <c r="I101" s="35">
        <f t="shared" si="32"/>
        <v>0.89639205093575147</v>
      </c>
      <c r="J101" s="35" t="str">
        <f t="shared" si="33"/>
        <v>PPPP</v>
      </c>
      <c r="K101" s="35">
        <f t="shared" si="34"/>
        <v>7.9309762685703264E-2</v>
      </c>
      <c r="L101" s="35" t="str">
        <f t="shared" si="35"/>
        <v>MMA</v>
      </c>
      <c r="M101" s="66">
        <f t="shared" si="36"/>
        <v>2.0053540420605826E-2</v>
      </c>
      <c r="N101" s="27" t="s">
        <v>834</v>
      </c>
      <c r="O101" s="27" t="s">
        <v>1002</v>
      </c>
      <c r="P101" s="27" t="s">
        <v>837</v>
      </c>
      <c r="Q101" s="27" t="s">
        <v>6137</v>
      </c>
      <c r="R101" s="27" t="s">
        <v>1185</v>
      </c>
      <c r="S101" s="27">
        <v>1663</v>
      </c>
      <c r="T101" s="27" t="s">
        <v>3107</v>
      </c>
      <c r="U101" s="27" t="s">
        <v>1765</v>
      </c>
      <c r="V101" s="27">
        <v>74336</v>
      </c>
      <c r="W101" s="27" t="s">
        <v>834</v>
      </c>
      <c r="X101" s="27" t="s">
        <v>909</v>
      </c>
      <c r="Y101" s="27" t="s">
        <v>837</v>
      </c>
      <c r="Z101" s="27" t="s">
        <v>834</v>
      </c>
      <c r="AA101" s="27" t="s">
        <v>1194</v>
      </c>
      <c r="AB101" s="27" t="s">
        <v>837</v>
      </c>
      <c r="AC101" s="27" t="s">
        <v>3108</v>
      </c>
      <c r="AD101" s="27" t="s">
        <v>1003</v>
      </c>
      <c r="AE101" s="27">
        <v>6577</v>
      </c>
      <c r="AF101" s="27" t="s">
        <v>834</v>
      </c>
      <c r="AG101" s="27" t="s">
        <v>3202</v>
      </c>
      <c r="AH101" s="27" t="s">
        <v>837</v>
      </c>
      <c r="AI101" s="27" t="s">
        <v>834</v>
      </c>
      <c r="AJ101" s="27" t="s">
        <v>3764</v>
      </c>
      <c r="AK101" s="27" t="s">
        <v>837</v>
      </c>
      <c r="AL101" s="27" t="s">
        <v>834</v>
      </c>
      <c r="AM101" s="27" t="s">
        <v>4732</v>
      </c>
      <c r="AN101" s="27" t="s">
        <v>837</v>
      </c>
      <c r="AO101" s="27" t="s">
        <v>834</v>
      </c>
      <c r="AP101" s="27" t="s">
        <v>1209</v>
      </c>
      <c r="AQ101" s="27" t="s">
        <v>837</v>
      </c>
      <c r="AR101" s="27" t="s">
        <v>834</v>
      </c>
      <c r="AS101" s="27" t="s">
        <v>1020</v>
      </c>
      <c r="AT101" s="27" t="s">
        <v>837</v>
      </c>
      <c r="AU101" s="27" t="s">
        <v>834</v>
      </c>
      <c r="AV101" s="27" t="s">
        <v>4372</v>
      </c>
      <c r="AW101" s="27" t="s">
        <v>837</v>
      </c>
      <c r="AX101" s="27" t="s">
        <v>834</v>
      </c>
      <c r="AY101" s="27" t="s">
        <v>1424</v>
      </c>
      <c r="AZ101" s="27" t="s">
        <v>837</v>
      </c>
      <c r="BA101" s="27" t="s">
        <v>834</v>
      </c>
      <c r="BB101" s="27" t="s">
        <v>4186</v>
      </c>
      <c r="BC101" s="27" t="s">
        <v>837</v>
      </c>
      <c r="BD101" s="27" t="s">
        <v>834</v>
      </c>
      <c r="BE101" s="27" t="s">
        <v>2875</v>
      </c>
      <c r="BF101" s="27" t="s">
        <v>837</v>
      </c>
      <c r="BG101" s="27" t="s">
        <v>4305</v>
      </c>
      <c r="BH101" s="27" t="s">
        <v>3118</v>
      </c>
      <c r="BI101" s="27">
        <v>251</v>
      </c>
      <c r="BJ101" s="27" t="s">
        <v>834</v>
      </c>
      <c r="BK101" s="27" t="s">
        <v>3608</v>
      </c>
      <c r="BL101" s="27" t="s">
        <v>837</v>
      </c>
      <c r="BM101" s="27" t="s">
        <v>834</v>
      </c>
      <c r="BN101" s="27" t="s">
        <v>3983</v>
      </c>
      <c r="BO101" s="27" t="s">
        <v>837</v>
      </c>
      <c r="BP101" s="27" t="s">
        <v>834</v>
      </c>
      <c r="BQ101" s="27" t="s">
        <v>3395</v>
      </c>
      <c r="BR101" s="27" t="s">
        <v>837</v>
      </c>
      <c r="BS101" s="27" t="s">
        <v>6138</v>
      </c>
      <c r="BT101" s="27" t="s">
        <v>1401</v>
      </c>
      <c r="BU101" s="27">
        <v>101</v>
      </c>
      <c r="BV101" s="52"/>
      <c r="BW101" s="52"/>
      <c r="BX101" s="52"/>
      <c r="BY101" s="52"/>
      <c r="BZ101" s="52"/>
      <c r="CA101" s="52"/>
      <c r="CB101" s="52"/>
      <c r="CC101" s="52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8">
      <c r="A102" s="27">
        <v>101</v>
      </c>
      <c r="B102" s="69">
        <v>39496</v>
      </c>
      <c r="C102" s="1" t="s">
        <v>1456</v>
      </c>
      <c r="D102" s="33">
        <v>138717</v>
      </c>
      <c r="E102" s="33">
        <v>65787</v>
      </c>
      <c r="F102" s="66">
        <f t="shared" si="22"/>
        <v>0.47425333592854518</v>
      </c>
      <c r="G102" s="35">
        <f t="shared" si="30"/>
        <v>0.81437062033532459</v>
      </c>
      <c r="H102" s="35" t="str">
        <f t="shared" si="31"/>
        <v>MQM</v>
      </c>
      <c r="I102" s="35">
        <f t="shared" si="32"/>
        <v>0.89646890723091188</v>
      </c>
      <c r="J102" s="35" t="str">
        <f t="shared" si="33"/>
        <v>PPPP</v>
      </c>
      <c r="K102" s="35">
        <f t="shared" si="34"/>
        <v>8.2098286895587277E-2</v>
      </c>
      <c r="L102" s="35" t="str">
        <f t="shared" si="35"/>
        <v>IND</v>
      </c>
      <c r="M102" s="66">
        <f t="shared" si="36"/>
        <v>1.7419854986547495E-2</v>
      </c>
      <c r="N102" s="27" t="s">
        <v>834</v>
      </c>
      <c r="O102" s="27" t="s">
        <v>1002</v>
      </c>
      <c r="P102" s="27" t="s">
        <v>837</v>
      </c>
      <c r="Q102" s="27" t="s">
        <v>834</v>
      </c>
      <c r="R102" s="27" t="s">
        <v>1185</v>
      </c>
      <c r="S102" s="27" t="s">
        <v>837</v>
      </c>
      <c r="T102" s="27" t="s">
        <v>3109</v>
      </c>
      <c r="U102" s="27" t="s">
        <v>1765</v>
      </c>
      <c r="V102" s="27">
        <v>58976</v>
      </c>
      <c r="W102" s="27" t="s">
        <v>834</v>
      </c>
      <c r="X102" s="27" t="s">
        <v>909</v>
      </c>
      <c r="Y102" s="27" t="s">
        <v>837</v>
      </c>
      <c r="Z102" s="27" t="s">
        <v>834</v>
      </c>
      <c r="AA102" s="27" t="s">
        <v>1194</v>
      </c>
      <c r="AB102" s="27" t="s">
        <v>837</v>
      </c>
      <c r="AC102" s="27" t="s">
        <v>2938</v>
      </c>
      <c r="AD102" s="27" t="s">
        <v>1003</v>
      </c>
      <c r="AE102" s="27">
        <v>5401</v>
      </c>
      <c r="AF102" s="27" t="s">
        <v>834</v>
      </c>
      <c r="AG102" s="27" t="s">
        <v>3202</v>
      </c>
      <c r="AH102" s="27" t="s">
        <v>837</v>
      </c>
      <c r="AI102" s="27" t="s">
        <v>834</v>
      </c>
      <c r="AJ102" s="27" t="s">
        <v>3764</v>
      </c>
      <c r="AK102" s="27" t="s">
        <v>837</v>
      </c>
      <c r="AL102" s="27" t="s">
        <v>834</v>
      </c>
      <c r="AM102" s="27" t="s">
        <v>4732</v>
      </c>
      <c r="AN102" s="27" t="s">
        <v>837</v>
      </c>
      <c r="AO102" s="27" t="s">
        <v>834</v>
      </c>
      <c r="AP102" s="27" t="s">
        <v>1209</v>
      </c>
      <c r="AQ102" s="27" t="s">
        <v>837</v>
      </c>
      <c r="AR102" s="27" t="s">
        <v>834</v>
      </c>
      <c r="AS102" s="27" t="s">
        <v>1020</v>
      </c>
      <c r="AT102" s="27" t="s">
        <v>837</v>
      </c>
      <c r="AU102" s="27" t="s">
        <v>834</v>
      </c>
      <c r="AV102" s="27" t="s">
        <v>4372</v>
      </c>
      <c r="AW102" s="27" t="s">
        <v>837</v>
      </c>
      <c r="AX102" s="27" t="s">
        <v>834</v>
      </c>
      <c r="AY102" s="27" t="s">
        <v>1424</v>
      </c>
      <c r="AZ102" s="27" t="s">
        <v>837</v>
      </c>
      <c r="BA102" s="27" t="s">
        <v>834</v>
      </c>
      <c r="BB102" s="27" t="s">
        <v>4186</v>
      </c>
      <c r="BC102" s="27" t="s">
        <v>837</v>
      </c>
      <c r="BD102" s="27" t="s">
        <v>834</v>
      </c>
      <c r="BE102" s="27" t="s">
        <v>2875</v>
      </c>
      <c r="BF102" s="27" t="s">
        <v>837</v>
      </c>
      <c r="BG102" s="27" t="s">
        <v>6140</v>
      </c>
      <c r="BH102" s="27" t="s">
        <v>3118</v>
      </c>
      <c r="BI102" s="27">
        <v>102</v>
      </c>
      <c r="BJ102" s="27" t="s">
        <v>834</v>
      </c>
      <c r="BK102" s="27" t="s">
        <v>3608</v>
      </c>
      <c r="BL102" s="27" t="s">
        <v>837</v>
      </c>
      <c r="BM102" s="27" t="s">
        <v>834</v>
      </c>
      <c r="BN102" s="27" t="s">
        <v>3983</v>
      </c>
      <c r="BO102" s="27" t="s">
        <v>837</v>
      </c>
      <c r="BP102" s="27" t="s">
        <v>834</v>
      </c>
      <c r="BQ102" s="27" t="s">
        <v>3395</v>
      </c>
      <c r="BR102" s="27" t="s">
        <v>837</v>
      </c>
      <c r="BS102" s="27" t="s">
        <v>6139</v>
      </c>
      <c r="BT102" s="27" t="s">
        <v>1401</v>
      </c>
      <c r="BU102" s="27">
        <v>1146</v>
      </c>
      <c r="BV102" s="27" t="s">
        <v>6120</v>
      </c>
      <c r="BW102" s="27" t="s">
        <v>1401</v>
      </c>
      <c r="BX102" s="27">
        <v>76</v>
      </c>
      <c r="BY102" s="27" t="s">
        <v>5807</v>
      </c>
      <c r="BZ102" s="27" t="s">
        <v>1401</v>
      </c>
      <c r="CA102" s="27">
        <v>52</v>
      </c>
      <c r="CB102" s="27" t="s">
        <v>5808</v>
      </c>
      <c r="CC102" s="27" t="s">
        <v>1401</v>
      </c>
      <c r="CD102" s="1">
        <v>34</v>
      </c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8">
      <c r="A103" s="27">
        <v>102</v>
      </c>
      <c r="B103" s="69">
        <v>39496</v>
      </c>
      <c r="C103" s="1" t="s">
        <v>1459</v>
      </c>
      <c r="D103" s="33">
        <v>149303</v>
      </c>
      <c r="E103" s="33">
        <v>102789</v>
      </c>
      <c r="F103" s="66">
        <f t="shared" si="22"/>
        <v>0.68845903967100464</v>
      </c>
      <c r="G103" s="35">
        <f t="shared" si="30"/>
        <v>0.9187656266721147</v>
      </c>
      <c r="H103" s="35" t="str">
        <f t="shared" si="31"/>
        <v>MQM</v>
      </c>
      <c r="I103" s="35">
        <f t="shared" si="32"/>
        <v>0.95557890435747017</v>
      </c>
      <c r="J103" s="35" t="str">
        <f t="shared" si="33"/>
        <v>PPPP</v>
      </c>
      <c r="K103" s="35">
        <f t="shared" si="34"/>
        <v>3.6813277685355437E-2</v>
      </c>
      <c r="L103" s="35" t="str">
        <f t="shared" si="35"/>
        <v>MMA</v>
      </c>
      <c r="M103" s="66">
        <f t="shared" si="36"/>
        <v>5.2437517633209781E-3</v>
      </c>
      <c r="N103" s="27" t="s">
        <v>834</v>
      </c>
      <c r="O103" s="27" t="s">
        <v>1002</v>
      </c>
      <c r="P103" s="27" t="s">
        <v>837</v>
      </c>
      <c r="Q103" s="27" t="s">
        <v>5809</v>
      </c>
      <c r="R103" s="27" t="s">
        <v>1185</v>
      </c>
      <c r="S103" s="27">
        <v>539</v>
      </c>
      <c r="T103" s="27" t="s">
        <v>2939</v>
      </c>
      <c r="U103" s="27" t="s">
        <v>1765</v>
      </c>
      <c r="V103" s="27">
        <v>98223</v>
      </c>
      <c r="W103" s="27" t="s">
        <v>834</v>
      </c>
      <c r="X103" s="27" t="s">
        <v>909</v>
      </c>
      <c r="Y103" s="27" t="s">
        <v>837</v>
      </c>
      <c r="Z103" s="27" t="s">
        <v>834</v>
      </c>
      <c r="AA103" s="27" t="s">
        <v>1194</v>
      </c>
      <c r="AB103" s="27" t="s">
        <v>837</v>
      </c>
      <c r="AC103" s="27" t="s">
        <v>2940</v>
      </c>
      <c r="AD103" s="27" t="s">
        <v>1003</v>
      </c>
      <c r="AE103" s="27">
        <v>3784</v>
      </c>
      <c r="AF103" s="27" t="s">
        <v>834</v>
      </c>
      <c r="AG103" s="27" t="s">
        <v>3202</v>
      </c>
      <c r="AH103" s="27" t="s">
        <v>837</v>
      </c>
      <c r="AI103" s="27" t="s">
        <v>834</v>
      </c>
      <c r="AJ103" s="27" t="s">
        <v>3764</v>
      </c>
      <c r="AK103" s="27" t="s">
        <v>837</v>
      </c>
      <c r="AL103" s="27" t="s">
        <v>834</v>
      </c>
      <c r="AM103" s="27" t="s">
        <v>4732</v>
      </c>
      <c r="AN103" s="27" t="s">
        <v>837</v>
      </c>
      <c r="AO103" s="27" t="s">
        <v>834</v>
      </c>
      <c r="AP103" s="27" t="s">
        <v>1209</v>
      </c>
      <c r="AQ103" s="27" t="s">
        <v>837</v>
      </c>
      <c r="AR103" s="27" t="s">
        <v>834</v>
      </c>
      <c r="AS103" s="27" t="s">
        <v>1020</v>
      </c>
      <c r="AT103" s="27" t="s">
        <v>837</v>
      </c>
      <c r="AU103" s="27" t="s">
        <v>834</v>
      </c>
      <c r="AV103" s="27" t="s">
        <v>4372</v>
      </c>
      <c r="AW103" s="27" t="s">
        <v>837</v>
      </c>
      <c r="AX103" s="27" t="s">
        <v>834</v>
      </c>
      <c r="AY103" s="27" t="s">
        <v>1424</v>
      </c>
      <c r="AZ103" s="27" t="s">
        <v>837</v>
      </c>
      <c r="BA103" s="27" t="s">
        <v>834</v>
      </c>
      <c r="BB103" s="27" t="s">
        <v>4186</v>
      </c>
      <c r="BC103" s="27" t="s">
        <v>837</v>
      </c>
      <c r="BD103" s="27" t="s">
        <v>834</v>
      </c>
      <c r="BE103" s="27" t="s">
        <v>2875</v>
      </c>
      <c r="BF103" s="27" t="s">
        <v>837</v>
      </c>
      <c r="BG103" s="27" t="s">
        <v>5810</v>
      </c>
      <c r="BH103" s="27" t="s">
        <v>3118</v>
      </c>
      <c r="BI103" s="27">
        <v>105</v>
      </c>
      <c r="BJ103" s="27" t="s">
        <v>834</v>
      </c>
      <c r="BK103" s="27" t="s">
        <v>3608</v>
      </c>
      <c r="BL103" s="27" t="s">
        <v>837</v>
      </c>
      <c r="BM103" s="27" t="s">
        <v>834</v>
      </c>
      <c r="BN103" s="27" t="s">
        <v>3983</v>
      </c>
      <c r="BO103" s="27" t="s">
        <v>837</v>
      </c>
      <c r="BP103" s="27" t="s">
        <v>834</v>
      </c>
      <c r="BQ103" s="27" t="s">
        <v>3395</v>
      </c>
      <c r="BR103" s="27" t="s">
        <v>837</v>
      </c>
      <c r="BS103" s="27" t="s">
        <v>5811</v>
      </c>
      <c r="BT103" s="27" t="s">
        <v>1401</v>
      </c>
      <c r="BU103" s="27">
        <v>100</v>
      </c>
      <c r="BV103" s="27" t="s">
        <v>5812</v>
      </c>
      <c r="BW103" s="27" t="s">
        <v>1401</v>
      </c>
      <c r="BX103" s="27">
        <v>38</v>
      </c>
      <c r="BY103" s="52"/>
      <c r="BZ103" s="52"/>
      <c r="CA103" s="52"/>
      <c r="CB103" s="52"/>
      <c r="CC103" s="52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8">
      <c r="A104" s="27">
        <v>103</v>
      </c>
      <c r="B104" s="69">
        <v>39496</v>
      </c>
      <c r="C104" s="1" t="s">
        <v>1462</v>
      </c>
      <c r="D104" s="33">
        <v>143140</v>
      </c>
      <c r="E104" s="33">
        <v>62150</v>
      </c>
      <c r="F104" s="66">
        <f t="shared" si="22"/>
        <v>0.43419030319966467</v>
      </c>
      <c r="G104" s="35">
        <f t="shared" si="30"/>
        <v>0.66033789219629924</v>
      </c>
      <c r="H104" s="35" t="str">
        <f t="shared" si="31"/>
        <v>MQM</v>
      </c>
      <c r="I104" s="35">
        <f t="shared" si="32"/>
        <v>0.80497184231697505</v>
      </c>
      <c r="J104" s="35" t="str">
        <f t="shared" si="33"/>
        <v>PPPP</v>
      </c>
      <c r="K104" s="35">
        <f t="shared" si="34"/>
        <v>0.14463395012067579</v>
      </c>
      <c r="L104" s="35" t="str">
        <f t="shared" si="35"/>
        <v>MMA</v>
      </c>
      <c r="M104" s="66">
        <f t="shared" si="36"/>
        <v>2.3829444891391795E-2</v>
      </c>
      <c r="N104" s="27" t="s">
        <v>5815</v>
      </c>
      <c r="O104" s="27" t="s">
        <v>1002</v>
      </c>
      <c r="P104" s="27">
        <v>187</v>
      </c>
      <c r="Q104" s="27" t="s">
        <v>5813</v>
      </c>
      <c r="R104" s="27" t="s">
        <v>1185</v>
      </c>
      <c r="S104" s="27">
        <v>1481</v>
      </c>
      <c r="T104" s="27" t="s">
        <v>2941</v>
      </c>
      <c r="U104" s="27" t="s">
        <v>1765</v>
      </c>
      <c r="V104" s="27">
        <v>50029</v>
      </c>
      <c r="W104" s="27" t="s">
        <v>834</v>
      </c>
      <c r="X104" s="27" t="s">
        <v>909</v>
      </c>
      <c r="Y104" s="27" t="s">
        <v>837</v>
      </c>
      <c r="Z104" s="27" t="s">
        <v>5814</v>
      </c>
      <c r="AA104" s="27" t="s">
        <v>1194</v>
      </c>
      <c r="AB104" s="27">
        <v>1402</v>
      </c>
      <c r="AC104" s="27" t="s">
        <v>2942</v>
      </c>
      <c r="AD104" s="27" t="s">
        <v>1003</v>
      </c>
      <c r="AE104" s="27">
        <v>8989</v>
      </c>
      <c r="AF104" s="27" t="s">
        <v>834</v>
      </c>
      <c r="AG104" s="27" t="s">
        <v>3202</v>
      </c>
      <c r="AH104" s="27" t="s">
        <v>837</v>
      </c>
      <c r="AI104" s="27" t="s">
        <v>834</v>
      </c>
      <c r="AJ104" s="27" t="s">
        <v>3764</v>
      </c>
      <c r="AK104" s="27" t="s">
        <v>837</v>
      </c>
      <c r="AL104" s="27" t="s">
        <v>834</v>
      </c>
      <c r="AM104" s="27" t="s">
        <v>4732</v>
      </c>
      <c r="AN104" s="27" t="s">
        <v>837</v>
      </c>
      <c r="AO104" s="27" t="s">
        <v>834</v>
      </c>
      <c r="AP104" s="27" t="s">
        <v>1209</v>
      </c>
      <c r="AQ104" s="27" t="s">
        <v>837</v>
      </c>
      <c r="AR104" s="27" t="s">
        <v>834</v>
      </c>
      <c r="AS104" s="27" t="s">
        <v>1020</v>
      </c>
      <c r="AT104" s="27" t="s">
        <v>837</v>
      </c>
      <c r="AU104" s="27" t="s">
        <v>834</v>
      </c>
      <c r="AV104" s="27" t="s">
        <v>4372</v>
      </c>
      <c r="AW104" s="27" t="s">
        <v>837</v>
      </c>
      <c r="AX104" s="27" t="s">
        <v>834</v>
      </c>
      <c r="AY104" s="27" t="s">
        <v>1424</v>
      </c>
      <c r="AZ104" s="27" t="s">
        <v>837</v>
      </c>
      <c r="BA104" s="27" t="s">
        <v>834</v>
      </c>
      <c r="BB104" s="27" t="s">
        <v>4186</v>
      </c>
      <c r="BC104" s="27" t="s">
        <v>837</v>
      </c>
      <c r="BD104" s="27" t="s">
        <v>834</v>
      </c>
      <c r="BE104" s="27" t="s">
        <v>2875</v>
      </c>
      <c r="BF104" s="27" t="s">
        <v>837</v>
      </c>
      <c r="BG104" s="27" t="s">
        <v>834</v>
      </c>
      <c r="BH104" s="27" t="s">
        <v>3118</v>
      </c>
      <c r="BI104" s="27" t="s">
        <v>837</v>
      </c>
      <c r="BJ104" s="27" t="s">
        <v>834</v>
      </c>
      <c r="BK104" s="27" t="s">
        <v>3608</v>
      </c>
      <c r="BL104" s="27" t="s">
        <v>837</v>
      </c>
      <c r="BM104" s="27" t="s">
        <v>834</v>
      </c>
      <c r="BN104" s="27" t="s">
        <v>3983</v>
      </c>
      <c r="BO104" s="27" t="s">
        <v>837</v>
      </c>
      <c r="BP104" s="27" t="s">
        <v>834</v>
      </c>
      <c r="BQ104" s="27" t="s">
        <v>3395</v>
      </c>
      <c r="BR104" s="27" t="s">
        <v>837</v>
      </c>
      <c r="BS104" s="27" t="s">
        <v>5816</v>
      </c>
      <c r="BT104" s="27" t="s">
        <v>1401</v>
      </c>
      <c r="BU104" s="27">
        <v>62</v>
      </c>
      <c r="BV104" s="52"/>
      <c r="BW104" s="52"/>
      <c r="BX104" s="52"/>
      <c r="BY104" s="52"/>
      <c r="BZ104" s="52"/>
      <c r="CA104" s="52"/>
      <c r="CB104" s="52"/>
      <c r="CC104" s="52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8">
      <c r="A105" s="27">
        <v>104</v>
      </c>
      <c r="B105" s="69">
        <v>39496</v>
      </c>
      <c r="C105" s="1" t="s">
        <v>1465</v>
      </c>
      <c r="D105" s="33">
        <v>167222</v>
      </c>
      <c r="E105" s="33">
        <v>101016</v>
      </c>
      <c r="F105" s="66">
        <f t="shared" si="22"/>
        <v>0.60408319479494321</v>
      </c>
      <c r="G105" s="35">
        <f t="shared" si="30"/>
        <v>0.82593846519363268</v>
      </c>
      <c r="H105" s="35" t="str">
        <f t="shared" si="31"/>
        <v>MQM</v>
      </c>
      <c r="I105" s="35">
        <f t="shared" si="32"/>
        <v>0.91182584937039679</v>
      </c>
      <c r="J105" s="35" t="str">
        <f t="shared" si="33"/>
        <v>PPPP</v>
      </c>
      <c r="K105" s="35">
        <f t="shared" si="34"/>
        <v>8.5887384176764073E-2</v>
      </c>
      <c r="L105" s="35" t="str">
        <f t="shared" si="35"/>
        <v>IND</v>
      </c>
      <c r="M105" s="66">
        <f t="shared" si="36"/>
        <v>2.2867664528391542E-3</v>
      </c>
      <c r="N105" s="27" t="s">
        <v>834</v>
      </c>
      <c r="O105" s="27" t="s">
        <v>1002</v>
      </c>
      <c r="P105" s="27" t="s">
        <v>837</v>
      </c>
      <c r="Q105" s="27" t="s">
        <v>834</v>
      </c>
      <c r="R105" s="27" t="s">
        <v>1185</v>
      </c>
      <c r="S105" s="27" t="s">
        <v>837</v>
      </c>
      <c r="T105" s="27" t="s">
        <v>3138</v>
      </c>
      <c r="U105" s="27" t="s">
        <v>1765</v>
      </c>
      <c r="V105" s="27">
        <v>92109</v>
      </c>
      <c r="W105" s="27" t="s">
        <v>834</v>
      </c>
      <c r="X105" s="27" t="s">
        <v>909</v>
      </c>
      <c r="Y105" s="27" t="s">
        <v>837</v>
      </c>
      <c r="Z105" s="27" t="s">
        <v>834</v>
      </c>
      <c r="AA105" s="27" t="s">
        <v>1194</v>
      </c>
      <c r="AB105" s="27" t="s">
        <v>837</v>
      </c>
      <c r="AC105" s="27" t="s">
        <v>3139</v>
      </c>
      <c r="AD105" s="27" t="s">
        <v>1003</v>
      </c>
      <c r="AE105" s="27">
        <v>8676</v>
      </c>
      <c r="AF105" s="27" t="s">
        <v>834</v>
      </c>
      <c r="AG105" s="27" t="s">
        <v>3202</v>
      </c>
      <c r="AH105" s="27" t="s">
        <v>837</v>
      </c>
      <c r="AI105" s="27" t="s">
        <v>834</v>
      </c>
      <c r="AJ105" s="27" t="s">
        <v>3764</v>
      </c>
      <c r="AK105" s="27" t="s">
        <v>837</v>
      </c>
      <c r="AL105" s="27" t="s">
        <v>834</v>
      </c>
      <c r="AM105" s="27" t="s">
        <v>4732</v>
      </c>
      <c r="AN105" s="27" t="s">
        <v>837</v>
      </c>
      <c r="AO105" s="27" t="s">
        <v>834</v>
      </c>
      <c r="AP105" s="27" t="s">
        <v>1209</v>
      </c>
      <c r="AQ105" s="27" t="s">
        <v>837</v>
      </c>
      <c r="AR105" s="27" t="s">
        <v>834</v>
      </c>
      <c r="AS105" s="27" t="s">
        <v>1020</v>
      </c>
      <c r="AT105" s="27" t="s">
        <v>837</v>
      </c>
      <c r="AU105" s="27" t="s">
        <v>834</v>
      </c>
      <c r="AV105" s="27" t="s">
        <v>4372</v>
      </c>
      <c r="AW105" s="27" t="s">
        <v>837</v>
      </c>
      <c r="AX105" s="27" t="s">
        <v>834</v>
      </c>
      <c r="AY105" s="27" t="s">
        <v>1424</v>
      </c>
      <c r="AZ105" s="27" t="s">
        <v>837</v>
      </c>
      <c r="BA105" s="27" t="s">
        <v>834</v>
      </c>
      <c r="BB105" s="27" t="s">
        <v>4186</v>
      </c>
      <c r="BC105" s="27" t="s">
        <v>837</v>
      </c>
      <c r="BD105" s="27" t="s">
        <v>834</v>
      </c>
      <c r="BE105" s="27" t="s">
        <v>2875</v>
      </c>
      <c r="BF105" s="27" t="s">
        <v>837</v>
      </c>
      <c r="BG105" s="27" t="s">
        <v>834</v>
      </c>
      <c r="BH105" s="27" t="s">
        <v>3118</v>
      </c>
      <c r="BI105" s="27" t="s">
        <v>837</v>
      </c>
      <c r="BJ105" s="27" t="s">
        <v>834</v>
      </c>
      <c r="BK105" s="27" t="s">
        <v>3608</v>
      </c>
      <c r="BL105" s="27" t="s">
        <v>837</v>
      </c>
      <c r="BM105" s="27" t="s">
        <v>834</v>
      </c>
      <c r="BN105" s="27" t="s">
        <v>3983</v>
      </c>
      <c r="BO105" s="27" t="s">
        <v>837</v>
      </c>
      <c r="BP105" s="27" t="s">
        <v>834</v>
      </c>
      <c r="BQ105" s="27" t="s">
        <v>3395</v>
      </c>
      <c r="BR105" s="27" t="s">
        <v>837</v>
      </c>
      <c r="BS105" s="27" t="s">
        <v>5817</v>
      </c>
      <c r="BT105" s="27" t="s">
        <v>1401</v>
      </c>
      <c r="BU105" s="27">
        <v>231</v>
      </c>
      <c r="BV105" s="52"/>
      <c r="BW105" s="52"/>
      <c r="BX105" s="52"/>
      <c r="BY105" s="27"/>
      <c r="BZ105" s="27"/>
      <c r="CA105" s="27"/>
      <c r="CB105" s="27"/>
      <c r="CC105" s="27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8">
      <c r="A106" s="27">
        <v>105</v>
      </c>
      <c r="B106" s="69">
        <v>39496</v>
      </c>
      <c r="C106" s="1" t="s">
        <v>1468</v>
      </c>
      <c r="D106" s="33">
        <v>159512</v>
      </c>
      <c r="E106" s="33">
        <v>101747</v>
      </c>
      <c r="F106" s="66">
        <f t="shared" si="22"/>
        <v>0.63786423591955466</v>
      </c>
      <c r="G106" s="35">
        <f t="shared" si="30"/>
        <v>0.92360462716345448</v>
      </c>
      <c r="H106" s="35" t="str">
        <f t="shared" si="31"/>
        <v>MQM</v>
      </c>
      <c r="I106" s="35">
        <f t="shared" si="32"/>
        <v>0.95238188840948623</v>
      </c>
      <c r="J106" s="35" t="str">
        <f t="shared" si="33"/>
        <v>PPPP</v>
      </c>
      <c r="K106" s="35">
        <f t="shared" si="34"/>
        <v>2.8777261246031825E-2</v>
      </c>
      <c r="L106" s="35" t="str">
        <f t="shared" si="35"/>
        <v>PML-N</v>
      </c>
      <c r="M106" s="66">
        <f t="shared" si="36"/>
        <v>1.5096268194639646E-2</v>
      </c>
      <c r="N106" s="27" t="s">
        <v>834</v>
      </c>
      <c r="O106" s="27" t="s">
        <v>1002</v>
      </c>
      <c r="P106" s="27" t="s">
        <v>837</v>
      </c>
      <c r="Q106" s="27" t="s">
        <v>834</v>
      </c>
      <c r="R106" s="27" t="s">
        <v>1185</v>
      </c>
      <c r="S106" s="27" t="s">
        <v>837</v>
      </c>
      <c r="T106" s="27" t="s">
        <v>3140</v>
      </c>
      <c r="U106" s="27" t="s">
        <v>1765</v>
      </c>
      <c r="V106" s="27">
        <v>96902</v>
      </c>
      <c r="W106" s="27" t="s">
        <v>834</v>
      </c>
      <c r="X106" s="27" t="s">
        <v>909</v>
      </c>
      <c r="Y106" s="27" t="s">
        <v>837</v>
      </c>
      <c r="Z106" s="27" t="s">
        <v>5818</v>
      </c>
      <c r="AA106" s="27" t="s">
        <v>1194</v>
      </c>
      <c r="AB106" s="27">
        <v>1536</v>
      </c>
      <c r="AC106" s="27" t="s">
        <v>1335</v>
      </c>
      <c r="AD106" s="27" t="s">
        <v>1003</v>
      </c>
      <c r="AE106" s="27">
        <v>2928</v>
      </c>
      <c r="AF106" s="27" t="s">
        <v>834</v>
      </c>
      <c r="AG106" s="27" t="s">
        <v>3202</v>
      </c>
      <c r="AH106" s="27" t="s">
        <v>837</v>
      </c>
      <c r="AI106" s="27" t="s">
        <v>834</v>
      </c>
      <c r="AJ106" s="27" t="s">
        <v>3764</v>
      </c>
      <c r="AK106" s="27" t="s">
        <v>837</v>
      </c>
      <c r="AL106" s="27" t="s">
        <v>834</v>
      </c>
      <c r="AM106" s="27" t="s">
        <v>4732</v>
      </c>
      <c r="AN106" s="27" t="s">
        <v>837</v>
      </c>
      <c r="AO106" s="27" t="s">
        <v>834</v>
      </c>
      <c r="AP106" s="27" t="s">
        <v>1209</v>
      </c>
      <c r="AQ106" s="27" t="s">
        <v>837</v>
      </c>
      <c r="AR106" s="27" t="s">
        <v>834</v>
      </c>
      <c r="AS106" s="27" t="s">
        <v>1020</v>
      </c>
      <c r="AT106" s="27" t="s">
        <v>837</v>
      </c>
      <c r="AU106" s="27" t="s">
        <v>834</v>
      </c>
      <c r="AV106" s="27" t="s">
        <v>4372</v>
      </c>
      <c r="AW106" s="27" t="s">
        <v>837</v>
      </c>
      <c r="AX106" s="27" t="s">
        <v>834</v>
      </c>
      <c r="AY106" s="27" t="s">
        <v>1424</v>
      </c>
      <c r="AZ106" s="27" t="s">
        <v>837</v>
      </c>
      <c r="BA106" s="27" t="s">
        <v>834</v>
      </c>
      <c r="BB106" s="27" t="s">
        <v>4186</v>
      </c>
      <c r="BC106" s="27" t="s">
        <v>837</v>
      </c>
      <c r="BD106" s="27" t="s">
        <v>834</v>
      </c>
      <c r="BE106" s="27" t="s">
        <v>2875</v>
      </c>
      <c r="BF106" s="27" t="s">
        <v>837</v>
      </c>
      <c r="BG106" s="27" t="s">
        <v>834</v>
      </c>
      <c r="BH106" s="27" t="s">
        <v>3118</v>
      </c>
      <c r="BI106" s="27" t="s">
        <v>837</v>
      </c>
      <c r="BJ106" s="27" t="s">
        <v>834</v>
      </c>
      <c r="BK106" s="27" t="s">
        <v>3608</v>
      </c>
      <c r="BL106" s="27" t="s">
        <v>837</v>
      </c>
      <c r="BM106" s="27" t="s">
        <v>834</v>
      </c>
      <c r="BN106" s="27" t="s">
        <v>3983</v>
      </c>
      <c r="BO106" s="27" t="s">
        <v>837</v>
      </c>
      <c r="BP106" s="27" t="s">
        <v>834</v>
      </c>
      <c r="BQ106" s="27" t="s">
        <v>3395</v>
      </c>
      <c r="BR106" s="27" t="s">
        <v>837</v>
      </c>
      <c r="BS106" s="27" t="s">
        <v>5819</v>
      </c>
      <c r="BT106" s="27" t="s">
        <v>1401</v>
      </c>
      <c r="BU106" s="27">
        <v>206</v>
      </c>
      <c r="BV106" s="27" t="s">
        <v>5820</v>
      </c>
      <c r="BW106" s="27" t="s">
        <v>1401</v>
      </c>
      <c r="BX106" s="27">
        <v>175</v>
      </c>
      <c r="BY106" s="52"/>
      <c r="BZ106" s="52"/>
      <c r="CA106" s="52"/>
      <c r="CB106" s="52"/>
      <c r="CC106" s="52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8">
      <c r="A107" s="27">
        <v>106</v>
      </c>
      <c r="B107" s="69">
        <v>39496</v>
      </c>
      <c r="C107" s="1" t="s">
        <v>1471</v>
      </c>
      <c r="D107" s="33">
        <v>150533</v>
      </c>
      <c r="E107" s="33">
        <v>92289</v>
      </c>
      <c r="F107" s="66">
        <f t="shared" si="22"/>
        <v>0.61308151700955937</v>
      </c>
      <c r="G107" s="35">
        <f t="shared" si="30"/>
        <v>0.93599453889412609</v>
      </c>
      <c r="H107" s="35" t="str">
        <f t="shared" si="31"/>
        <v>MQM</v>
      </c>
      <c r="I107" s="35">
        <f t="shared" si="32"/>
        <v>0.96584641723282294</v>
      </c>
      <c r="J107" s="35" t="str">
        <f t="shared" si="33"/>
        <v>PPPP</v>
      </c>
      <c r="K107" s="35">
        <f t="shared" si="34"/>
        <v>2.985187833869692E-2</v>
      </c>
      <c r="L107" s="35" t="str">
        <f t="shared" si="35"/>
        <v>MMA</v>
      </c>
      <c r="M107" s="66">
        <f t="shared" si="36"/>
        <v>4.3017044284801003E-3</v>
      </c>
      <c r="N107" s="27" t="s">
        <v>834</v>
      </c>
      <c r="O107" s="27" t="s">
        <v>1002</v>
      </c>
      <c r="P107" s="27" t="s">
        <v>837</v>
      </c>
      <c r="Q107" s="27" t="s">
        <v>5823</v>
      </c>
      <c r="R107" s="27" t="s">
        <v>1185</v>
      </c>
      <c r="S107" s="27">
        <v>397</v>
      </c>
      <c r="T107" s="27" t="s">
        <v>3141</v>
      </c>
      <c r="U107" s="27" t="s">
        <v>1765</v>
      </c>
      <c r="V107" s="27">
        <v>89137</v>
      </c>
      <c r="W107" s="27" t="s">
        <v>834</v>
      </c>
      <c r="X107" s="27" t="s">
        <v>909</v>
      </c>
      <c r="Y107" s="27" t="s">
        <v>837</v>
      </c>
      <c r="Z107" s="27" t="s">
        <v>834</v>
      </c>
      <c r="AA107" s="27" t="s">
        <v>1194</v>
      </c>
      <c r="AB107" s="27" t="s">
        <v>837</v>
      </c>
      <c r="AC107" s="27" t="s">
        <v>3142</v>
      </c>
      <c r="AD107" s="27" t="s">
        <v>1003</v>
      </c>
      <c r="AE107" s="27">
        <v>2755</v>
      </c>
      <c r="AF107" s="27" t="s">
        <v>834</v>
      </c>
      <c r="AG107" s="27" t="s">
        <v>3202</v>
      </c>
      <c r="AH107" s="27" t="s">
        <v>837</v>
      </c>
      <c r="AI107" s="27" t="s">
        <v>834</v>
      </c>
      <c r="AJ107" s="27" t="s">
        <v>3764</v>
      </c>
      <c r="AK107" s="27" t="s">
        <v>837</v>
      </c>
      <c r="AL107" s="27" t="s">
        <v>834</v>
      </c>
      <c r="AM107" s="27" t="s">
        <v>4732</v>
      </c>
      <c r="AN107" s="27" t="s">
        <v>837</v>
      </c>
      <c r="AO107" s="27" t="s">
        <v>834</v>
      </c>
      <c r="AP107" s="27" t="s">
        <v>1209</v>
      </c>
      <c r="AQ107" s="27" t="s">
        <v>837</v>
      </c>
      <c r="AR107" s="27" t="s">
        <v>834</v>
      </c>
      <c r="AS107" s="27" t="s">
        <v>1020</v>
      </c>
      <c r="AT107" s="27" t="s">
        <v>837</v>
      </c>
      <c r="AU107" s="27" t="s">
        <v>834</v>
      </c>
      <c r="AV107" s="27" t="s">
        <v>4372</v>
      </c>
      <c r="AW107" s="27" t="s">
        <v>837</v>
      </c>
      <c r="AX107" s="27" t="s">
        <v>834</v>
      </c>
      <c r="AY107" s="27" t="s">
        <v>1424</v>
      </c>
      <c r="AZ107" s="27" t="s">
        <v>837</v>
      </c>
      <c r="BA107" s="27" t="s">
        <v>834</v>
      </c>
      <c r="BB107" s="27" t="s">
        <v>4186</v>
      </c>
      <c r="BC107" s="27" t="s">
        <v>837</v>
      </c>
      <c r="BD107" s="27" t="s">
        <v>834</v>
      </c>
      <c r="BE107" s="27" t="s">
        <v>2875</v>
      </c>
      <c r="BF107" s="27" t="s">
        <v>837</v>
      </c>
      <c r="BG107" s="27" t="s">
        <v>834</v>
      </c>
      <c r="BH107" s="27" t="s">
        <v>3118</v>
      </c>
      <c r="BI107" s="27" t="s">
        <v>837</v>
      </c>
      <c r="BJ107" s="27" t="s">
        <v>834</v>
      </c>
      <c r="BK107" s="27" t="s">
        <v>3608</v>
      </c>
      <c r="BL107" s="27" t="s">
        <v>837</v>
      </c>
      <c r="BM107" s="27" t="s">
        <v>834</v>
      </c>
      <c r="BN107" s="27" t="s">
        <v>3983</v>
      </c>
      <c r="BO107" s="27" t="s">
        <v>837</v>
      </c>
      <c r="BP107" s="27" t="s">
        <v>834</v>
      </c>
      <c r="BQ107" s="27" t="s">
        <v>3395</v>
      </c>
      <c r="BR107" s="27" t="s">
        <v>837</v>
      </c>
      <c r="BS107" s="52"/>
      <c r="BT107" s="52"/>
      <c r="BU107" s="52"/>
      <c r="BV107" s="52"/>
      <c r="BW107" s="52"/>
      <c r="BX107" s="52"/>
      <c r="BY107" s="27"/>
      <c r="BZ107" s="27"/>
      <c r="CA107" s="27"/>
      <c r="CB107" s="27"/>
      <c r="CC107" s="27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8">
      <c r="A108" s="27">
        <v>107</v>
      </c>
      <c r="B108" s="69">
        <v>39496</v>
      </c>
      <c r="C108" s="1" t="s">
        <v>1518</v>
      </c>
      <c r="D108" s="33">
        <v>136233</v>
      </c>
      <c r="E108" s="33">
        <v>81807</v>
      </c>
      <c r="F108" s="66">
        <f t="shared" si="22"/>
        <v>0.60049327255510776</v>
      </c>
      <c r="G108" s="35">
        <f t="shared" si="30"/>
        <v>0.84604006992066694</v>
      </c>
      <c r="H108" s="35" t="str">
        <f t="shared" si="31"/>
        <v>MQM</v>
      </c>
      <c r="I108" s="35">
        <f t="shared" si="32"/>
        <v>0.92147371251848864</v>
      </c>
      <c r="J108" s="35" t="str">
        <f t="shared" si="33"/>
        <v>PPPP</v>
      </c>
      <c r="K108" s="35">
        <f t="shared" si="34"/>
        <v>7.5433642597821704E-2</v>
      </c>
      <c r="L108" s="35" t="str">
        <f t="shared" si="35"/>
        <v>MMA</v>
      </c>
      <c r="M108" s="66">
        <f t="shared" si="36"/>
        <v>2.2736440646888407E-3</v>
      </c>
      <c r="N108" s="27" t="s">
        <v>834</v>
      </c>
      <c r="O108" s="27" t="s">
        <v>1002</v>
      </c>
      <c r="P108" s="27" t="s">
        <v>837</v>
      </c>
      <c r="Q108" s="27" t="s">
        <v>5824</v>
      </c>
      <c r="R108" s="27" t="s">
        <v>1185</v>
      </c>
      <c r="S108" s="27">
        <v>186</v>
      </c>
      <c r="T108" s="27" t="s">
        <v>3143</v>
      </c>
      <c r="U108" s="27" t="s">
        <v>1765</v>
      </c>
      <c r="V108" s="27">
        <v>75383</v>
      </c>
      <c r="W108" s="27" t="s">
        <v>834</v>
      </c>
      <c r="X108" s="27" t="s">
        <v>909</v>
      </c>
      <c r="Y108" s="27" t="s">
        <v>837</v>
      </c>
      <c r="Z108" s="27" t="s">
        <v>834</v>
      </c>
      <c r="AA108" s="27" t="s">
        <v>1194</v>
      </c>
      <c r="AB108" s="27" t="s">
        <v>837</v>
      </c>
      <c r="AC108" s="27" t="s">
        <v>3144</v>
      </c>
      <c r="AD108" s="27" t="s">
        <v>1003</v>
      </c>
      <c r="AE108" s="27">
        <v>6171</v>
      </c>
      <c r="AF108" s="27" t="s">
        <v>834</v>
      </c>
      <c r="AG108" s="27" t="s">
        <v>3202</v>
      </c>
      <c r="AH108" s="27" t="s">
        <v>837</v>
      </c>
      <c r="AI108" s="27" t="s">
        <v>834</v>
      </c>
      <c r="AJ108" s="27" t="s">
        <v>3764</v>
      </c>
      <c r="AK108" s="27" t="s">
        <v>837</v>
      </c>
      <c r="AL108" s="27" t="s">
        <v>834</v>
      </c>
      <c r="AM108" s="27" t="s">
        <v>4732</v>
      </c>
      <c r="AN108" s="27" t="s">
        <v>837</v>
      </c>
      <c r="AO108" s="27" t="s">
        <v>834</v>
      </c>
      <c r="AP108" s="27" t="s">
        <v>1209</v>
      </c>
      <c r="AQ108" s="27" t="s">
        <v>837</v>
      </c>
      <c r="AR108" s="27" t="s">
        <v>834</v>
      </c>
      <c r="AS108" s="27" t="s">
        <v>1020</v>
      </c>
      <c r="AT108" s="27" t="s">
        <v>837</v>
      </c>
      <c r="AU108" s="27" t="s">
        <v>834</v>
      </c>
      <c r="AV108" s="27" t="s">
        <v>4372</v>
      </c>
      <c r="AW108" s="27" t="s">
        <v>837</v>
      </c>
      <c r="AX108" s="27" t="s">
        <v>834</v>
      </c>
      <c r="AY108" s="27" t="s">
        <v>1424</v>
      </c>
      <c r="AZ108" s="27" t="s">
        <v>837</v>
      </c>
      <c r="BA108" s="27" t="s">
        <v>834</v>
      </c>
      <c r="BB108" s="27" t="s">
        <v>4186</v>
      </c>
      <c r="BC108" s="27" t="s">
        <v>837</v>
      </c>
      <c r="BD108" s="27" t="s">
        <v>834</v>
      </c>
      <c r="BE108" s="27" t="s">
        <v>2875</v>
      </c>
      <c r="BF108" s="27" t="s">
        <v>837</v>
      </c>
      <c r="BG108" s="27" t="s">
        <v>834</v>
      </c>
      <c r="BH108" s="27" t="s">
        <v>3118</v>
      </c>
      <c r="BI108" s="27" t="s">
        <v>837</v>
      </c>
      <c r="BJ108" s="27" t="s">
        <v>834</v>
      </c>
      <c r="BK108" s="27" t="s">
        <v>3608</v>
      </c>
      <c r="BL108" s="27" t="s">
        <v>837</v>
      </c>
      <c r="BM108" s="27" t="s">
        <v>834</v>
      </c>
      <c r="BN108" s="27" t="s">
        <v>3983</v>
      </c>
      <c r="BO108" s="27" t="s">
        <v>837</v>
      </c>
      <c r="BP108" s="27" t="s">
        <v>834</v>
      </c>
      <c r="BQ108" s="27" t="s">
        <v>3395</v>
      </c>
      <c r="BR108" s="27" t="s">
        <v>837</v>
      </c>
      <c r="BS108" s="27" t="s">
        <v>3603</v>
      </c>
      <c r="BT108" s="27" t="s">
        <v>1401</v>
      </c>
      <c r="BU108" s="27">
        <v>41</v>
      </c>
      <c r="BV108" s="27" t="s">
        <v>5825</v>
      </c>
      <c r="BW108" s="5" t="s">
        <v>1401</v>
      </c>
      <c r="BX108" s="27">
        <v>26</v>
      </c>
      <c r="BY108" s="52"/>
      <c r="BZ108" s="52"/>
      <c r="CA108" s="52"/>
      <c r="CB108" s="52"/>
      <c r="CC108" s="52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8">
      <c r="A109" s="27">
        <v>108</v>
      </c>
      <c r="B109" s="69">
        <v>39496</v>
      </c>
      <c r="C109" s="1" t="s">
        <v>1740</v>
      </c>
      <c r="D109" s="33">
        <v>195311</v>
      </c>
      <c r="E109" s="33">
        <v>49427</v>
      </c>
      <c r="F109" s="66">
        <f t="shared" si="22"/>
        <v>0.2530681835636498</v>
      </c>
      <c r="G109" s="35">
        <f t="shared" si="30"/>
        <v>0.68505068080199083</v>
      </c>
      <c r="H109" s="35" t="str">
        <f t="shared" si="31"/>
        <v>PPPP</v>
      </c>
      <c r="I109" s="35">
        <f t="shared" si="32"/>
        <v>0.7978837477492059</v>
      </c>
      <c r="J109" s="35" t="str">
        <f t="shared" si="33"/>
        <v>MQM</v>
      </c>
      <c r="K109" s="35">
        <f t="shared" si="34"/>
        <v>0.11283306694721508</v>
      </c>
      <c r="L109" s="35" t="str">
        <f t="shared" si="35"/>
        <v>PML-N</v>
      </c>
      <c r="M109" s="66">
        <f t="shared" si="36"/>
        <v>6.4317073664191635E-2</v>
      </c>
      <c r="N109" s="27" t="s">
        <v>834</v>
      </c>
      <c r="O109" s="27" t="s">
        <v>1002</v>
      </c>
      <c r="P109" s="27" t="s">
        <v>837</v>
      </c>
      <c r="Q109" s="27" t="s">
        <v>834</v>
      </c>
      <c r="R109" s="27" t="s">
        <v>1185</v>
      </c>
      <c r="S109" s="27" t="s">
        <v>837</v>
      </c>
      <c r="T109" s="27" t="s">
        <v>3146</v>
      </c>
      <c r="U109" s="27" t="s">
        <v>1765</v>
      </c>
      <c r="V109" s="27">
        <v>5577</v>
      </c>
      <c r="W109" s="27" t="s">
        <v>834</v>
      </c>
      <c r="X109" s="27" t="s">
        <v>909</v>
      </c>
      <c r="Y109" s="27" t="s">
        <v>837</v>
      </c>
      <c r="Z109" s="27" t="s">
        <v>5826</v>
      </c>
      <c r="AA109" s="27" t="s">
        <v>1194</v>
      </c>
      <c r="AB109" s="27">
        <v>3179</v>
      </c>
      <c r="AC109" s="27" t="s">
        <v>3145</v>
      </c>
      <c r="AD109" s="27" t="s">
        <v>1003</v>
      </c>
      <c r="AE109" s="27">
        <v>39437</v>
      </c>
      <c r="AF109" s="27" t="s">
        <v>834</v>
      </c>
      <c r="AG109" s="27" t="s">
        <v>3202</v>
      </c>
      <c r="AH109" s="27" t="s">
        <v>837</v>
      </c>
      <c r="AI109" s="27" t="s">
        <v>834</v>
      </c>
      <c r="AJ109" s="27" t="s">
        <v>3764</v>
      </c>
      <c r="AK109" s="27" t="s">
        <v>837</v>
      </c>
      <c r="AL109" s="27" t="s">
        <v>834</v>
      </c>
      <c r="AM109" s="27" t="s">
        <v>4732</v>
      </c>
      <c r="AN109" s="27" t="s">
        <v>837</v>
      </c>
      <c r="AO109" s="27" t="s">
        <v>834</v>
      </c>
      <c r="AP109" s="27" t="s">
        <v>1209</v>
      </c>
      <c r="AQ109" s="27" t="s">
        <v>837</v>
      </c>
      <c r="AR109" s="27" t="s">
        <v>834</v>
      </c>
      <c r="AS109" s="27" t="s">
        <v>1020</v>
      </c>
      <c r="AT109" s="27" t="s">
        <v>837</v>
      </c>
      <c r="AU109" s="27" t="s">
        <v>834</v>
      </c>
      <c r="AV109" s="27" t="s">
        <v>4372</v>
      </c>
      <c r="AW109" s="27" t="s">
        <v>837</v>
      </c>
      <c r="AX109" s="27" t="s">
        <v>834</v>
      </c>
      <c r="AY109" s="27" t="s">
        <v>1424</v>
      </c>
      <c r="AZ109" s="27" t="s">
        <v>837</v>
      </c>
      <c r="BA109" s="27" t="s">
        <v>834</v>
      </c>
      <c r="BB109" s="27" t="s">
        <v>4186</v>
      </c>
      <c r="BC109" s="27" t="s">
        <v>837</v>
      </c>
      <c r="BD109" s="27" t="s">
        <v>5828</v>
      </c>
      <c r="BE109" s="27" t="s">
        <v>2875</v>
      </c>
      <c r="BF109" s="27">
        <v>324</v>
      </c>
      <c r="BG109" s="27" t="s">
        <v>834</v>
      </c>
      <c r="BH109" s="27" t="s">
        <v>3118</v>
      </c>
      <c r="BI109" s="27" t="s">
        <v>837</v>
      </c>
      <c r="BJ109" s="27" t="s">
        <v>834</v>
      </c>
      <c r="BK109" s="27" t="s">
        <v>3608</v>
      </c>
      <c r="BL109" s="27" t="s">
        <v>837</v>
      </c>
      <c r="BM109" s="27" t="s">
        <v>834</v>
      </c>
      <c r="BN109" s="27" t="s">
        <v>3983</v>
      </c>
      <c r="BO109" s="27" t="s">
        <v>837</v>
      </c>
      <c r="BP109" s="27" t="s">
        <v>5829</v>
      </c>
      <c r="BQ109" s="27" t="s">
        <v>3395</v>
      </c>
      <c r="BR109" s="27">
        <v>105</v>
      </c>
      <c r="BS109" s="27" t="s">
        <v>5827</v>
      </c>
      <c r="BT109" s="27" t="s">
        <v>1401</v>
      </c>
      <c r="BU109" s="27">
        <v>606</v>
      </c>
      <c r="BV109" s="27" t="s">
        <v>5830</v>
      </c>
      <c r="BW109" s="27" t="s">
        <v>1401</v>
      </c>
      <c r="BX109" s="27">
        <v>69</v>
      </c>
      <c r="BY109" s="27" t="s">
        <v>5831</v>
      </c>
      <c r="BZ109" s="27" t="s">
        <v>1401</v>
      </c>
      <c r="CA109" s="27">
        <v>38</v>
      </c>
      <c r="CB109" s="27" t="s">
        <v>2799</v>
      </c>
      <c r="CC109" s="27" t="s">
        <v>1401</v>
      </c>
      <c r="CD109" s="1">
        <v>36</v>
      </c>
      <c r="CE109" s="1" t="s">
        <v>5680</v>
      </c>
      <c r="CF109" s="1" t="s">
        <v>1401</v>
      </c>
      <c r="CG109" s="1">
        <v>35</v>
      </c>
      <c r="CH109" s="1" t="s">
        <v>5681</v>
      </c>
      <c r="CI109" s="1" t="s">
        <v>1401</v>
      </c>
      <c r="CJ109" s="1">
        <v>21</v>
      </c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8">
      <c r="A110" s="27">
        <v>109</v>
      </c>
      <c r="B110" s="69">
        <v>39496</v>
      </c>
      <c r="C110" s="1" t="s">
        <v>3024</v>
      </c>
      <c r="D110" s="33">
        <v>156034</v>
      </c>
      <c r="E110" s="33">
        <v>55086</v>
      </c>
      <c r="F110" s="66">
        <f t="shared" si="22"/>
        <v>0.35303844033992593</v>
      </c>
      <c r="G110" s="35">
        <f t="shared" si="30"/>
        <v>0.65964128816759249</v>
      </c>
      <c r="H110" s="35" t="str">
        <f t="shared" si="31"/>
        <v>PPPP</v>
      </c>
      <c r="I110" s="35">
        <f t="shared" si="32"/>
        <v>0.8008023817303852</v>
      </c>
      <c r="J110" s="35" t="str">
        <f t="shared" si="33"/>
        <v>PML-N</v>
      </c>
      <c r="K110" s="35">
        <f t="shared" si="34"/>
        <v>0.14116109356279272</v>
      </c>
      <c r="L110" s="35" t="str">
        <f t="shared" si="35"/>
        <v>MQM</v>
      </c>
      <c r="M110" s="66">
        <f t="shared" si="36"/>
        <v>2.873688414479178E-2</v>
      </c>
      <c r="N110" s="27" t="s">
        <v>834</v>
      </c>
      <c r="O110" s="27" t="s">
        <v>1002</v>
      </c>
      <c r="P110" s="27" t="s">
        <v>837</v>
      </c>
      <c r="Q110" s="27" t="s">
        <v>5684</v>
      </c>
      <c r="R110" s="27" t="s">
        <v>1185</v>
      </c>
      <c r="S110" s="27">
        <v>108</v>
      </c>
      <c r="T110" s="27" t="s">
        <v>5682</v>
      </c>
      <c r="U110" s="27" t="s">
        <v>1765</v>
      </c>
      <c r="V110" s="27">
        <v>1583</v>
      </c>
      <c r="W110" s="27" t="s">
        <v>834</v>
      </c>
      <c r="X110" s="27" t="s">
        <v>909</v>
      </c>
      <c r="Y110" s="27" t="s">
        <v>837</v>
      </c>
      <c r="Z110" s="27" t="s">
        <v>3148</v>
      </c>
      <c r="AA110" s="27" t="s">
        <v>1194</v>
      </c>
      <c r="AB110" s="27">
        <v>7776</v>
      </c>
      <c r="AC110" s="27" t="s">
        <v>3147</v>
      </c>
      <c r="AD110" s="27" t="s">
        <v>1003</v>
      </c>
      <c r="AE110" s="27">
        <v>44113</v>
      </c>
      <c r="AF110" s="27" t="s">
        <v>834</v>
      </c>
      <c r="AG110" s="27" t="s">
        <v>3202</v>
      </c>
      <c r="AH110" s="27" t="s">
        <v>837</v>
      </c>
      <c r="AI110" s="27" t="s">
        <v>834</v>
      </c>
      <c r="AJ110" s="27" t="s">
        <v>3764</v>
      </c>
      <c r="AK110" s="27" t="s">
        <v>837</v>
      </c>
      <c r="AL110" s="27" t="s">
        <v>834</v>
      </c>
      <c r="AM110" s="27" t="s">
        <v>4732</v>
      </c>
      <c r="AN110" s="27" t="s">
        <v>837</v>
      </c>
      <c r="AO110" s="27" t="s">
        <v>834</v>
      </c>
      <c r="AP110" s="27" t="s">
        <v>1209</v>
      </c>
      <c r="AQ110" s="27" t="s">
        <v>837</v>
      </c>
      <c r="AR110" s="27" t="s">
        <v>834</v>
      </c>
      <c r="AS110" s="27" t="s">
        <v>1020</v>
      </c>
      <c r="AT110" s="27" t="s">
        <v>837</v>
      </c>
      <c r="AU110" s="27" t="s">
        <v>834</v>
      </c>
      <c r="AV110" s="27" t="s">
        <v>4372</v>
      </c>
      <c r="AW110" s="27" t="s">
        <v>837</v>
      </c>
      <c r="AX110" s="27" t="s">
        <v>834</v>
      </c>
      <c r="AY110" s="27" t="s">
        <v>1424</v>
      </c>
      <c r="AZ110" s="27" t="s">
        <v>837</v>
      </c>
      <c r="BA110" s="27" t="s">
        <v>834</v>
      </c>
      <c r="BB110" s="27" t="s">
        <v>4186</v>
      </c>
      <c r="BC110" s="27" t="s">
        <v>837</v>
      </c>
      <c r="BD110" s="27" t="s">
        <v>834</v>
      </c>
      <c r="BE110" s="27" t="s">
        <v>2875</v>
      </c>
      <c r="BF110" s="27" t="s">
        <v>837</v>
      </c>
      <c r="BG110" s="27" t="s">
        <v>834</v>
      </c>
      <c r="BH110" s="27" t="s">
        <v>3118</v>
      </c>
      <c r="BI110" s="27" t="s">
        <v>837</v>
      </c>
      <c r="BJ110" s="27" t="s">
        <v>834</v>
      </c>
      <c r="BK110" s="27" t="s">
        <v>3608</v>
      </c>
      <c r="BL110" s="27" t="s">
        <v>837</v>
      </c>
      <c r="BM110" s="27" t="s">
        <v>834</v>
      </c>
      <c r="BN110" s="27" t="s">
        <v>3983</v>
      </c>
      <c r="BO110" s="27" t="s">
        <v>837</v>
      </c>
      <c r="BP110" s="27" t="s">
        <v>834</v>
      </c>
      <c r="BQ110" s="27" t="s">
        <v>3395</v>
      </c>
      <c r="BR110" s="27" t="s">
        <v>837</v>
      </c>
      <c r="BS110" s="27" t="s">
        <v>5683</v>
      </c>
      <c r="BT110" s="27" t="s">
        <v>1401</v>
      </c>
      <c r="BU110" s="27">
        <v>1470</v>
      </c>
      <c r="BV110" s="27" t="s">
        <v>3177</v>
      </c>
      <c r="BW110" s="27" t="s">
        <v>1401</v>
      </c>
      <c r="BX110" s="27">
        <v>24</v>
      </c>
      <c r="BY110" s="27" t="s">
        <v>3177</v>
      </c>
      <c r="BZ110" s="27" t="s">
        <v>1401</v>
      </c>
      <c r="CA110" s="27">
        <v>12</v>
      </c>
      <c r="CB110" s="52"/>
      <c r="CC110" s="52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8">
      <c r="A111" s="27">
        <v>110</v>
      </c>
      <c r="B111" s="69">
        <v>39496</v>
      </c>
      <c r="C111" s="1" t="s">
        <v>3025</v>
      </c>
      <c r="D111" s="33">
        <v>190195</v>
      </c>
      <c r="E111" s="33">
        <v>65199</v>
      </c>
      <c r="F111" s="66">
        <f t="shared" si="22"/>
        <v>0.34280080969531268</v>
      </c>
      <c r="G111" s="35">
        <f t="shared" si="30"/>
        <v>0.12221046335066489</v>
      </c>
      <c r="H111" s="35" t="str">
        <f t="shared" si="31"/>
        <v>MQM</v>
      </c>
      <c r="I111" s="35">
        <f t="shared" si="32"/>
        <v>0.55761591435451463</v>
      </c>
      <c r="J111" s="35" t="str">
        <f t="shared" si="33"/>
        <v>PPPP</v>
      </c>
      <c r="K111" s="35">
        <f t="shared" si="34"/>
        <v>0.43540545100384975</v>
      </c>
      <c r="L111" s="35" t="str">
        <f t="shared" si="35"/>
        <v>MMA</v>
      </c>
      <c r="M111" s="66">
        <f t="shared" si="36"/>
        <v>3.5276614672004173E-3</v>
      </c>
      <c r="N111" s="27" t="s">
        <v>834</v>
      </c>
      <c r="O111" s="27" t="s">
        <v>1002</v>
      </c>
      <c r="P111" s="27" t="s">
        <v>837</v>
      </c>
      <c r="Q111" s="27" t="s">
        <v>4178</v>
      </c>
      <c r="R111" s="27" t="s">
        <v>1185</v>
      </c>
      <c r="S111" s="27">
        <v>230</v>
      </c>
      <c r="T111" s="27" t="s">
        <v>3149</v>
      </c>
      <c r="U111" s="27" t="s">
        <v>1765</v>
      </c>
      <c r="V111" s="27">
        <v>36356</v>
      </c>
      <c r="W111" s="27" t="s">
        <v>834</v>
      </c>
      <c r="X111" s="27" t="s">
        <v>909</v>
      </c>
      <c r="Y111" s="27" t="s">
        <v>837</v>
      </c>
      <c r="Z111" s="27" t="s">
        <v>834</v>
      </c>
      <c r="AA111" s="27" t="s">
        <v>1194</v>
      </c>
      <c r="AB111" s="27" t="s">
        <v>837</v>
      </c>
      <c r="AC111" s="27" t="s">
        <v>3150</v>
      </c>
      <c r="AD111" s="27" t="s">
        <v>1003</v>
      </c>
      <c r="AE111" s="27">
        <v>28388</v>
      </c>
      <c r="AF111" s="27" t="s">
        <v>834</v>
      </c>
      <c r="AG111" s="27" t="s">
        <v>3202</v>
      </c>
      <c r="AH111" s="27" t="s">
        <v>837</v>
      </c>
      <c r="AI111" s="27" t="s">
        <v>834</v>
      </c>
      <c r="AJ111" s="27" t="s">
        <v>3764</v>
      </c>
      <c r="AK111" s="27" t="s">
        <v>837</v>
      </c>
      <c r="AL111" s="27" t="s">
        <v>834</v>
      </c>
      <c r="AM111" s="27" t="s">
        <v>4732</v>
      </c>
      <c r="AN111" s="27" t="s">
        <v>837</v>
      </c>
      <c r="AO111" s="27" t="s">
        <v>834</v>
      </c>
      <c r="AP111" s="27" t="s">
        <v>1209</v>
      </c>
      <c r="AQ111" s="27" t="s">
        <v>837</v>
      </c>
      <c r="AR111" s="27" t="s">
        <v>834</v>
      </c>
      <c r="AS111" s="27" t="s">
        <v>1020</v>
      </c>
      <c r="AT111" s="27" t="s">
        <v>837</v>
      </c>
      <c r="AU111" s="27" t="s">
        <v>834</v>
      </c>
      <c r="AV111" s="27" t="s">
        <v>4372</v>
      </c>
      <c r="AW111" s="27" t="s">
        <v>837</v>
      </c>
      <c r="AX111" s="27" t="s">
        <v>834</v>
      </c>
      <c r="AY111" s="27" t="s">
        <v>1424</v>
      </c>
      <c r="AZ111" s="27" t="s">
        <v>837</v>
      </c>
      <c r="BA111" s="27" t="s">
        <v>834</v>
      </c>
      <c r="BB111" s="27" t="s">
        <v>4186</v>
      </c>
      <c r="BC111" s="27" t="s">
        <v>837</v>
      </c>
      <c r="BD111" s="27" t="s">
        <v>834</v>
      </c>
      <c r="BE111" s="27" t="s">
        <v>2875</v>
      </c>
      <c r="BF111" s="27" t="s">
        <v>837</v>
      </c>
      <c r="BG111" s="27" t="s">
        <v>5685</v>
      </c>
      <c r="BH111" s="27" t="s">
        <v>3118</v>
      </c>
      <c r="BI111" s="27">
        <v>69</v>
      </c>
      <c r="BJ111" s="27" t="s">
        <v>834</v>
      </c>
      <c r="BK111" s="27" t="s">
        <v>3608</v>
      </c>
      <c r="BL111" s="27" t="s">
        <v>837</v>
      </c>
      <c r="BM111" s="27" t="s">
        <v>834</v>
      </c>
      <c r="BN111" s="27" t="s">
        <v>3983</v>
      </c>
      <c r="BO111" s="27" t="s">
        <v>837</v>
      </c>
      <c r="BP111" s="27" t="s">
        <v>3575</v>
      </c>
      <c r="BQ111" s="27" t="s">
        <v>3395</v>
      </c>
      <c r="BR111" s="27">
        <v>41</v>
      </c>
      <c r="BS111" s="27" t="s">
        <v>4180</v>
      </c>
      <c r="BT111" s="27" t="s">
        <v>1401</v>
      </c>
      <c r="BU111" s="27">
        <v>38</v>
      </c>
      <c r="BV111" s="27" t="s">
        <v>5686</v>
      </c>
      <c r="BW111" s="27" t="s">
        <v>1401</v>
      </c>
      <c r="BX111" s="27">
        <v>35</v>
      </c>
      <c r="BY111" s="27" t="s">
        <v>5687</v>
      </c>
      <c r="BZ111" s="27" t="s">
        <v>1401</v>
      </c>
      <c r="CA111" s="27">
        <v>25</v>
      </c>
      <c r="CB111" s="27" t="s">
        <v>5688</v>
      </c>
      <c r="CC111" s="27" t="s">
        <v>1401</v>
      </c>
      <c r="CD111" s="1">
        <v>17</v>
      </c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8">
      <c r="A112" s="27">
        <v>111</v>
      </c>
      <c r="B112" s="69">
        <v>39496</v>
      </c>
      <c r="C112" s="1" t="s">
        <v>3027</v>
      </c>
      <c r="D112" s="33">
        <v>197904</v>
      </c>
      <c r="E112" s="33">
        <v>115967</v>
      </c>
      <c r="F112" s="66">
        <f t="shared" si="22"/>
        <v>0.58597602878163146</v>
      </c>
      <c r="G112" s="35">
        <f t="shared" si="30"/>
        <v>0.17079858925383945</v>
      </c>
      <c r="H112" s="35" t="str">
        <f t="shared" si="31"/>
        <v>MQM</v>
      </c>
      <c r="I112" s="35">
        <f t="shared" si="32"/>
        <v>0.58226909379392411</v>
      </c>
      <c r="J112" s="35" t="str">
        <f t="shared" si="33"/>
        <v>PPPP</v>
      </c>
      <c r="K112" s="35">
        <f t="shared" si="34"/>
        <v>0.41147050454008466</v>
      </c>
      <c r="L112" s="35" t="str">
        <f t="shared" si="35"/>
        <v>PML-N</v>
      </c>
      <c r="M112" s="66">
        <f t="shared" si="36"/>
        <v>3.5613579725266671E-3</v>
      </c>
      <c r="N112" s="27" t="s">
        <v>834</v>
      </c>
      <c r="O112" s="27" t="s">
        <v>1002</v>
      </c>
      <c r="P112" s="27" t="s">
        <v>837</v>
      </c>
      <c r="Q112" s="27" t="s">
        <v>834</v>
      </c>
      <c r="R112" s="27" t="s">
        <v>1185</v>
      </c>
      <c r="S112" s="27" t="s">
        <v>837</v>
      </c>
      <c r="T112" s="27" t="s">
        <v>3151</v>
      </c>
      <c r="U112" s="27" t="s">
        <v>1765</v>
      </c>
      <c r="V112" s="27">
        <v>67524</v>
      </c>
      <c r="W112" s="27" t="s">
        <v>834</v>
      </c>
      <c r="X112" s="27" t="s">
        <v>909</v>
      </c>
      <c r="Y112" s="27" t="s">
        <v>837</v>
      </c>
      <c r="Z112" s="27" t="s">
        <v>5689</v>
      </c>
      <c r="AA112" s="27" t="s">
        <v>1194</v>
      </c>
      <c r="AB112" s="27">
        <v>413</v>
      </c>
      <c r="AC112" s="27" t="s">
        <v>2777</v>
      </c>
      <c r="AD112" s="27" t="s">
        <v>1003</v>
      </c>
      <c r="AE112" s="27">
        <v>47717</v>
      </c>
      <c r="AF112" s="27" t="s">
        <v>834</v>
      </c>
      <c r="AG112" s="27" t="s">
        <v>3202</v>
      </c>
      <c r="AH112" s="27" t="s">
        <v>837</v>
      </c>
      <c r="AI112" s="27" t="s">
        <v>834</v>
      </c>
      <c r="AJ112" s="27" t="s">
        <v>3764</v>
      </c>
      <c r="AK112" s="27" t="s">
        <v>837</v>
      </c>
      <c r="AL112" s="27" t="s">
        <v>834</v>
      </c>
      <c r="AM112" s="27" t="s">
        <v>4732</v>
      </c>
      <c r="AN112" s="27" t="s">
        <v>837</v>
      </c>
      <c r="AO112" s="27" t="s">
        <v>834</v>
      </c>
      <c r="AP112" s="27" t="s">
        <v>1209</v>
      </c>
      <c r="AQ112" s="27" t="s">
        <v>837</v>
      </c>
      <c r="AR112" s="27" t="s">
        <v>834</v>
      </c>
      <c r="AS112" s="27" t="s">
        <v>1020</v>
      </c>
      <c r="AT112" s="27" t="s">
        <v>837</v>
      </c>
      <c r="AU112" s="27" t="s">
        <v>834</v>
      </c>
      <c r="AV112" s="27" t="s">
        <v>4372</v>
      </c>
      <c r="AW112" s="27" t="s">
        <v>837</v>
      </c>
      <c r="AX112" s="27" t="s">
        <v>834</v>
      </c>
      <c r="AY112" s="27" t="s">
        <v>1424</v>
      </c>
      <c r="AZ112" s="27" t="s">
        <v>837</v>
      </c>
      <c r="BA112" s="27" t="s">
        <v>834</v>
      </c>
      <c r="BB112" s="27" t="s">
        <v>4186</v>
      </c>
      <c r="BC112" s="27" t="s">
        <v>837</v>
      </c>
      <c r="BD112" s="27" t="s">
        <v>834</v>
      </c>
      <c r="BE112" s="27" t="s">
        <v>2875</v>
      </c>
      <c r="BF112" s="27" t="s">
        <v>837</v>
      </c>
      <c r="BG112" s="27" t="s">
        <v>834</v>
      </c>
      <c r="BH112" s="27" t="s">
        <v>3118</v>
      </c>
      <c r="BI112" s="27" t="s">
        <v>837</v>
      </c>
      <c r="BJ112" s="27" t="s">
        <v>834</v>
      </c>
      <c r="BK112" s="27" t="s">
        <v>3608</v>
      </c>
      <c r="BL112" s="27" t="s">
        <v>837</v>
      </c>
      <c r="BM112" s="27" t="s">
        <v>834</v>
      </c>
      <c r="BN112" s="27" t="s">
        <v>3983</v>
      </c>
      <c r="BO112" s="27" t="s">
        <v>837</v>
      </c>
      <c r="BP112" s="27" t="s">
        <v>1335</v>
      </c>
      <c r="BQ112" s="27" t="s">
        <v>3395</v>
      </c>
      <c r="BR112" s="27">
        <v>44</v>
      </c>
      <c r="BS112" s="27" t="s">
        <v>1231</v>
      </c>
      <c r="BT112" s="27" t="s">
        <v>1401</v>
      </c>
      <c r="BU112" s="27">
        <v>78</v>
      </c>
      <c r="BV112" s="27" t="s">
        <v>5690</v>
      </c>
      <c r="BW112" s="27" t="s">
        <v>1401</v>
      </c>
      <c r="BX112" s="27">
        <v>65</v>
      </c>
      <c r="BY112" s="27" t="s">
        <v>5691</v>
      </c>
      <c r="BZ112" s="27" t="s">
        <v>1401</v>
      </c>
      <c r="CA112" s="27">
        <v>36</v>
      </c>
      <c r="CB112" s="27" t="s">
        <v>5846</v>
      </c>
      <c r="CC112" s="27" t="s">
        <v>1401</v>
      </c>
      <c r="CD112" s="1">
        <v>28</v>
      </c>
      <c r="CE112" s="1" t="s">
        <v>5847</v>
      </c>
      <c r="CF112" s="1" t="s">
        <v>1401</v>
      </c>
      <c r="CG112" s="1">
        <v>24</v>
      </c>
      <c r="CH112" s="1" t="s">
        <v>6004</v>
      </c>
      <c r="CI112" s="1" t="s">
        <v>1401</v>
      </c>
      <c r="CJ112" s="1">
        <v>15</v>
      </c>
      <c r="CK112" s="1" t="s">
        <v>4180</v>
      </c>
      <c r="CL112" s="1" t="s">
        <v>1401</v>
      </c>
      <c r="CM112" s="1">
        <v>14</v>
      </c>
      <c r="CN112" s="1" t="s">
        <v>6005</v>
      </c>
      <c r="CO112" s="1" t="s">
        <v>1401</v>
      </c>
      <c r="CP112" s="1">
        <v>7</v>
      </c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>
      <c r="A113" s="27">
        <v>112</v>
      </c>
      <c r="B113" s="69">
        <v>39496</v>
      </c>
      <c r="C113" s="1" t="s">
        <v>3026</v>
      </c>
      <c r="D113" s="33">
        <v>189233</v>
      </c>
      <c r="E113" s="33">
        <v>56760</v>
      </c>
      <c r="F113" s="66">
        <f t="shared" si="22"/>
        <v>0.29994768354356799</v>
      </c>
      <c r="G113" s="35">
        <f t="shared" si="30"/>
        <v>8.2628611698379144E-3</v>
      </c>
      <c r="H113" s="35" t="str">
        <f t="shared" si="31"/>
        <v>MQM</v>
      </c>
      <c r="I113" s="35">
        <f t="shared" si="32"/>
        <v>0.48222339675828046</v>
      </c>
      <c r="J113" s="35" t="str">
        <f t="shared" si="33"/>
        <v>PPPP</v>
      </c>
      <c r="K113" s="35">
        <f t="shared" si="34"/>
        <v>0.47396053558844259</v>
      </c>
      <c r="L113" s="35" t="str">
        <f t="shared" si="35"/>
        <v>PML-N</v>
      </c>
      <c r="M113" s="66">
        <f t="shared" si="36"/>
        <v>3.2663847780126848E-2</v>
      </c>
      <c r="N113" s="27" t="s">
        <v>4940</v>
      </c>
      <c r="O113" s="27" t="s">
        <v>1002</v>
      </c>
      <c r="P113" s="27">
        <v>233</v>
      </c>
      <c r="Q113" s="27" t="s">
        <v>6007</v>
      </c>
      <c r="R113" s="27" t="s">
        <v>1185</v>
      </c>
      <c r="S113" s="27">
        <v>154</v>
      </c>
      <c r="T113" s="27" t="s">
        <v>2960</v>
      </c>
      <c r="U113" s="27" t="s">
        <v>1765</v>
      </c>
      <c r="V113" s="27">
        <v>27371</v>
      </c>
      <c r="W113" s="27" t="s">
        <v>834</v>
      </c>
      <c r="X113" s="27" t="s">
        <v>909</v>
      </c>
      <c r="Y113" s="27" t="s">
        <v>837</v>
      </c>
      <c r="Z113" s="27" t="s">
        <v>6006</v>
      </c>
      <c r="AA113" s="27" t="s">
        <v>1194</v>
      </c>
      <c r="AB113" s="27">
        <v>1854</v>
      </c>
      <c r="AC113" s="27" t="s">
        <v>2961</v>
      </c>
      <c r="AD113" s="27" t="s">
        <v>1003</v>
      </c>
      <c r="AE113" s="27">
        <v>26902</v>
      </c>
      <c r="AF113" s="27" t="s">
        <v>834</v>
      </c>
      <c r="AG113" s="27" t="s">
        <v>3202</v>
      </c>
      <c r="AH113" s="27" t="s">
        <v>837</v>
      </c>
      <c r="AI113" s="27" t="s">
        <v>834</v>
      </c>
      <c r="AJ113" s="27" t="s">
        <v>3764</v>
      </c>
      <c r="AK113" s="27" t="s">
        <v>837</v>
      </c>
      <c r="AL113" s="27" t="s">
        <v>834</v>
      </c>
      <c r="AM113" s="27" t="s">
        <v>4732</v>
      </c>
      <c r="AN113" s="27" t="s">
        <v>837</v>
      </c>
      <c r="AO113" s="27" t="s">
        <v>834</v>
      </c>
      <c r="AP113" s="27" t="s">
        <v>1209</v>
      </c>
      <c r="AQ113" s="27" t="s">
        <v>837</v>
      </c>
      <c r="AR113" s="27" t="s">
        <v>834</v>
      </c>
      <c r="AS113" s="27" t="s">
        <v>1020</v>
      </c>
      <c r="AT113" s="27" t="s">
        <v>837</v>
      </c>
      <c r="AU113" s="27" t="s">
        <v>834</v>
      </c>
      <c r="AV113" s="27" t="s">
        <v>4372</v>
      </c>
      <c r="AW113" s="27" t="s">
        <v>837</v>
      </c>
      <c r="AX113" s="27" t="s">
        <v>834</v>
      </c>
      <c r="AY113" s="27" t="s">
        <v>1424</v>
      </c>
      <c r="AZ113" s="27" t="s">
        <v>837</v>
      </c>
      <c r="BA113" s="27" t="s">
        <v>834</v>
      </c>
      <c r="BB113" s="27" t="s">
        <v>4186</v>
      </c>
      <c r="BC113" s="27" t="s">
        <v>837</v>
      </c>
      <c r="BD113" s="27" t="s">
        <v>834</v>
      </c>
      <c r="BE113" s="27" t="s">
        <v>2875</v>
      </c>
      <c r="BF113" s="27" t="s">
        <v>837</v>
      </c>
      <c r="BG113" s="27" t="s">
        <v>834</v>
      </c>
      <c r="BH113" s="27" t="s">
        <v>3118</v>
      </c>
      <c r="BI113" s="27" t="s">
        <v>837</v>
      </c>
      <c r="BJ113" s="27" t="s">
        <v>834</v>
      </c>
      <c r="BK113" s="27" t="s">
        <v>3608</v>
      </c>
      <c r="BL113" s="27" t="s">
        <v>837</v>
      </c>
      <c r="BM113" s="27" t="s">
        <v>6184</v>
      </c>
      <c r="BN113" s="27" t="s">
        <v>3983</v>
      </c>
      <c r="BO113" s="27">
        <v>25</v>
      </c>
      <c r="BP113" s="27" t="s">
        <v>834</v>
      </c>
      <c r="BQ113" s="27" t="s">
        <v>3395</v>
      </c>
      <c r="BR113" s="27" t="s">
        <v>837</v>
      </c>
      <c r="BS113" s="27" t="s">
        <v>6008</v>
      </c>
      <c r="BT113" s="27" t="s">
        <v>1401</v>
      </c>
      <c r="BU113" s="27">
        <v>65</v>
      </c>
      <c r="BV113" s="27" t="s">
        <v>5924</v>
      </c>
      <c r="BW113" s="27" t="s">
        <v>1401</v>
      </c>
      <c r="BX113" s="27">
        <v>51</v>
      </c>
      <c r="BY113" s="27" t="s">
        <v>6009</v>
      </c>
      <c r="BZ113" s="27" t="s">
        <v>1401</v>
      </c>
      <c r="CA113" s="27">
        <v>30</v>
      </c>
      <c r="CB113" s="27" t="s">
        <v>4184</v>
      </c>
      <c r="CC113" s="27" t="s">
        <v>1401</v>
      </c>
      <c r="CD113" s="1">
        <v>30</v>
      </c>
      <c r="CE113" s="1" t="s">
        <v>6010</v>
      </c>
      <c r="CF113" s="1" t="s">
        <v>1401</v>
      </c>
      <c r="CG113" s="1">
        <v>28</v>
      </c>
      <c r="CH113" s="1" t="s">
        <v>6185</v>
      </c>
      <c r="CI113" s="1" t="s">
        <v>1401</v>
      </c>
      <c r="CJ113" s="1">
        <v>17</v>
      </c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>
      <c r="A114" s="27">
        <v>113</v>
      </c>
      <c r="B114" s="69">
        <v>39496</v>
      </c>
      <c r="C114" s="1" t="s">
        <v>3028</v>
      </c>
      <c r="D114" s="33">
        <v>165424</v>
      </c>
      <c r="E114" s="33">
        <v>45141</v>
      </c>
      <c r="F114" s="66">
        <f t="shared" si="22"/>
        <v>0.27288059773672502</v>
      </c>
      <c r="G114" s="35">
        <f t="shared" si="30"/>
        <v>0.19270729492036065</v>
      </c>
      <c r="H114" s="35" t="str">
        <f t="shared" si="31"/>
        <v>MQM</v>
      </c>
      <c r="I114" s="35">
        <f t="shared" si="32"/>
        <v>0.5368068939544981</v>
      </c>
      <c r="J114" s="35" t="str">
        <f t="shared" si="33"/>
        <v>PML-N</v>
      </c>
      <c r="K114" s="35">
        <f t="shared" si="34"/>
        <v>0.3440995990341375</v>
      </c>
      <c r="L114" s="35" t="str">
        <f t="shared" si="35"/>
        <v>PPPP</v>
      </c>
      <c r="M114" s="66">
        <f t="shared" si="36"/>
        <v>9.3750692275315128E-2</v>
      </c>
      <c r="N114" s="27" t="s">
        <v>834</v>
      </c>
      <c r="O114" s="27" t="s">
        <v>1002</v>
      </c>
      <c r="P114" s="27" t="s">
        <v>837</v>
      </c>
      <c r="Q114" s="27" t="s">
        <v>4374</v>
      </c>
      <c r="R114" s="27" t="s">
        <v>1185</v>
      </c>
      <c r="S114" s="27">
        <v>407</v>
      </c>
      <c r="T114" s="27" t="s">
        <v>2748</v>
      </c>
      <c r="U114" s="27" t="s">
        <v>1765</v>
      </c>
      <c r="V114" s="27">
        <v>24232</v>
      </c>
      <c r="W114" s="27" t="s">
        <v>834</v>
      </c>
      <c r="X114" s="27" t="s">
        <v>909</v>
      </c>
      <c r="Y114" s="27" t="s">
        <v>837</v>
      </c>
      <c r="Z114" s="27" t="s">
        <v>2749</v>
      </c>
      <c r="AA114" s="27" t="s">
        <v>1194</v>
      </c>
      <c r="AB114" s="27">
        <v>15533</v>
      </c>
      <c r="AC114" s="27" t="s">
        <v>6186</v>
      </c>
      <c r="AD114" s="27" t="s">
        <v>1003</v>
      </c>
      <c r="AE114" s="27">
        <v>4232</v>
      </c>
      <c r="AF114" s="27" t="s">
        <v>834</v>
      </c>
      <c r="AG114" s="27" t="s">
        <v>3202</v>
      </c>
      <c r="AH114" s="27" t="s">
        <v>837</v>
      </c>
      <c r="AI114" s="27" t="s">
        <v>834</v>
      </c>
      <c r="AJ114" s="27" t="s">
        <v>3764</v>
      </c>
      <c r="AK114" s="27" t="s">
        <v>837</v>
      </c>
      <c r="AL114" s="27" t="s">
        <v>834</v>
      </c>
      <c r="AM114" s="27" t="s">
        <v>4732</v>
      </c>
      <c r="AN114" s="27" t="s">
        <v>837</v>
      </c>
      <c r="AO114" s="27" t="s">
        <v>834</v>
      </c>
      <c r="AP114" s="27" t="s">
        <v>1209</v>
      </c>
      <c r="AQ114" s="27" t="s">
        <v>837</v>
      </c>
      <c r="AR114" s="27" t="s">
        <v>834</v>
      </c>
      <c r="AS114" s="27" t="s">
        <v>1020</v>
      </c>
      <c r="AT114" s="27" t="s">
        <v>837</v>
      </c>
      <c r="AU114" s="27" t="s">
        <v>834</v>
      </c>
      <c r="AV114" s="27" t="s">
        <v>4372</v>
      </c>
      <c r="AW114" s="27" t="s">
        <v>837</v>
      </c>
      <c r="AX114" s="27" t="s">
        <v>834</v>
      </c>
      <c r="AY114" s="27" t="s">
        <v>1424</v>
      </c>
      <c r="AZ114" s="27" t="s">
        <v>837</v>
      </c>
      <c r="BA114" s="27" t="s">
        <v>4185</v>
      </c>
      <c r="BB114" s="27" t="s">
        <v>4186</v>
      </c>
      <c r="BC114" s="27">
        <v>29</v>
      </c>
      <c r="BD114" s="27" t="s">
        <v>834</v>
      </c>
      <c r="BE114" s="27" t="s">
        <v>2875</v>
      </c>
      <c r="BF114" s="27" t="s">
        <v>837</v>
      </c>
      <c r="BG114" s="27" t="s">
        <v>834</v>
      </c>
      <c r="BH114" s="27" t="s">
        <v>3118</v>
      </c>
      <c r="BI114" s="27" t="s">
        <v>837</v>
      </c>
      <c r="BJ114" s="27" t="s">
        <v>834</v>
      </c>
      <c r="BK114" s="27" t="s">
        <v>3608</v>
      </c>
      <c r="BL114" s="27" t="s">
        <v>837</v>
      </c>
      <c r="BM114" s="27" t="s">
        <v>834</v>
      </c>
      <c r="BN114" s="27" t="s">
        <v>3983</v>
      </c>
      <c r="BO114" s="27" t="s">
        <v>837</v>
      </c>
      <c r="BP114" s="27" t="s">
        <v>4821</v>
      </c>
      <c r="BQ114" s="27" t="s">
        <v>3395</v>
      </c>
      <c r="BR114" s="27">
        <v>25</v>
      </c>
      <c r="BS114" s="27" t="s">
        <v>6187</v>
      </c>
      <c r="BT114" s="27" t="s">
        <v>1401</v>
      </c>
      <c r="BU114" s="27">
        <v>357</v>
      </c>
      <c r="BV114" s="27" t="s">
        <v>6188</v>
      </c>
      <c r="BW114" s="27" t="s">
        <v>1401</v>
      </c>
      <c r="BX114" s="27">
        <v>231</v>
      </c>
      <c r="BY114" s="27" t="s">
        <v>6189</v>
      </c>
      <c r="BZ114" s="27" t="s">
        <v>1401</v>
      </c>
      <c r="CA114" s="27">
        <v>34</v>
      </c>
      <c r="CB114" s="27" t="s">
        <v>6190</v>
      </c>
      <c r="CC114" s="27" t="s">
        <v>1401</v>
      </c>
      <c r="CD114" s="1">
        <v>26</v>
      </c>
      <c r="CE114" s="1" t="s">
        <v>6019</v>
      </c>
      <c r="CF114" s="1" t="s">
        <v>1401</v>
      </c>
      <c r="CG114" s="1">
        <v>21</v>
      </c>
      <c r="CH114" s="1" t="s">
        <v>6020</v>
      </c>
      <c r="CI114" s="1" t="s">
        <v>1401</v>
      </c>
      <c r="CJ114" s="1">
        <v>14</v>
      </c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>
      <c r="A115" s="27">
        <v>114</v>
      </c>
      <c r="B115" s="69">
        <v>39496</v>
      </c>
      <c r="C115" s="1" t="s">
        <v>3029</v>
      </c>
      <c r="D115" s="33">
        <v>175582</v>
      </c>
      <c r="E115" s="33">
        <v>58390</v>
      </c>
      <c r="F115" s="66">
        <f t="shared" si="22"/>
        <v>0.33255117267145834</v>
      </c>
      <c r="G115" s="35">
        <f t="shared" si="30"/>
        <v>1.3649597533824285E-2</v>
      </c>
      <c r="H115" s="35" t="str">
        <f t="shared" si="31"/>
        <v>MQM</v>
      </c>
      <c r="I115" s="35">
        <f t="shared" si="32"/>
        <v>0.39116287035451275</v>
      </c>
      <c r="J115" s="35" t="str">
        <f t="shared" si="33"/>
        <v>IND</v>
      </c>
      <c r="K115" s="35">
        <f t="shared" si="34"/>
        <v>0.37751327282068847</v>
      </c>
      <c r="L115" s="35" t="str">
        <f t="shared" si="35"/>
        <v>PML-N</v>
      </c>
      <c r="M115" s="66">
        <f t="shared" si="36"/>
        <v>0.18453502312039732</v>
      </c>
      <c r="N115" s="27" t="s">
        <v>834</v>
      </c>
      <c r="O115" s="27" t="s">
        <v>1002</v>
      </c>
      <c r="P115" s="27" t="s">
        <v>837</v>
      </c>
      <c r="Q115" s="27" t="s">
        <v>834</v>
      </c>
      <c r="R115" s="27" t="s">
        <v>1185</v>
      </c>
      <c r="S115" s="27" t="s">
        <v>837</v>
      </c>
      <c r="T115" s="27" t="s">
        <v>2783</v>
      </c>
      <c r="U115" s="27" t="s">
        <v>1765</v>
      </c>
      <c r="V115" s="27">
        <v>22840</v>
      </c>
      <c r="W115" s="27" t="s">
        <v>834</v>
      </c>
      <c r="X115" s="27" t="s">
        <v>909</v>
      </c>
      <c r="Y115" s="27" t="s">
        <v>837</v>
      </c>
      <c r="Z115" s="27" t="s">
        <v>6021</v>
      </c>
      <c r="AA115" s="27" t="s">
        <v>1194</v>
      </c>
      <c r="AB115" s="27">
        <v>10775</v>
      </c>
      <c r="AC115" s="27" t="s">
        <v>6022</v>
      </c>
      <c r="AD115" s="27" t="s">
        <v>1003</v>
      </c>
      <c r="AE115" s="27">
        <v>2562</v>
      </c>
      <c r="AF115" s="27" t="s">
        <v>834</v>
      </c>
      <c r="AG115" s="27" t="s">
        <v>3202</v>
      </c>
      <c r="AH115" s="27" t="s">
        <v>837</v>
      </c>
      <c r="AI115" s="27" t="s">
        <v>834</v>
      </c>
      <c r="AJ115" s="27" t="s">
        <v>3764</v>
      </c>
      <c r="AK115" s="27" t="s">
        <v>837</v>
      </c>
      <c r="AL115" s="27" t="s">
        <v>834</v>
      </c>
      <c r="AM115" s="27" t="s">
        <v>4732</v>
      </c>
      <c r="AN115" s="27" t="s">
        <v>837</v>
      </c>
      <c r="AO115" s="27" t="s">
        <v>834</v>
      </c>
      <c r="AP115" s="27" t="s">
        <v>1209</v>
      </c>
      <c r="AQ115" s="27" t="s">
        <v>837</v>
      </c>
      <c r="AR115" s="27" t="s">
        <v>834</v>
      </c>
      <c r="AS115" s="27" t="s">
        <v>1020</v>
      </c>
      <c r="AT115" s="27" t="s">
        <v>837</v>
      </c>
      <c r="AU115" s="27" t="s">
        <v>834</v>
      </c>
      <c r="AV115" s="27" t="s">
        <v>4372</v>
      </c>
      <c r="AW115" s="27" t="s">
        <v>837</v>
      </c>
      <c r="AX115" s="27" t="s">
        <v>834</v>
      </c>
      <c r="AY115" s="27" t="s">
        <v>1424</v>
      </c>
      <c r="AZ115" s="27" t="s">
        <v>837</v>
      </c>
      <c r="BA115" s="27" t="s">
        <v>834</v>
      </c>
      <c r="BB115" s="27" t="s">
        <v>4186</v>
      </c>
      <c r="BC115" s="27" t="s">
        <v>837</v>
      </c>
      <c r="BD115" s="27" t="s">
        <v>834</v>
      </c>
      <c r="BE115" s="27" t="s">
        <v>2875</v>
      </c>
      <c r="BF115" s="27" t="s">
        <v>837</v>
      </c>
      <c r="BG115" s="27" t="s">
        <v>834</v>
      </c>
      <c r="BH115" s="27" t="s">
        <v>3118</v>
      </c>
      <c r="BI115" s="27" t="s">
        <v>837</v>
      </c>
      <c r="BJ115" s="27" t="s">
        <v>834</v>
      </c>
      <c r="BK115" s="27" t="s">
        <v>3608</v>
      </c>
      <c r="BL115" s="27" t="s">
        <v>837</v>
      </c>
      <c r="BM115" s="27" t="s">
        <v>834</v>
      </c>
      <c r="BN115" s="27" t="s">
        <v>3983</v>
      </c>
      <c r="BO115" s="27" t="s">
        <v>837</v>
      </c>
      <c r="BP115" s="27" t="s">
        <v>834</v>
      </c>
      <c r="BQ115" s="27" t="s">
        <v>3395</v>
      </c>
      <c r="BR115" s="27" t="s">
        <v>837</v>
      </c>
      <c r="BS115" s="27" t="s">
        <v>2784</v>
      </c>
      <c r="BT115" s="27" t="s">
        <v>1401</v>
      </c>
      <c r="BU115" s="27">
        <v>22043</v>
      </c>
      <c r="BV115" s="27" t="s">
        <v>6023</v>
      </c>
      <c r="BW115" s="27" t="s">
        <v>1401</v>
      </c>
      <c r="BX115" s="27">
        <v>29</v>
      </c>
      <c r="BY115" s="27" t="s">
        <v>6024</v>
      </c>
      <c r="BZ115" s="27" t="s">
        <v>1401</v>
      </c>
      <c r="CA115" s="27">
        <v>29</v>
      </c>
      <c r="CB115" s="27" t="s">
        <v>6025</v>
      </c>
      <c r="CC115" s="27" t="s">
        <v>1401</v>
      </c>
      <c r="CD115" s="1">
        <v>25</v>
      </c>
      <c r="CE115" s="1" t="s">
        <v>6210</v>
      </c>
      <c r="CF115" s="1" t="s">
        <v>1401</v>
      </c>
      <c r="CG115" s="1">
        <v>25</v>
      </c>
      <c r="CH115" s="1" t="s">
        <v>6211</v>
      </c>
      <c r="CI115" s="1" t="s">
        <v>1401</v>
      </c>
      <c r="CJ115" s="1">
        <v>21</v>
      </c>
      <c r="CK115" s="1" t="s">
        <v>6212</v>
      </c>
      <c r="CL115" s="1" t="s">
        <v>1401</v>
      </c>
      <c r="CM115" s="1">
        <v>18</v>
      </c>
      <c r="CN115" s="1" t="s">
        <v>6213</v>
      </c>
      <c r="CO115" s="1" t="s">
        <v>1401</v>
      </c>
      <c r="CP115" s="1">
        <v>13</v>
      </c>
      <c r="CQ115" s="1" t="s">
        <v>6214</v>
      </c>
      <c r="CR115" s="1" t="s">
        <v>1401</v>
      </c>
      <c r="CS115" s="1">
        <v>10</v>
      </c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>
      <c r="A116" s="27">
        <v>115</v>
      </c>
      <c r="B116" s="69">
        <v>39496</v>
      </c>
      <c r="C116" s="1" t="s">
        <v>3030</v>
      </c>
      <c r="D116" s="33">
        <v>161611</v>
      </c>
      <c r="E116" s="33">
        <v>72343</v>
      </c>
      <c r="F116" s="66">
        <f t="shared" si="22"/>
        <v>0.44763660889419654</v>
      </c>
      <c r="G116" s="35">
        <f t="shared" si="30"/>
        <v>0.72837731363089731</v>
      </c>
      <c r="H116" s="35" t="str">
        <f t="shared" si="31"/>
        <v>MQM</v>
      </c>
      <c r="I116" s="35">
        <f t="shared" si="32"/>
        <v>0.8314004119265167</v>
      </c>
      <c r="J116" s="35" t="str">
        <f t="shared" si="33"/>
        <v>PPPP</v>
      </c>
      <c r="K116" s="35">
        <f t="shared" si="34"/>
        <v>0.10302309829561948</v>
      </c>
      <c r="L116" s="35" t="str">
        <f t="shared" si="35"/>
        <v>PML-N</v>
      </c>
      <c r="M116" s="66">
        <f t="shared" si="36"/>
        <v>5.7448543743002088E-2</v>
      </c>
      <c r="N116" s="27" t="s">
        <v>834</v>
      </c>
      <c r="O116" s="27" t="s">
        <v>1002</v>
      </c>
      <c r="P116" s="27" t="s">
        <v>837</v>
      </c>
      <c r="Q116" s="27" t="s">
        <v>6216</v>
      </c>
      <c r="R116" s="27" t="s">
        <v>1185</v>
      </c>
      <c r="S116" s="27">
        <v>220</v>
      </c>
      <c r="T116" s="27" t="s">
        <v>2785</v>
      </c>
      <c r="U116" s="27" t="s">
        <v>1765</v>
      </c>
      <c r="V116" s="27">
        <v>60146</v>
      </c>
      <c r="W116" s="27" t="s">
        <v>834</v>
      </c>
      <c r="X116" s="27" t="s">
        <v>909</v>
      </c>
      <c r="Y116" s="27" t="s">
        <v>837</v>
      </c>
      <c r="Z116" s="27" t="s">
        <v>6215</v>
      </c>
      <c r="AA116" s="27" t="s">
        <v>1194</v>
      </c>
      <c r="AB116" s="27">
        <v>4156</v>
      </c>
      <c r="AC116" s="27" t="s">
        <v>2786</v>
      </c>
      <c r="AD116" s="27" t="s">
        <v>1003</v>
      </c>
      <c r="AE116" s="27">
        <v>7453</v>
      </c>
      <c r="AF116" s="27" t="s">
        <v>834</v>
      </c>
      <c r="AG116" s="27" t="s">
        <v>3202</v>
      </c>
      <c r="AH116" s="27" t="s">
        <v>837</v>
      </c>
      <c r="AI116" s="27" t="s">
        <v>834</v>
      </c>
      <c r="AJ116" s="27" t="s">
        <v>3764</v>
      </c>
      <c r="AK116" s="27" t="s">
        <v>837</v>
      </c>
      <c r="AL116" s="27" t="s">
        <v>834</v>
      </c>
      <c r="AM116" s="27" t="s">
        <v>4732</v>
      </c>
      <c r="AN116" s="27" t="s">
        <v>837</v>
      </c>
      <c r="AO116" s="27" t="s">
        <v>834</v>
      </c>
      <c r="AP116" s="27" t="s">
        <v>1209</v>
      </c>
      <c r="AQ116" s="27" t="s">
        <v>837</v>
      </c>
      <c r="AR116" s="27" t="s">
        <v>6217</v>
      </c>
      <c r="AS116" s="27" t="s">
        <v>1020</v>
      </c>
      <c r="AT116" s="27">
        <v>79</v>
      </c>
      <c r="AU116" s="27" t="s">
        <v>834</v>
      </c>
      <c r="AV116" s="27" t="s">
        <v>4372</v>
      </c>
      <c r="AW116" s="27" t="s">
        <v>837</v>
      </c>
      <c r="AX116" s="27" t="s">
        <v>834</v>
      </c>
      <c r="AY116" s="27" t="s">
        <v>1424</v>
      </c>
      <c r="AZ116" s="27" t="s">
        <v>837</v>
      </c>
      <c r="BA116" s="27" t="s">
        <v>834</v>
      </c>
      <c r="BB116" s="27" t="s">
        <v>4186</v>
      </c>
      <c r="BC116" s="27" t="s">
        <v>837</v>
      </c>
      <c r="BD116" s="27" t="s">
        <v>834</v>
      </c>
      <c r="BE116" s="27" t="s">
        <v>2875</v>
      </c>
      <c r="BF116" s="27" t="s">
        <v>837</v>
      </c>
      <c r="BG116" s="27" t="s">
        <v>834</v>
      </c>
      <c r="BH116" s="27" t="s">
        <v>3118</v>
      </c>
      <c r="BI116" s="27" t="s">
        <v>837</v>
      </c>
      <c r="BJ116" s="27" t="s">
        <v>834</v>
      </c>
      <c r="BK116" s="27" t="s">
        <v>3608</v>
      </c>
      <c r="BL116" s="27" t="s">
        <v>837</v>
      </c>
      <c r="BM116" s="27" t="s">
        <v>834</v>
      </c>
      <c r="BN116" s="27" t="s">
        <v>3983</v>
      </c>
      <c r="BO116" s="27" t="s">
        <v>837</v>
      </c>
      <c r="BP116" s="27" t="s">
        <v>6389</v>
      </c>
      <c r="BQ116" s="27" t="s">
        <v>3395</v>
      </c>
      <c r="BR116" s="27">
        <v>67</v>
      </c>
      <c r="BS116" s="27" t="s">
        <v>4193</v>
      </c>
      <c r="BT116" s="27" t="s">
        <v>1401</v>
      </c>
      <c r="BU116" s="27">
        <v>87</v>
      </c>
      <c r="BV116" s="27" t="s">
        <v>5830</v>
      </c>
      <c r="BW116" s="27" t="s">
        <v>1401</v>
      </c>
      <c r="BX116" s="27">
        <v>42</v>
      </c>
      <c r="BY116" s="27" t="s">
        <v>6390</v>
      </c>
      <c r="BZ116" s="27" t="s">
        <v>1401</v>
      </c>
      <c r="CA116" s="27">
        <v>31</v>
      </c>
      <c r="CB116" s="27" t="s">
        <v>6391</v>
      </c>
      <c r="CC116" s="27" t="s">
        <v>1401</v>
      </c>
      <c r="CD116" s="1">
        <v>29</v>
      </c>
      <c r="CE116" s="1" t="s">
        <v>6392</v>
      </c>
      <c r="CF116" s="1" t="s">
        <v>1401</v>
      </c>
      <c r="CG116" s="1">
        <v>26</v>
      </c>
      <c r="CH116" s="1" t="s">
        <v>2695</v>
      </c>
      <c r="CI116" s="1" t="s">
        <v>1401</v>
      </c>
      <c r="CJ116" s="1">
        <v>7</v>
      </c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>
      <c r="A117" s="27">
        <v>116</v>
      </c>
      <c r="B117" s="69">
        <v>39496</v>
      </c>
      <c r="C117" s="1" t="s">
        <v>3031</v>
      </c>
      <c r="D117" s="33">
        <v>151981</v>
      </c>
      <c r="E117" s="33">
        <v>59107</v>
      </c>
      <c r="F117" s="66">
        <f t="shared" si="22"/>
        <v>0.38891045591225221</v>
      </c>
      <c r="G117" s="35">
        <f t="shared" si="30"/>
        <v>0.64236046491955268</v>
      </c>
      <c r="H117" s="35" t="str">
        <f t="shared" si="31"/>
        <v>MQM</v>
      </c>
      <c r="I117" s="35">
        <f t="shared" si="32"/>
        <v>0.78755477354628045</v>
      </c>
      <c r="J117" s="35" t="str">
        <f t="shared" si="33"/>
        <v>PPPP</v>
      </c>
      <c r="K117" s="35">
        <f t="shared" si="34"/>
        <v>0.1451943086267278</v>
      </c>
      <c r="L117" s="35" t="str">
        <f t="shared" si="35"/>
        <v>PML-N</v>
      </c>
      <c r="M117" s="66">
        <f t="shared" si="36"/>
        <v>4.2905239650126041E-2</v>
      </c>
      <c r="N117" s="27" t="s">
        <v>834</v>
      </c>
      <c r="O117" s="27" t="s">
        <v>1002</v>
      </c>
      <c r="P117" s="27" t="s">
        <v>837</v>
      </c>
      <c r="Q117" s="27" t="s">
        <v>6394</v>
      </c>
      <c r="R117" s="27" t="s">
        <v>1185</v>
      </c>
      <c r="S117" s="27">
        <v>1316</v>
      </c>
      <c r="T117" s="27" t="s">
        <v>2787</v>
      </c>
      <c r="U117" s="27" t="s">
        <v>1765</v>
      </c>
      <c r="V117" s="27">
        <v>46550</v>
      </c>
      <c r="W117" s="27" t="s">
        <v>834</v>
      </c>
      <c r="X117" s="27" t="s">
        <v>909</v>
      </c>
      <c r="Y117" s="27" t="s">
        <v>837</v>
      </c>
      <c r="Z117" s="27" t="s">
        <v>6393</v>
      </c>
      <c r="AA117" s="27" t="s">
        <v>1194</v>
      </c>
      <c r="AB117" s="27">
        <v>2536</v>
      </c>
      <c r="AC117" s="27" t="s">
        <v>2788</v>
      </c>
      <c r="AD117" s="27" t="s">
        <v>1003</v>
      </c>
      <c r="AE117" s="27">
        <v>8582</v>
      </c>
      <c r="AF117" s="27" t="s">
        <v>834</v>
      </c>
      <c r="AG117" s="27" t="s">
        <v>3202</v>
      </c>
      <c r="AH117" s="27" t="s">
        <v>837</v>
      </c>
      <c r="AI117" s="27" t="s">
        <v>834</v>
      </c>
      <c r="AJ117" s="27" t="s">
        <v>3764</v>
      </c>
      <c r="AK117" s="27" t="s">
        <v>837</v>
      </c>
      <c r="AL117" s="27" t="s">
        <v>834</v>
      </c>
      <c r="AM117" s="27" t="s">
        <v>4732</v>
      </c>
      <c r="AN117" s="27" t="s">
        <v>837</v>
      </c>
      <c r="AO117" s="27" t="s">
        <v>834</v>
      </c>
      <c r="AP117" s="27" t="s">
        <v>1209</v>
      </c>
      <c r="AQ117" s="27" t="s">
        <v>837</v>
      </c>
      <c r="AR117" s="27" t="s">
        <v>834</v>
      </c>
      <c r="AS117" s="27" t="s">
        <v>1020</v>
      </c>
      <c r="AT117" s="27" t="s">
        <v>837</v>
      </c>
      <c r="AU117" s="27" t="s">
        <v>834</v>
      </c>
      <c r="AV117" s="27" t="s">
        <v>4372</v>
      </c>
      <c r="AW117" s="27" t="s">
        <v>837</v>
      </c>
      <c r="AX117" s="27" t="s">
        <v>834</v>
      </c>
      <c r="AY117" s="27" t="s">
        <v>1424</v>
      </c>
      <c r="AZ117" s="27" t="s">
        <v>837</v>
      </c>
      <c r="BA117" s="27" t="s">
        <v>834</v>
      </c>
      <c r="BB117" s="27" t="s">
        <v>4186</v>
      </c>
      <c r="BC117" s="27" t="s">
        <v>837</v>
      </c>
      <c r="BD117" s="27" t="s">
        <v>834</v>
      </c>
      <c r="BE117" s="27" t="s">
        <v>2875</v>
      </c>
      <c r="BF117" s="27" t="s">
        <v>837</v>
      </c>
      <c r="BG117" s="27" t="s">
        <v>834</v>
      </c>
      <c r="BH117" s="27" t="s">
        <v>3118</v>
      </c>
      <c r="BI117" s="27" t="s">
        <v>837</v>
      </c>
      <c r="BJ117" s="27" t="s">
        <v>834</v>
      </c>
      <c r="BK117" s="27" t="s">
        <v>3608</v>
      </c>
      <c r="BL117" s="27" t="s">
        <v>837</v>
      </c>
      <c r="BM117" s="27" t="s">
        <v>834</v>
      </c>
      <c r="BN117" s="27" t="s">
        <v>3983</v>
      </c>
      <c r="BO117" s="27" t="s">
        <v>837</v>
      </c>
      <c r="BP117" s="27" t="s">
        <v>834</v>
      </c>
      <c r="BQ117" s="27" t="s">
        <v>3395</v>
      </c>
      <c r="BR117" s="27" t="s">
        <v>837</v>
      </c>
      <c r="BS117" s="27" t="s">
        <v>6395</v>
      </c>
      <c r="BT117" s="27" t="s">
        <v>1401</v>
      </c>
      <c r="BU117" s="27">
        <v>60</v>
      </c>
      <c r="BV117" s="27" t="s">
        <v>6221</v>
      </c>
      <c r="BW117" s="27" t="s">
        <v>1401</v>
      </c>
      <c r="BX117" s="27">
        <v>47</v>
      </c>
      <c r="BY117" s="27" t="s">
        <v>6222</v>
      </c>
      <c r="BZ117" s="27" t="s">
        <v>1401</v>
      </c>
      <c r="CA117" s="27">
        <v>16</v>
      </c>
      <c r="CB117" s="52"/>
      <c r="CC117" s="5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>
      <c r="A118" s="27">
        <v>117</v>
      </c>
      <c r="B118" s="69">
        <v>39496</v>
      </c>
      <c r="C118" s="1" t="s">
        <v>3003</v>
      </c>
      <c r="D118" s="33">
        <v>153321</v>
      </c>
      <c r="E118" s="33">
        <v>67995</v>
      </c>
      <c r="F118" s="66">
        <f t="shared" si="22"/>
        <v>0.44348132349775959</v>
      </c>
      <c r="G118" s="35">
        <f t="shared" si="30"/>
        <v>0.52189131553790724</v>
      </c>
      <c r="H118" s="35" t="str">
        <f t="shared" si="31"/>
        <v>MQM</v>
      </c>
      <c r="I118" s="35">
        <f t="shared" si="32"/>
        <v>0.74627546143098755</v>
      </c>
      <c r="J118" s="35" t="str">
        <f t="shared" si="33"/>
        <v>PPPP</v>
      </c>
      <c r="K118" s="35">
        <f t="shared" si="34"/>
        <v>0.22438414589308037</v>
      </c>
      <c r="L118" s="35" t="str">
        <f t="shared" si="35"/>
        <v>MMA</v>
      </c>
      <c r="M118" s="66">
        <f t="shared" si="36"/>
        <v>1.5751158173395102E-2</v>
      </c>
      <c r="N118" s="27" t="s">
        <v>834</v>
      </c>
      <c r="O118" s="27" t="s">
        <v>1002</v>
      </c>
      <c r="P118" s="27" t="s">
        <v>837</v>
      </c>
      <c r="Q118" s="27" t="s">
        <v>6223</v>
      </c>
      <c r="R118" s="27" t="s">
        <v>1185</v>
      </c>
      <c r="S118" s="27">
        <v>1071</v>
      </c>
      <c r="T118" s="27" t="s">
        <v>2789</v>
      </c>
      <c r="U118" s="27" t="s">
        <v>1765</v>
      </c>
      <c r="V118" s="27">
        <v>50743</v>
      </c>
      <c r="W118" s="27" t="s">
        <v>834</v>
      </c>
      <c r="X118" s="27" t="s">
        <v>909</v>
      </c>
      <c r="Y118" s="27" t="s">
        <v>837</v>
      </c>
      <c r="Z118" s="27" t="s">
        <v>6224</v>
      </c>
      <c r="AA118" s="27" t="s">
        <v>1194</v>
      </c>
      <c r="AB118" s="27">
        <v>816</v>
      </c>
      <c r="AC118" s="27" t="s">
        <v>2790</v>
      </c>
      <c r="AD118" s="27" t="s">
        <v>1003</v>
      </c>
      <c r="AE118" s="27">
        <v>15257</v>
      </c>
      <c r="AF118" s="27" t="s">
        <v>834</v>
      </c>
      <c r="AG118" s="27" t="s">
        <v>3202</v>
      </c>
      <c r="AH118" s="27" t="s">
        <v>837</v>
      </c>
      <c r="AI118" s="27" t="s">
        <v>834</v>
      </c>
      <c r="AJ118" s="27" t="s">
        <v>3764</v>
      </c>
      <c r="AK118" s="27" t="s">
        <v>837</v>
      </c>
      <c r="AL118" s="27" t="s">
        <v>834</v>
      </c>
      <c r="AM118" s="27" t="s">
        <v>4732</v>
      </c>
      <c r="AN118" s="27" t="s">
        <v>837</v>
      </c>
      <c r="AO118" s="27" t="s">
        <v>834</v>
      </c>
      <c r="AP118" s="27" t="s">
        <v>1209</v>
      </c>
      <c r="AQ118" s="27" t="s">
        <v>837</v>
      </c>
      <c r="AR118" s="27" t="s">
        <v>834</v>
      </c>
      <c r="AS118" s="27" t="s">
        <v>1020</v>
      </c>
      <c r="AT118" s="27" t="s">
        <v>837</v>
      </c>
      <c r="AU118" s="27" t="s">
        <v>834</v>
      </c>
      <c r="AV118" s="27" t="s">
        <v>4372</v>
      </c>
      <c r="AW118" s="27" t="s">
        <v>837</v>
      </c>
      <c r="AX118" s="27" t="s">
        <v>834</v>
      </c>
      <c r="AY118" s="27" t="s">
        <v>1424</v>
      </c>
      <c r="AZ118" s="27" t="s">
        <v>837</v>
      </c>
      <c r="BA118" s="27" t="s">
        <v>834</v>
      </c>
      <c r="BB118" s="27" t="s">
        <v>4186</v>
      </c>
      <c r="BC118" s="27" t="s">
        <v>837</v>
      </c>
      <c r="BD118" s="27" t="s">
        <v>834</v>
      </c>
      <c r="BE118" s="27" t="s">
        <v>2875</v>
      </c>
      <c r="BF118" s="27" t="s">
        <v>837</v>
      </c>
      <c r="BG118" s="27" t="s">
        <v>834</v>
      </c>
      <c r="BH118" s="27" t="s">
        <v>3118</v>
      </c>
      <c r="BI118" s="27" t="s">
        <v>837</v>
      </c>
      <c r="BJ118" s="27" t="s">
        <v>834</v>
      </c>
      <c r="BK118" s="27" t="s">
        <v>3608</v>
      </c>
      <c r="BL118" s="27" t="s">
        <v>837</v>
      </c>
      <c r="BM118" s="27" t="s">
        <v>834</v>
      </c>
      <c r="BN118" s="27" t="s">
        <v>3983</v>
      </c>
      <c r="BO118" s="27" t="s">
        <v>837</v>
      </c>
      <c r="BP118" s="27" t="s">
        <v>834</v>
      </c>
      <c r="BQ118" s="27" t="s">
        <v>3395</v>
      </c>
      <c r="BR118" s="27" t="s">
        <v>837</v>
      </c>
      <c r="BS118" s="27" t="s">
        <v>6225</v>
      </c>
      <c r="BT118" s="27" t="s">
        <v>1401</v>
      </c>
      <c r="BU118" s="27">
        <v>86</v>
      </c>
      <c r="BV118" s="27" t="s">
        <v>2786</v>
      </c>
      <c r="BW118" s="27" t="s">
        <v>1401</v>
      </c>
      <c r="BX118" s="27">
        <v>22</v>
      </c>
      <c r="BY118" s="52"/>
      <c r="BZ118" s="52"/>
      <c r="CA118" s="52"/>
      <c r="CB118" s="52"/>
      <c r="CC118" s="52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>
      <c r="A119" s="27">
        <v>118</v>
      </c>
      <c r="B119" s="69">
        <v>39496</v>
      </c>
      <c r="C119" s="1" t="s">
        <v>3004</v>
      </c>
      <c r="D119" s="33">
        <v>154668</v>
      </c>
      <c r="E119" s="33">
        <v>59636</v>
      </c>
      <c r="F119" s="66">
        <f t="shared" si="22"/>
        <v>0.3855742622908423</v>
      </c>
      <c r="G119" s="35">
        <f t="shared" si="30"/>
        <v>0.55298812797639008</v>
      </c>
      <c r="H119" s="35" t="str">
        <f t="shared" si="31"/>
        <v>MQM</v>
      </c>
      <c r="I119" s="35">
        <f t="shared" si="32"/>
        <v>0.75140854517405598</v>
      </c>
      <c r="J119" s="35" t="str">
        <f t="shared" si="33"/>
        <v>PPPP</v>
      </c>
      <c r="K119" s="35">
        <f t="shared" si="34"/>
        <v>0.19842041719766584</v>
      </c>
      <c r="L119" s="35" t="str">
        <f t="shared" si="35"/>
        <v>PML-N</v>
      </c>
      <c r="M119" s="66">
        <f t="shared" si="36"/>
        <v>2.8221208665906498E-2</v>
      </c>
      <c r="N119" s="27" t="s">
        <v>834</v>
      </c>
      <c r="O119" s="27" t="s">
        <v>1002</v>
      </c>
      <c r="P119" s="27" t="s">
        <v>837</v>
      </c>
      <c r="Q119" s="27" t="s">
        <v>6065</v>
      </c>
      <c r="R119" s="27" t="s">
        <v>1185</v>
      </c>
      <c r="S119" s="27">
        <v>1094</v>
      </c>
      <c r="T119" s="27" t="s">
        <v>2791</v>
      </c>
      <c r="U119" s="27" t="s">
        <v>1765</v>
      </c>
      <c r="V119" s="27">
        <v>44811</v>
      </c>
      <c r="W119" s="27" t="s">
        <v>834</v>
      </c>
      <c r="X119" s="27" t="s">
        <v>909</v>
      </c>
      <c r="Y119" s="27" t="s">
        <v>837</v>
      </c>
      <c r="Z119" s="27" t="s">
        <v>3484</v>
      </c>
      <c r="AA119" s="27" t="s">
        <v>1194</v>
      </c>
      <c r="AB119" s="27">
        <v>1683</v>
      </c>
      <c r="AC119" s="27" t="s">
        <v>2792</v>
      </c>
      <c r="AD119" s="27" t="s">
        <v>1003</v>
      </c>
      <c r="AE119" s="27">
        <v>11833</v>
      </c>
      <c r="AF119" s="27" t="s">
        <v>834</v>
      </c>
      <c r="AG119" s="27" t="s">
        <v>3202</v>
      </c>
      <c r="AH119" s="27" t="s">
        <v>837</v>
      </c>
      <c r="AI119" s="27" t="s">
        <v>834</v>
      </c>
      <c r="AJ119" s="27" t="s">
        <v>3764</v>
      </c>
      <c r="AK119" s="27" t="s">
        <v>837</v>
      </c>
      <c r="AL119" s="27" t="s">
        <v>834</v>
      </c>
      <c r="AM119" s="27" t="s">
        <v>4732</v>
      </c>
      <c r="AN119" s="27" t="s">
        <v>837</v>
      </c>
      <c r="AO119" s="27" t="s">
        <v>834</v>
      </c>
      <c r="AP119" s="27" t="s">
        <v>1209</v>
      </c>
      <c r="AQ119" s="27" t="s">
        <v>837</v>
      </c>
      <c r="AR119" s="27" t="s">
        <v>834</v>
      </c>
      <c r="AS119" s="27" t="s">
        <v>1020</v>
      </c>
      <c r="AT119" s="27" t="s">
        <v>837</v>
      </c>
      <c r="AU119" s="27" t="s">
        <v>834</v>
      </c>
      <c r="AV119" s="27" t="s">
        <v>4372</v>
      </c>
      <c r="AW119" s="27" t="s">
        <v>837</v>
      </c>
      <c r="AX119" s="27" t="s">
        <v>834</v>
      </c>
      <c r="AY119" s="27" t="s">
        <v>1424</v>
      </c>
      <c r="AZ119" s="27" t="s">
        <v>837</v>
      </c>
      <c r="BA119" s="27" t="s">
        <v>834</v>
      </c>
      <c r="BB119" s="27" t="s">
        <v>4186</v>
      </c>
      <c r="BC119" s="27" t="s">
        <v>837</v>
      </c>
      <c r="BD119" s="27" t="s">
        <v>834</v>
      </c>
      <c r="BE119" s="27" t="s">
        <v>2875</v>
      </c>
      <c r="BF119" s="27" t="s">
        <v>837</v>
      </c>
      <c r="BG119" s="27" t="s">
        <v>834</v>
      </c>
      <c r="BH119" s="27" t="s">
        <v>3118</v>
      </c>
      <c r="BI119" s="27" t="s">
        <v>837</v>
      </c>
      <c r="BJ119" s="27" t="s">
        <v>834</v>
      </c>
      <c r="BK119" s="27" t="s">
        <v>3608</v>
      </c>
      <c r="BL119" s="27" t="s">
        <v>837</v>
      </c>
      <c r="BM119" s="27" t="s">
        <v>834</v>
      </c>
      <c r="BN119" s="27" t="s">
        <v>3983</v>
      </c>
      <c r="BO119" s="27" t="s">
        <v>837</v>
      </c>
      <c r="BP119" s="27" t="s">
        <v>834</v>
      </c>
      <c r="BQ119" s="27" t="s">
        <v>3395</v>
      </c>
      <c r="BR119" s="27" t="s">
        <v>837</v>
      </c>
      <c r="BS119" s="27" t="s">
        <v>6044</v>
      </c>
      <c r="BT119" s="27" t="s">
        <v>1401</v>
      </c>
      <c r="BU119" s="27">
        <v>89</v>
      </c>
      <c r="BV119" s="27" t="s">
        <v>4514</v>
      </c>
      <c r="BW119" s="27" t="s">
        <v>1401</v>
      </c>
      <c r="BX119" s="27">
        <v>44</v>
      </c>
      <c r="BY119" s="27" t="s">
        <v>5881</v>
      </c>
      <c r="BZ119" s="27" t="s">
        <v>1401</v>
      </c>
      <c r="CA119" s="27">
        <v>28</v>
      </c>
      <c r="CB119" s="27" t="s">
        <v>5882</v>
      </c>
      <c r="CC119" s="27" t="s">
        <v>1401</v>
      </c>
      <c r="CD119" s="1">
        <v>22</v>
      </c>
      <c r="CE119" s="1" t="s">
        <v>5883</v>
      </c>
      <c r="CF119" s="1" t="s">
        <v>1401</v>
      </c>
      <c r="CG119" s="1">
        <v>18</v>
      </c>
      <c r="CH119" s="1" t="s">
        <v>4358</v>
      </c>
      <c r="CI119" s="1" t="s">
        <v>1401</v>
      </c>
      <c r="CJ119" s="1">
        <v>14</v>
      </c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spans="1:145">
      <c r="A120" s="27">
        <v>119</v>
      </c>
      <c r="B120" s="69">
        <v>39496</v>
      </c>
      <c r="C120" s="1" t="s">
        <v>3005</v>
      </c>
      <c r="D120" s="33">
        <v>157124</v>
      </c>
      <c r="E120" s="33">
        <v>65097</v>
      </c>
      <c r="F120" s="66">
        <f t="shared" si="22"/>
        <v>0.4143033527659683</v>
      </c>
      <c r="G120" s="35">
        <f t="shared" si="30"/>
        <v>0.41997327065763401</v>
      </c>
      <c r="H120" s="35" t="str">
        <f t="shared" si="31"/>
        <v>MQM</v>
      </c>
      <c r="I120" s="35">
        <f t="shared" si="32"/>
        <v>0.6338848180407699</v>
      </c>
      <c r="J120" s="35" t="str">
        <f t="shared" si="33"/>
        <v>PML-N</v>
      </c>
      <c r="K120" s="35">
        <f t="shared" si="34"/>
        <v>0.21391154738313595</v>
      </c>
      <c r="L120" s="35" t="str">
        <f t="shared" si="35"/>
        <v>PPPP</v>
      </c>
      <c r="M120" s="66">
        <f t="shared" si="36"/>
        <v>0.1475797655805951</v>
      </c>
      <c r="N120" s="27" t="s">
        <v>5886</v>
      </c>
      <c r="O120" s="27" t="s">
        <v>1002</v>
      </c>
      <c r="P120" s="27">
        <v>40</v>
      </c>
      <c r="Q120" s="27" t="s">
        <v>5885</v>
      </c>
      <c r="R120" s="27" t="s">
        <v>1185</v>
      </c>
      <c r="S120" s="27">
        <v>214</v>
      </c>
      <c r="T120" s="27" t="s">
        <v>2793</v>
      </c>
      <c r="U120" s="27" t="s">
        <v>1765</v>
      </c>
      <c r="V120" s="27">
        <v>41264</v>
      </c>
      <c r="W120" s="27" t="s">
        <v>834</v>
      </c>
      <c r="X120" s="27" t="s">
        <v>909</v>
      </c>
      <c r="Y120" s="27" t="s">
        <v>837</v>
      </c>
      <c r="Z120" s="27" t="s">
        <v>2794</v>
      </c>
      <c r="AA120" s="27" t="s">
        <v>1194</v>
      </c>
      <c r="AB120" s="27">
        <v>13925</v>
      </c>
      <c r="AC120" s="27" t="s">
        <v>5884</v>
      </c>
      <c r="AD120" s="27" t="s">
        <v>1003</v>
      </c>
      <c r="AE120" s="27">
        <v>9607</v>
      </c>
      <c r="AF120" s="27" t="s">
        <v>834</v>
      </c>
      <c r="AG120" s="27" t="s">
        <v>3202</v>
      </c>
      <c r="AH120" s="27" t="s">
        <v>837</v>
      </c>
      <c r="AI120" s="27" t="s">
        <v>834</v>
      </c>
      <c r="AJ120" s="27" t="s">
        <v>3764</v>
      </c>
      <c r="AK120" s="27" t="s">
        <v>837</v>
      </c>
      <c r="AL120" s="27" t="s">
        <v>834</v>
      </c>
      <c r="AM120" s="27" t="s">
        <v>4732</v>
      </c>
      <c r="AN120" s="27" t="s">
        <v>837</v>
      </c>
      <c r="AO120" s="27" t="s">
        <v>834</v>
      </c>
      <c r="AP120" s="27" t="s">
        <v>1209</v>
      </c>
      <c r="AQ120" s="27" t="s">
        <v>837</v>
      </c>
      <c r="AR120" s="27" t="s">
        <v>834</v>
      </c>
      <c r="AS120" s="27" t="s">
        <v>1020</v>
      </c>
      <c r="AT120" s="27" t="s">
        <v>837</v>
      </c>
      <c r="AU120" s="27" t="s">
        <v>834</v>
      </c>
      <c r="AV120" s="27" t="s">
        <v>4372</v>
      </c>
      <c r="AW120" s="27" t="s">
        <v>837</v>
      </c>
      <c r="AX120" s="27" t="s">
        <v>834</v>
      </c>
      <c r="AY120" s="27" t="s">
        <v>1424</v>
      </c>
      <c r="AZ120" s="27" t="s">
        <v>837</v>
      </c>
      <c r="BA120" s="27" t="s">
        <v>834</v>
      </c>
      <c r="BB120" s="27" t="s">
        <v>4186</v>
      </c>
      <c r="BC120" s="27" t="s">
        <v>837</v>
      </c>
      <c r="BD120" s="27" t="s">
        <v>834</v>
      </c>
      <c r="BE120" s="27" t="s">
        <v>2875</v>
      </c>
      <c r="BF120" s="27" t="s">
        <v>837</v>
      </c>
      <c r="BG120" s="27" t="s">
        <v>834</v>
      </c>
      <c r="BH120" s="27" t="s">
        <v>3118</v>
      </c>
      <c r="BI120" s="27" t="s">
        <v>837</v>
      </c>
      <c r="BJ120" s="27" t="s">
        <v>834</v>
      </c>
      <c r="BK120" s="27" t="s">
        <v>3608</v>
      </c>
      <c r="BL120" s="27" t="s">
        <v>837</v>
      </c>
      <c r="BM120" s="27" t="s">
        <v>834</v>
      </c>
      <c r="BN120" s="27" t="s">
        <v>3983</v>
      </c>
      <c r="BO120" s="27" t="s">
        <v>837</v>
      </c>
      <c r="BP120" s="27" t="s">
        <v>834</v>
      </c>
      <c r="BQ120" s="27" t="s">
        <v>3395</v>
      </c>
      <c r="BR120" s="27" t="s">
        <v>837</v>
      </c>
      <c r="BS120" s="27" t="s">
        <v>5887</v>
      </c>
      <c r="BT120" s="27" t="s">
        <v>1401</v>
      </c>
      <c r="BU120" s="27">
        <v>24</v>
      </c>
      <c r="BV120" s="27" t="s">
        <v>5888</v>
      </c>
      <c r="BW120" s="27" t="s">
        <v>1401</v>
      </c>
      <c r="BX120" s="27">
        <v>23</v>
      </c>
      <c r="BY120" s="52"/>
      <c r="BZ120" s="52"/>
      <c r="CA120" s="52"/>
      <c r="CB120" s="52"/>
      <c r="CC120" s="52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spans="1:145">
      <c r="A121" s="27">
        <v>120</v>
      </c>
      <c r="B121" s="69">
        <v>39496</v>
      </c>
      <c r="C121" s="1" t="s">
        <v>3224</v>
      </c>
      <c r="D121" s="33">
        <v>182053</v>
      </c>
      <c r="E121" s="33">
        <v>85393</v>
      </c>
      <c r="F121" s="66">
        <f t="shared" si="22"/>
        <v>0.46905571454466555</v>
      </c>
      <c r="G121" s="35">
        <f t="shared" si="30"/>
        <v>0.72325600459054018</v>
      </c>
      <c r="H121" s="35" t="str">
        <f t="shared" si="31"/>
        <v>MQM</v>
      </c>
      <c r="I121" s="35">
        <f t="shared" si="32"/>
        <v>0.83308936329675731</v>
      </c>
      <c r="J121" s="35" t="str">
        <f t="shared" si="33"/>
        <v>PPPP</v>
      </c>
      <c r="K121" s="35">
        <f t="shared" si="34"/>
        <v>0.10983335870621713</v>
      </c>
      <c r="L121" s="35" t="str">
        <f t="shared" si="35"/>
        <v>PML-N</v>
      </c>
      <c r="M121" s="66">
        <f t="shared" si="36"/>
        <v>4.6549482978698487E-2</v>
      </c>
      <c r="N121" s="27" t="s">
        <v>834</v>
      </c>
      <c r="O121" s="27" t="s">
        <v>1002</v>
      </c>
      <c r="P121" s="27" t="s">
        <v>837</v>
      </c>
      <c r="Q121" s="27" t="s">
        <v>834</v>
      </c>
      <c r="R121" s="27" t="s">
        <v>1185</v>
      </c>
      <c r="S121" s="27" t="s">
        <v>837</v>
      </c>
      <c r="T121" s="27" t="s">
        <v>2975</v>
      </c>
      <c r="U121" s="27" t="s">
        <v>1765</v>
      </c>
      <c r="V121" s="27">
        <v>71140</v>
      </c>
      <c r="W121" s="27" t="s">
        <v>834</v>
      </c>
      <c r="X121" s="27" t="s">
        <v>909</v>
      </c>
      <c r="Y121" s="27" t="s">
        <v>837</v>
      </c>
      <c r="Z121" s="27" t="s">
        <v>5889</v>
      </c>
      <c r="AA121" s="27" t="s">
        <v>1194</v>
      </c>
      <c r="AB121" s="27">
        <v>3975</v>
      </c>
      <c r="AC121" s="27" t="s">
        <v>2976</v>
      </c>
      <c r="AD121" s="27" t="s">
        <v>1003</v>
      </c>
      <c r="AE121" s="27">
        <v>9379</v>
      </c>
      <c r="AF121" s="27" t="s">
        <v>834</v>
      </c>
      <c r="AG121" s="27" t="s">
        <v>3202</v>
      </c>
      <c r="AH121" s="27" t="s">
        <v>837</v>
      </c>
      <c r="AI121" s="27" t="s">
        <v>834</v>
      </c>
      <c r="AJ121" s="27" t="s">
        <v>3764</v>
      </c>
      <c r="AK121" s="27" t="s">
        <v>837</v>
      </c>
      <c r="AL121" s="27" t="s">
        <v>834</v>
      </c>
      <c r="AM121" s="27" t="s">
        <v>4732</v>
      </c>
      <c r="AN121" s="27" t="s">
        <v>837</v>
      </c>
      <c r="AO121" s="27" t="s">
        <v>834</v>
      </c>
      <c r="AP121" s="27" t="s">
        <v>1209</v>
      </c>
      <c r="AQ121" s="27" t="s">
        <v>837</v>
      </c>
      <c r="AR121" s="27" t="s">
        <v>834</v>
      </c>
      <c r="AS121" s="27" t="s">
        <v>1020</v>
      </c>
      <c r="AT121" s="27" t="s">
        <v>837</v>
      </c>
      <c r="AU121" s="27" t="s">
        <v>834</v>
      </c>
      <c r="AV121" s="27" t="s">
        <v>4372</v>
      </c>
      <c r="AW121" s="27" t="s">
        <v>837</v>
      </c>
      <c r="AX121" s="27" t="s">
        <v>834</v>
      </c>
      <c r="AY121" s="27" t="s">
        <v>1424</v>
      </c>
      <c r="AZ121" s="27" t="s">
        <v>837</v>
      </c>
      <c r="BA121" s="27" t="s">
        <v>834</v>
      </c>
      <c r="BB121" s="27" t="s">
        <v>4186</v>
      </c>
      <c r="BC121" s="27" t="s">
        <v>837</v>
      </c>
      <c r="BD121" s="27" t="s">
        <v>834</v>
      </c>
      <c r="BE121" s="27" t="s">
        <v>2875</v>
      </c>
      <c r="BF121" s="27" t="s">
        <v>837</v>
      </c>
      <c r="BG121" s="27" t="s">
        <v>834</v>
      </c>
      <c r="BH121" s="27" t="s">
        <v>3118</v>
      </c>
      <c r="BI121" s="27" t="s">
        <v>837</v>
      </c>
      <c r="BJ121" s="27" t="s">
        <v>834</v>
      </c>
      <c r="BK121" s="27" t="s">
        <v>3608</v>
      </c>
      <c r="BL121" s="27" t="s">
        <v>837</v>
      </c>
      <c r="BM121" s="27" t="s">
        <v>834</v>
      </c>
      <c r="BN121" s="27" t="s">
        <v>3983</v>
      </c>
      <c r="BO121" s="27" t="s">
        <v>837</v>
      </c>
      <c r="BP121" s="27" t="s">
        <v>5891</v>
      </c>
      <c r="BQ121" s="27" t="s">
        <v>3395</v>
      </c>
      <c r="BR121" s="27">
        <v>143</v>
      </c>
      <c r="BS121" s="27" t="s">
        <v>5890</v>
      </c>
      <c r="BT121" s="27" t="s">
        <v>1401</v>
      </c>
      <c r="BU121" s="27">
        <v>593</v>
      </c>
      <c r="BV121" s="27" t="s">
        <v>5892</v>
      </c>
      <c r="BW121" s="27" t="s">
        <v>1401</v>
      </c>
      <c r="BX121" s="27">
        <v>80</v>
      </c>
      <c r="BY121" s="27" t="s">
        <v>5896</v>
      </c>
      <c r="BZ121" s="27" t="s">
        <v>1401</v>
      </c>
      <c r="CA121" s="27">
        <v>41</v>
      </c>
      <c r="CB121" s="27" t="s">
        <v>5897</v>
      </c>
      <c r="CC121" s="27" t="s">
        <v>1401</v>
      </c>
      <c r="CD121" s="1">
        <v>26</v>
      </c>
      <c r="CE121" s="1" t="s">
        <v>5898</v>
      </c>
      <c r="CF121" s="1" t="s">
        <v>1401</v>
      </c>
      <c r="CG121" s="1">
        <v>16</v>
      </c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spans="1:145">
      <c r="A122" s="27">
        <v>121</v>
      </c>
      <c r="B122" s="69">
        <v>39496</v>
      </c>
      <c r="C122" s="1" t="s">
        <v>3225</v>
      </c>
      <c r="D122" s="33">
        <v>149299</v>
      </c>
      <c r="E122" s="33">
        <v>81764</v>
      </c>
      <c r="F122" s="66">
        <f t="shared" si="22"/>
        <v>0.54765269693701901</v>
      </c>
      <c r="G122" s="35">
        <f t="shared" si="30"/>
        <v>0.8404309965265887</v>
      </c>
      <c r="H122" s="35" t="str">
        <f t="shared" si="31"/>
        <v>MQM</v>
      </c>
      <c r="I122" s="35">
        <f t="shared" si="32"/>
        <v>0.90113008169854703</v>
      </c>
      <c r="J122" s="35" t="str">
        <f t="shared" si="33"/>
        <v>PPPP</v>
      </c>
      <c r="K122" s="35">
        <f t="shared" si="34"/>
        <v>6.0699085171958322E-2</v>
      </c>
      <c r="L122" s="35" t="str">
        <f t="shared" si="35"/>
        <v>PML-N</v>
      </c>
      <c r="M122" s="66">
        <f t="shared" si="36"/>
        <v>3.5174404383347194E-2</v>
      </c>
      <c r="N122" s="27" t="s">
        <v>834</v>
      </c>
      <c r="O122" s="27" t="s">
        <v>1002</v>
      </c>
      <c r="P122" s="27" t="s">
        <v>837</v>
      </c>
      <c r="Q122" s="27" t="s">
        <v>834</v>
      </c>
      <c r="R122" s="27" t="s">
        <v>1185</v>
      </c>
      <c r="S122" s="27" t="s">
        <v>837</v>
      </c>
      <c r="T122" s="27" t="s">
        <v>2977</v>
      </c>
      <c r="U122" s="27" t="s">
        <v>1765</v>
      </c>
      <c r="V122" s="27">
        <v>73680</v>
      </c>
      <c r="W122" s="27" t="s">
        <v>834</v>
      </c>
      <c r="X122" s="27" t="s">
        <v>909</v>
      </c>
      <c r="Y122" s="27" t="s">
        <v>837</v>
      </c>
      <c r="Z122" s="27" t="s">
        <v>5899</v>
      </c>
      <c r="AA122" s="27" t="s">
        <v>1194</v>
      </c>
      <c r="AB122" s="27">
        <v>2876</v>
      </c>
      <c r="AC122" s="27" t="s">
        <v>2978</v>
      </c>
      <c r="AD122" s="27" t="s">
        <v>1003</v>
      </c>
      <c r="AE122" s="27">
        <v>4963</v>
      </c>
      <c r="AF122" s="27" t="s">
        <v>834</v>
      </c>
      <c r="AG122" s="27" t="s">
        <v>3202</v>
      </c>
      <c r="AH122" s="27" t="s">
        <v>837</v>
      </c>
      <c r="AI122" s="27" t="s">
        <v>834</v>
      </c>
      <c r="AJ122" s="27" t="s">
        <v>3764</v>
      </c>
      <c r="AK122" s="27" t="s">
        <v>837</v>
      </c>
      <c r="AL122" s="27" t="s">
        <v>834</v>
      </c>
      <c r="AM122" s="27" t="s">
        <v>4732</v>
      </c>
      <c r="AN122" s="27" t="s">
        <v>837</v>
      </c>
      <c r="AO122" s="27" t="s">
        <v>834</v>
      </c>
      <c r="AP122" s="27" t="s">
        <v>1209</v>
      </c>
      <c r="AQ122" s="27" t="s">
        <v>837</v>
      </c>
      <c r="AR122" s="27" t="s">
        <v>834</v>
      </c>
      <c r="AS122" s="27" t="s">
        <v>1020</v>
      </c>
      <c r="AT122" s="27" t="s">
        <v>837</v>
      </c>
      <c r="AU122" s="27" t="s">
        <v>834</v>
      </c>
      <c r="AV122" s="27" t="s">
        <v>4372</v>
      </c>
      <c r="AW122" s="27" t="s">
        <v>837</v>
      </c>
      <c r="AX122" s="27" t="s">
        <v>834</v>
      </c>
      <c r="AY122" s="27" t="s">
        <v>1424</v>
      </c>
      <c r="AZ122" s="27" t="s">
        <v>837</v>
      </c>
      <c r="BA122" s="27" t="s">
        <v>834</v>
      </c>
      <c r="BB122" s="27" t="s">
        <v>4186</v>
      </c>
      <c r="BC122" s="27" t="s">
        <v>837</v>
      </c>
      <c r="BD122" s="27" t="s">
        <v>834</v>
      </c>
      <c r="BE122" s="27" t="s">
        <v>2875</v>
      </c>
      <c r="BF122" s="27" t="s">
        <v>837</v>
      </c>
      <c r="BG122" s="27" t="s">
        <v>834</v>
      </c>
      <c r="BH122" s="27" t="s">
        <v>3118</v>
      </c>
      <c r="BI122" s="27" t="s">
        <v>837</v>
      </c>
      <c r="BJ122" s="27" t="s">
        <v>834</v>
      </c>
      <c r="BK122" s="27" t="s">
        <v>3608</v>
      </c>
      <c r="BL122" s="27" t="s">
        <v>837</v>
      </c>
      <c r="BM122" s="27" t="s">
        <v>834</v>
      </c>
      <c r="BN122" s="27" t="s">
        <v>3983</v>
      </c>
      <c r="BO122" s="27" t="s">
        <v>837</v>
      </c>
      <c r="BP122" s="27" t="s">
        <v>5901</v>
      </c>
      <c r="BQ122" s="27" t="s">
        <v>3395</v>
      </c>
      <c r="BR122" s="27">
        <v>44</v>
      </c>
      <c r="BS122" s="27" t="s">
        <v>5900</v>
      </c>
      <c r="BT122" s="27" t="s">
        <v>1401</v>
      </c>
      <c r="BU122" s="27">
        <v>168</v>
      </c>
      <c r="BV122" s="27" t="s">
        <v>5902</v>
      </c>
      <c r="BW122" s="27" t="s">
        <v>1401</v>
      </c>
      <c r="BX122" s="27">
        <v>33</v>
      </c>
      <c r="BY122" s="52"/>
      <c r="BZ122" s="52"/>
      <c r="CA122" s="52"/>
      <c r="CB122" s="52"/>
      <c r="CC122" s="52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spans="1:145">
      <c r="A123" s="27">
        <v>122</v>
      </c>
      <c r="B123" s="69">
        <v>39496</v>
      </c>
      <c r="C123" s="1" t="s">
        <v>3226</v>
      </c>
      <c r="D123" s="33">
        <v>147720</v>
      </c>
      <c r="E123" s="33">
        <v>95360</v>
      </c>
      <c r="F123" s="66">
        <f t="shared" si="22"/>
        <v>0.64554562686163008</v>
      </c>
      <c r="G123" s="35">
        <f t="shared" si="30"/>
        <v>0.94742030201342287</v>
      </c>
      <c r="H123" s="35" t="str">
        <f t="shared" si="31"/>
        <v>MQM</v>
      </c>
      <c r="I123" s="35">
        <f t="shared" si="32"/>
        <v>0.96924286912751678</v>
      </c>
      <c r="J123" s="35" t="str">
        <f t="shared" si="33"/>
        <v>PPPP</v>
      </c>
      <c r="K123" s="35">
        <f t="shared" si="34"/>
        <v>2.1822567114093961E-2</v>
      </c>
      <c r="L123" s="35" t="str">
        <f t="shared" si="35"/>
        <v>Pak Muslim Alliance</v>
      </c>
      <c r="M123" s="66">
        <f t="shared" si="36"/>
        <v>7.4874161073825501E-3</v>
      </c>
      <c r="N123" s="27" t="s">
        <v>834</v>
      </c>
      <c r="O123" s="27" t="s">
        <v>1002</v>
      </c>
      <c r="P123" s="27" t="s">
        <v>837</v>
      </c>
      <c r="Q123" s="27" t="s">
        <v>834</v>
      </c>
      <c r="R123" s="27" t="s">
        <v>1185</v>
      </c>
      <c r="S123" s="27" t="s">
        <v>837</v>
      </c>
      <c r="T123" s="27" t="s">
        <v>2979</v>
      </c>
      <c r="U123" s="27" t="s">
        <v>1765</v>
      </c>
      <c r="V123" s="27">
        <v>92427</v>
      </c>
      <c r="W123" s="27" t="s">
        <v>834</v>
      </c>
      <c r="X123" s="27" t="s">
        <v>909</v>
      </c>
      <c r="Y123" s="27" t="s">
        <v>837</v>
      </c>
      <c r="Z123" s="27" t="s">
        <v>834</v>
      </c>
      <c r="AA123" s="27" t="s">
        <v>1194</v>
      </c>
      <c r="AB123" s="27" t="s">
        <v>837</v>
      </c>
      <c r="AC123" s="27" t="s">
        <v>2980</v>
      </c>
      <c r="AD123" s="27" t="s">
        <v>1003</v>
      </c>
      <c r="AE123" s="27">
        <v>2081</v>
      </c>
      <c r="AF123" s="27" t="s">
        <v>834</v>
      </c>
      <c r="AG123" s="27" t="s">
        <v>3202</v>
      </c>
      <c r="AH123" s="27" t="s">
        <v>837</v>
      </c>
      <c r="AI123" s="27" t="s">
        <v>834</v>
      </c>
      <c r="AJ123" s="27" t="s">
        <v>3764</v>
      </c>
      <c r="AK123" s="27" t="s">
        <v>837</v>
      </c>
      <c r="AL123" s="27" t="s">
        <v>834</v>
      </c>
      <c r="AM123" s="27" t="s">
        <v>4732</v>
      </c>
      <c r="AN123" s="27" t="s">
        <v>837</v>
      </c>
      <c r="AO123" s="27" t="s">
        <v>834</v>
      </c>
      <c r="AP123" s="27" t="s">
        <v>1209</v>
      </c>
      <c r="AQ123" s="27" t="s">
        <v>837</v>
      </c>
      <c r="AR123" s="27" t="s">
        <v>834</v>
      </c>
      <c r="AS123" s="27" t="s">
        <v>1020</v>
      </c>
      <c r="AT123" s="27" t="s">
        <v>837</v>
      </c>
      <c r="AU123" s="27" t="s">
        <v>5903</v>
      </c>
      <c r="AV123" s="27" t="s">
        <v>4372</v>
      </c>
      <c r="AW123" s="27">
        <v>714</v>
      </c>
      <c r="AX123" s="27" t="s">
        <v>834</v>
      </c>
      <c r="AY123" s="27" t="s">
        <v>1424</v>
      </c>
      <c r="AZ123" s="27" t="s">
        <v>837</v>
      </c>
      <c r="BA123" s="27" t="s">
        <v>834</v>
      </c>
      <c r="BB123" s="27" t="s">
        <v>4186</v>
      </c>
      <c r="BC123" s="27" t="s">
        <v>837</v>
      </c>
      <c r="BD123" s="27" t="s">
        <v>834</v>
      </c>
      <c r="BE123" s="27" t="s">
        <v>2875</v>
      </c>
      <c r="BF123" s="27" t="s">
        <v>837</v>
      </c>
      <c r="BG123" s="27" t="s">
        <v>834</v>
      </c>
      <c r="BH123" s="27" t="s">
        <v>3118</v>
      </c>
      <c r="BI123" s="27" t="s">
        <v>837</v>
      </c>
      <c r="BJ123" s="27" t="s">
        <v>834</v>
      </c>
      <c r="BK123" s="27" t="s">
        <v>3608</v>
      </c>
      <c r="BL123" s="27" t="s">
        <v>837</v>
      </c>
      <c r="BM123" s="27" t="s">
        <v>834</v>
      </c>
      <c r="BN123" s="27" t="s">
        <v>3983</v>
      </c>
      <c r="BO123" s="27" t="s">
        <v>837</v>
      </c>
      <c r="BP123" s="27" t="s">
        <v>5904</v>
      </c>
      <c r="BQ123" s="27" t="s">
        <v>3395</v>
      </c>
      <c r="BR123" s="27">
        <v>119</v>
      </c>
      <c r="BS123" s="27" t="s">
        <v>5757</v>
      </c>
      <c r="BT123" s="27" t="s">
        <v>1401</v>
      </c>
      <c r="BU123" s="27">
        <v>19</v>
      </c>
      <c r="BV123" s="52"/>
      <c r="BW123" s="52"/>
      <c r="BX123" s="52"/>
      <c r="BY123" s="52"/>
      <c r="BZ123" s="52"/>
      <c r="CA123" s="52"/>
      <c r="CB123" s="52"/>
      <c r="CC123" s="52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spans="1:145">
      <c r="A124" s="27">
        <v>123</v>
      </c>
      <c r="B124" s="69">
        <v>39496</v>
      </c>
      <c r="C124" s="1" t="s">
        <v>3032</v>
      </c>
      <c r="D124" s="33">
        <v>141783</v>
      </c>
      <c r="E124" s="33">
        <v>79053</v>
      </c>
      <c r="F124" s="66">
        <f t="shared" si="22"/>
        <v>0.55756331859249697</v>
      </c>
      <c r="G124" s="35">
        <f t="shared" si="30"/>
        <v>0.93428459388005514</v>
      </c>
      <c r="H124" s="35" t="str">
        <f t="shared" si="31"/>
        <v>MQM</v>
      </c>
      <c r="I124" s="35">
        <f t="shared" si="32"/>
        <v>0.96415063311955274</v>
      </c>
      <c r="J124" s="35" t="str">
        <f t="shared" si="33"/>
        <v>PPPP</v>
      </c>
      <c r="K124" s="35">
        <f t="shared" si="34"/>
        <v>2.9866039239497551E-2</v>
      </c>
      <c r="L124" s="35" t="str">
        <f t="shared" si="35"/>
        <v>MMA</v>
      </c>
      <c r="M124" s="66">
        <f t="shared" si="36"/>
        <v>4.8954498880497896E-3</v>
      </c>
      <c r="N124" s="27" t="s">
        <v>834</v>
      </c>
      <c r="O124" s="27" t="s">
        <v>1002</v>
      </c>
      <c r="P124" s="27" t="s">
        <v>837</v>
      </c>
      <c r="Q124" s="27" t="s">
        <v>5758</v>
      </c>
      <c r="R124" s="27" t="s">
        <v>1185</v>
      </c>
      <c r="S124" s="27">
        <v>387</v>
      </c>
      <c r="T124" s="27" t="s">
        <v>2981</v>
      </c>
      <c r="U124" s="27" t="s">
        <v>1765</v>
      </c>
      <c r="V124" s="27">
        <v>76219</v>
      </c>
      <c r="W124" s="27" t="s">
        <v>834</v>
      </c>
      <c r="X124" s="27" t="s">
        <v>909</v>
      </c>
      <c r="Y124" s="27" t="s">
        <v>837</v>
      </c>
      <c r="Z124" s="27" t="s">
        <v>834</v>
      </c>
      <c r="AA124" s="27" t="s">
        <v>1194</v>
      </c>
      <c r="AB124" s="27" t="s">
        <v>837</v>
      </c>
      <c r="AC124" s="27" t="s">
        <v>2982</v>
      </c>
      <c r="AD124" s="27" t="s">
        <v>1003</v>
      </c>
      <c r="AE124" s="27">
        <v>2361</v>
      </c>
      <c r="AF124" s="27" t="s">
        <v>834</v>
      </c>
      <c r="AG124" s="27" t="s">
        <v>3202</v>
      </c>
      <c r="AH124" s="27" t="s">
        <v>837</v>
      </c>
      <c r="AI124" s="27" t="s">
        <v>834</v>
      </c>
      <c r="AJ124" s="27" t="s">
        <v>3764</v>
      </c>
      <c r="AK124" s="27" t="s">
        <v>837</v>
      </c>
      <c r="AL124" s="27" t="s">
        <v>834</v>
      </c>
      <c r="AM124" s="27" t="s">
        <v>4732</v>
      </c>
      <c r="AN124" s="27" t="s">
        <v>837</v>
      </c>
      <c r="AO124" s="27" t="s">
        <v>834</v>
      </c>
      <c r="AP124" s="27" t="s">
        <v>1209</v>
      </c>
      <c r="AQ124" s="27" t="s">
        <v>837</v>
      </c>
      <c r="AR124" s="27" t="s">
        <v>834</v>
      </c>
      <c r="AS124" s="27" t="s">
        <v>1020</v>
      </c>
      <c r="AT124" s="27" t="s">
        <v>837</v>
      </c>
      <c r="AU124" s="27" t="s">
        <v>834</v>
      </c>
      <c r="AV124" s="27" t="s">
        <v>4372</v>
      </c>
      <c r="AW124" s="27" t="s">
        <v>837</v>
      </c>
      <c r="AX124" s="27" t="s">
        <v>834</v>
      </c>
      <c r="AY124" s="27" t="s">
        <v>1424</v>
      </c>
      <c r="AZ124" s="27" t="s">
        <v>837</v>
      </c>
      <c r="BA124" s="27" t="s">
        <v>834</v>
      </c>
      <c r="BB124" s="27" t="s">
        <v>4186</v>
      </c>
      <c r="BC124" s="27" t="s">
        <v>837</v>
      </c>
      <c r="BD124" s="27" t="s">
        <v>834</v>
      </c>
      <c r="BE124" s="27" t="s">
        <v>2875</v>
      </c>
      <c r="BF124" s="27" t="s">
        <v>837</v>
      </c>
      <c r="BG124" s="27" t="s">
        <v>834</v>
      </c>
      <c r="BH124" s="27" t="s">
        <v>3118</v>
      </c>
      <c r="BI124" s="27" t="s">
        <v>837</v>
      </c>
      <c r="BJ124" s="27" t="s">
        <v>834</v>
      </c>
      <c r="BK124" s="27" t="s">
        <v>3608</v>
      </c>
      <c r="BL124" s="27" t="s">
        <v>837</v>
      </c>
      <c r="BM124" s="27" t="s">
        <v>834</v>
      </c>
      <c r="BN124" s="27" t="s">
        <v>3983</v>
      </c>
      <c r="BO124" s="27" t="s">
        <v>837</v>
      </c>
      <c r="BP124" s="27" t="s">
        <v>834</v>
      </c>
      <c r="BQ124" s="27" t="s">
        <v>3395</v>
      </c>
      <c r="BR124" s="27" t="s">
        <v>837</v>
      </c>
      <c r="BS124" s="27" t="s">
        <v>5759</v>
      </c>
      <c r="BT124" s="27" t="s">
        <v>1401</v>
      </c>
      <c r="BU124" s="27">
        <v>48</v>
      </c>
      <c r="BV124" s="27" t="s">
        <v>5760</v>
      </c>
      <c r="BW124" s="27" t="s">
        <v>1401</v>
      </c>
      <c r="BX124" s="27">
        <v>38</v>
      </c>
      <c r="BY124" s="52"/>
      <c r="BZ124" s="52"/>
      <c r="CA124" s="52"/>
      <c r="CB124" s="52"/>
      <c r="CC124" s="52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spans="1:145">
      <c r="A125" s="27">
        <v>124</v>
      </c>
      <c r="B125" s="69">
        <v>39496</v>
      </c>
      <c r="C125" s="1" t="s">
        <v>3033</v>
      </c>
      <c r="D125" s="33">
        <v>142597</v>
      </c>
      <c r="E125" s="33">
        <v>66157</v>
      </c>
      <c r="F125" s="66">
        <f t="shared" si="22"/>
        <v>0.46394384173580089</v>
      </c>
      <c r="G125" s="35">
        <f t="shared" si="30"/>
        <v>0.7104614779993047</v>
      </c>
      <c r="H125" s="35" t="str">
        <f t="shared" si="31"/>
        <v>MQM</v>
      </c>
      <c r="I125" s="35">
        <f t="shared" si="32"/>
        <v>0.81288450201792706</v>
      </c>
      <c r="J125" s="35" t="str">
        <f t="shared" si="33"/>
        <v>PPPP</v>
      </c>
      <c r="K125" s="35">
        <f t="shared" si="34"/>
        <v>0.10242302401862237</v>
      </c>
      <c r="L125" s="35" t="str">
        <f t="shared" si="35"/>
        <v>PML-N</v>
      </c>
      <c r="M125" s="66">
        <f t="shared" si="36"/>
        <v>6.0008767023897701E-2</v>
      </c>
      <c r="N125" s="27" t="s">
        <v>834</v>
      </c>
      <c r="O125" s="27" t="s">
        <v>1002</v>
      </c>
      <c r="P125" s="27" t="s">
        <v>837</v>
      </c>
      <c r="Q125" s="27" t="s">
        <v>155</v>
      </c>
      <c r="R125" s="27" t="s">
        <v>1185</v>
      </c>
      <c r="S125" s="27">
        <v>509</v>
      </c>
      <c r="T125" s="27" t="s">
        <v>2983</v>
      </c>
      <c r="U125" s="27" t="s">
        <v>1765</v>
      </c>
      <c r="V125" s="27">
        <v>53778</v>
      </c>
      <c r="W125" s="27" t="s">
        <v>834</v>
      </c>
      <c r="X125" s="27" t="s">
        <v>909</v>
      </c>
      <c r="Y125" s="27" t="s">
        <v>837</v>
      </c>
      <c r="Z125" s="27" t="s">
        <v>5761</v>
      </c>
      <c r="AA125" s="27" t="s">
        <v>1194</v>
      </c>
      <c r="AB125" s="27">
        <v>3970</v>
      </c>
      <c r="AC125" s="27" t="s">
        <v>2984</v>
      </c>
      <c r="AD125" s="27" t="s">
        <v>1003</v>
      </c>
      <c r="AE125" s="27">
        <v>6776</v>
      </c>
      <c r="AF125" s="27" t="s">
        <v>834</v>
      </c>
      <c r="AG125" s="27" t="s">
        <v>3202</v>
      </c>
      <c r="AH125" s="27" t="s">
        <v>837</v>
      </c>
      <c r="AI125" s="27" t="s">
        <v>834</v>
      </c>
      <c r="AJ125" s="27" t="s">
        <v>3764</v>
      </c>
      <c r="AK125" s="27" t="s">
        <v>837</v>
      </c>
      <c r="AL125" s="27" t="s">
        <v>834</v>
      </c>
      <c r="AM125" s="27" t="s">
        <v>4732</v>
      </c>
      <c r="AN125" s="27" t="s">
        <v>837</v>
      </c>
      <c r="AO125" s="27" t="s">
        <v>834</v>
      </c>
      <c r="AP125" s="27" t="s">
        <v>1209</v>
      </c>
      <c r="AQ125" s="27" t="s">
        <v>837</v>
      </c>
      <c r="AR125" s="27" t="s">
        <v>834</v>
      </c>
      <c r="AS125" s="27" t="s">
        <v>1020</v>
      </c>
      <c r="AT125" s="27" t="s">
        <v>837</v>
      </c>
      <c r="AU125" s="27" t="s">
        <v>156</v>
      </c>
      <c r="AV125" s="27" t="s">
        <v>4372</v>
      </c>
      <c r="AW125" s="27">
        <v>457</v>
      </c>
      <c r="AX125" s="27" t="s">
        <v>834</v>
      </c>
      <c r="AY125" s="27" t="s">
        <v>1424</v>
      </c>
      <c r="AZ125" s="27" t="s">
        <v>837</v>
      </c>
      <c r="BA125" s="27" t="s">
        <v>834</v>
      </c>
      <c r="BB125" s="27" t="s">
        <v>4186</v>
      </c>
      <c r="BC125" s="27" t="s">
        <v>837</v>
      </c>
      <c r="BD125" s="27" t="s">
        <v>834</v>
      </c>
      <c r="BE125" s="27" t="s">
        <v>2875</v>
      </c>
      <c r="BF125" s="27" t="s">
        <v>837</v>
      </c>
      <c r="BG125" s="27" t="s">
        <v>834</v>
      </c>
      <c r="BH125" s="27" t="s">
        <v>3118</v>
      </c>
      <c r="BI125" s="27" t="s">
        <v>837</v>
      </c>
      <c r="BJ125" s="27" t="s">
        <v>834</v>
      </c>
      <c r="BK125" s="27" t="s">
        <v>3608</v>
      </c>
      <c r="BL125" s="27" t="s">
        <v>837</v>
      </c>
      <c r="BM125" s="27" t="s">
        <v>834</v>
      </c>
      <c r="BN125" s="27" t="s">
        <v>3983</v>
      </c>
      <c r="BO125" s="27" t="s">
        <v>837</v>
      </c>
      <c r="BP125" s="27" t="s">
        <v>3786</v>
      </c>
      <c r="BQ125" s="27" t="s">
        <v>3395</v>
      </c>
      <c r="BR125" s="27">
        <v>111</v>
      </c>
      <c r="BS125" s="52" t="s">
        <v>157</v>
      </c>
      <c r="BT125" s="52" t="s">
        <v>1401</v>
      </c>
      <c r="BU125" s="52">
        <v>34</v>
      </c>
      <c r="BV125" s="52" t="s">
        <v>158</v>
      </c>
      <c r="BW125" s="52" t="s">
        <v>1401</v>
      </c>
      <c r="BX125" s="52">
        <v>17</v>
      </c>
      <c r="BY125" s="27"/>
      <c r="BZ125" s="27"/>
      <c r="CA125" s="27"/>
      <c r="CB125" s="27"/>
      <c r="CC125" s="27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spans="1:145">
      <c r="A126" s="27">
        <v>125</v>
      </c>
      <c r="B126" s="69">
        <v>39496</v>
      </c>
      <c r="C126" s="1" t="s">
        <v>3034</v>
      </c>
      <c r="D126" s="33">
        <v>114580</v>
      </c>
      <c r="E126" s="33">
        <v>55778</v>
      </c>
      <c r="F126" s="66">
        <f t="shared" si="22"/>
        <v>0.48680397975213824</v>
      </c>
      <c r="G126" s="35">
        <f t="shared" si="30"/>
        <v>0.68595145039262795</v>
      </c>
      <c r="H126" s="35" t="str">
        <f t="shared" si="31"/>
        <v>MQM</v>
      </c>
      <c r="I126" s="35">
        <f t="shared" si="32"/>
        <v>0.82166804116318259</v>
      </c>
      <c r="J126" s="35" t="str">
        <f t="shared" si="33"/>
        <v>PPPP</v>
      </c>
      <c r="K126" s="35">
        <f t="shared" si="34"/>
        <v>0.1357165907705547</v>
      </c>
      <c r="L126" s="35" t="str">
        <f t="shared" si="35"/>
        <v>PML-N</v>
      </c>
      <c r="M126" s="66">
        <f t="shared" si="36"/>
        <v>2.167521244935279E-2</v>
      </c>
      <c r="N126" s="27" t="s">
        <v>5764</v>
      </c>
      <c r="O126" s="27" t="s">
        <v>1002</v>
      </c>
      <c r="P126" s="27">
        <v>195</v>
      </c>
      <c r="Q126" s="27" t="s">
        <v>5763</v>
      </c>
      <c r="R126" s="27" t="s">
        <v>1185</v>
      </c>
      <c r="S126" s="27">
        <v>629</v>
      </c>
      <c r="T126" s="27" t="s">
        <v>2985</v>
      </c>
      <c r="U126" s="27" t="s">
        <v>1765</v>
      </c>
      <c r="V126" s="27">
        <v>45831</v>
      </c>
      <c r="W126" s="27" t="s">
        <v>834</v>
      </c>
      <c r="X126" s="27" t="s">
        <v>909</v>
      </c>
      <c r="Y126" s="27" t="s">
        <v>837</v>
      </c>
      <c r="Z126" s="27" t="s">
        <v>5762</v>
      </c>
      <c r="AA126" s="27" t="s">
        <v>1194</v>
      </c>
      <c r="AB126" s="27">
        <v>1209</v>
      </c>
      <c r="AC126" s="27" t="s">
        <v>2986</v>
      </c>
      <c r="AD126" s="27" t="s">
        <v>1003</v>
      </c>
      <c r="AE126" s="27">
        <v>7570</v>
      </c>
      <c r="AF126" s="27" t="s">
        <v>834</v>
      </c>
      <c r="AG126" s="27" t="s">
        <v>3202</v>
      </c>
      <c r="AH126" s="27" t="s">
        <v>837</v>
      </c>
      <c r="AI126" s="27" t="s">
        <v>834</v>
      </c>
      <c r="AJ126" s="27" t="s">
        <v>3764</v>
      </c>
      <c r="AK126" s="27" t="s">
        <v>837</v>
      </c>
      <c r="AL126" s="27" t="s">
        <v>834</v>
      </c>
      <c r="AM126" s="27" t="s">
        <v>4732</v>
      </c>
      <c r="AN126" s="27" t="s">
        <v>837</v>
      </c>
      <c r="AO126" s="27" t="s">
        <v>834</v>
      </c>
      <c r="AP126" s="27" t="s">
        <v>1209</v>
      </c>
      <c r="AQ126" s="27" t="s">
        <v>837</v>
      </c>
      <c r="AR126" s="27" t="s">
        <v>834</v>
      </c>
      <c r="AS126" s="27" t="s">
        <v>1020</v>
      </c>
      <c r="AT126" s="27" t="s">
        <v>837</v>
      </c>
      <c r="AU126" s="27" t="s">
        <v>4371</v>
      </c>
      <c r="AV126" s="27" t="s">
        <v>4372</v>
      </c>
      <c r="AW126" s="27">
        <v>283</v>
      </c>
      <c r="AX126" s="27" t="s">
        <v>834</v>
      </c>
      <c r="AY126" s="27" t="s">
        <v>1424</v>
      </c>
      <c r="AZ126" s="27" t="s">
        <v>837</v>
      </c>
      <c r="BA126" s="27" t="s">
        <v>834</v>
      </c>
      <c r="BB126" s="27" t="s">
        <v>4186</v>
      </c>
      <c r="BC126" s="27" t="s">
        <v>837</v>
      </c>
      <c r="BD126" s="27" t="s">
        <v>834</v>
      </c>
      <c r="BE126" s="27" t="s">
        <v>2875</v>
      </c>
      <c r="BF126" s="27" t="s">
        <v>837</v>
      </c>
      <c r="BG126" s="27" t="s">
        <v>834</v>
      </c>
      <c r="BH126" s="27" t="s">
        <v>3118</v>
      </c>
      <c r="BI126" s="27" t="s">
        <v>837</v>
      </c>
      <c r="BJ126" s="27" t="s">
        <v>834</v>
      </c>
      <c r="BK126" s="27" t="s">
        <v>3608</v>
      </c>
      <c r="BL126" s="27" t="s">
        <v>837</v>
      </c>
      <c r="BM126" s="27" t="s">
        <v>834</v>
      </c>
      <c r="BN126" s="27" t="s">
        <v>3983</v>
      </c>
      <c r="BO126" s="27" t="s">
        <v>837</v>
      </c>
      <c r="BP126" s="27" t="s">
        <v>834</v>
      </c>
      <c r="BQ126" s="27" t="s">
        <v>3395</v>
      </c>
      <c r="BR126" s="27" t="s">
        <v>837</v>
      </c>
      <c r="BS126" s="27" t="s">
        <v>5765</v>
      </c>
      <c r="BT126" s="27" t="s">
        <v>1401</v>
      </c>
      <c r="BU126" s="27">
        <v>31</v>
      </c>
      <c r="BV126" s="27" t="s">
        <v>5766</v>
      </c>
      <c r="BW126" s="27" t="s">
        <v>1401</v>
      </c>
      <c r="BX126" s="27">
        <v>30</v>
      </c>
      <c r="BY126" s="52"/>
      <c r="BZ126" s="52"/>
      <c r="CA126" s="52"/>
      <c r="CB126" s="52"/>
      <c r="CC126" s="52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spans="1:145">
      <c r="A127" s="27">
        <v>126</v>
      </c>
      <c r="B127" s="69">
        <v>39496</v>
      </c>
      <c r="C127" s="1" t="s">
        <v>3035</v>
      </c>
      <c r="D127" s="33">
        <v>225873</v>
      </c>
      <c r="E127" s="33">
        <v>77926</v>
      </c>
      <c r="F127" s="66">
        <f t="shared" si="22"/>
        <v>0.34499918095566978</v>
      </c>
      <c r="G127" s="35">
        <f t="shared" si="30"/>
        <v>0.15526268511151606</v>
      </c>
      <c r="H127" s="35" t="str">
        <f t="shared" si="31"/>
        <v>MQM</v>
      </c>
      <c r="I127" s="35">
        <f t="shared" si="32"/>
        <v>0.54859738726484097</v>
      </c>
      <c r="J127" s="35" t="str">
        <f t="shared" si="33"/>
        <v>PPPP</v>
      </c>
      <c r="K127" s="35">
        <f t="shared" si="34"/>
        <v>0.39333470215332494</v>
      </c>
      <c r="L127" s="35" t="str">
        <f t="shared" si="35"/>
        <v>PML</v>
      </c>
      <c r="M127" s="66">
        <f t="shared" si="36"/>
        <v>2.623001308934117E-2</v>
      </c>
      <c r="N127" s="27" t="s">
        <v>2901</v>
      </c>
      <c r="O127" s="27" t="s">
        <v>1002</v>
      </c>
      <c r="P127" s="27">
        <v>52</v>
      </c>
      <c r="Q127" s="27" t="s">
        <v>4513</v>
      </c>
      <c r="R127" s="27" t="s">
        <v>1185</v>
      </c>
      <c r="S127" s="27">
        <v>384</v>
      </c>
      <c r="T127" s="27" t="s">
        <v>2987</v>
      </c>
      <c r="U127" s="27" t="s">
        <v>1765</v>
      </c>
      <c r="V127" s="27">
        <v>42750</v>
      </c>
      <c r="W127" s="27" t="s">
        <v>5920</v>
      </c>
      <c r="X127" s="27" t="s">
        <v>909</v>
      </c>
      <c r="Y127" s="27">
        <v>2044</v>
      </c>
      <c r="Z127" s="27" t="s">
        <v>5921</v>
      </c>
      <c r="AA127" s="27" t="s">
        <v>1194</v>
      </c>
      <c r="AB127" s="27">
        <v>1463</v>
      </c>
      <c r="AC127" s="27" t="s">
        <v>2988</v>
      </c>
      <c r="AD127" s="27" t="s">
        <v>1003</v>
      </c>
      <c r="AE127" s="27">
        <v>30651</v>
      </c>
      <c r="AF127" s="27" t="s">
        <v>834</v>
      </c>
      <c r="AG127" s="27" t="s">
        <v>3202</v>
      </c>
      <c r="AH127" s="27" t="s">
        <v>837</v>
      </c>
      <c r="AI127" s="27" t="s">
        <v>834</v>
      </c>
      <c r="AJ127" s="27" t="s">
        <v>3764</v>
      </c>
      <c r="AK127" s="27" t="s">
        <v>837</v>
      </c>
      <c r="AL127" s="27" t="s">
        <v>834</v>
      </c>
      <c r="AM127" s="27" t="s">
        <v>4732</v>
      </c>
      <c r="AN127" s="27" t="s">
        <v>837</v>
      </c>
      <c r="AO127" s="27" t="s">
        <v>834</v>
      </c>
      <c r="AP127" s="27" t="s">
        <v>1209</v>
      </c>
      <c r="AQ127" s="27" t="s">
        <v>837</v>
      </c>
      <c r="AR127" s="27" t="s">
        <v>834</v>
      </c>
      <c r="AS127" s="27" t="s">
        <v>1020</v>
      </c>
      <c r="AT127" s="27" t="s">
        <v>837</v>
      </c>
      <c r="AU127" s="27" t="s">
        <v>834</v>
      </c>
      <c r="AV127" s="27" t="s">
        <v>4372</v>
      </c>
      <c r="AW127" s="27" t="s">
        <v>837</v>
      </c>
      <c r="AX127" s="27" t="s">
        <v>834</v>
      </c>
      <c r="AY127" s="27" t="s">
        <v>1424</v>
      </c>
      <c r="AZ127" s="27" t="s">
        <v>837</v>
      </c>
      <c r="BA127" s="27" t="s">
        <v>834</v>
      </c>
      <c r="BB127" s="27" t="s">
        <v>4186</v>
      </c>
      <c r="BC127" s="27" t="s">
        <v>837</v>
      </c>
      <c r="BD127" s="27" t="s">
        <v>834</v>
      </c>
      <c r="BE127" s="27" t="s">
        <v>2875</v>
      </c>
      <c r="BF127" s="27" t="s">
        <v>837</v>
      </c>
      <c r="BG127" s="27" t="s">
        <v>834</v>
      </c>
      <c r="BH127" s="27" t="s">
        <v>3118</v>
      </c>
      <c r="BI127" s="27" t="s">
        <v>837</v>
      </c>
      <c r="BJ127" s="27" t="s">
        <v>834</v>
      </c>
      <c r="BK127" s="27" t="s">
        <v>3608</v>
      </c>
      <c r="BL127" s="27" t="s">
        <v>837</v>
      </c>
      <c r="BM127" s="27" t="s">
        <v>6084</v>
      </c>
      <c r="BN127" s="27" t="s">
        <v>3983</v>
      </c>
      <c r="BO127" s="27">
        <v>18</v>
      </c>
      <c r="BP127" s="27" t="s">
        <v>834</v>
      </c>
      <c r="BQ127" s="27" t="s">
        <v>3395</v>
      </c>
      <c r="BR127" s="27" t="s">
        <v>837</v>
      </c>
      <c r="BS127" s="27" t="s">
        <v>4355</v>
      </c>
      <c r="BT127" s="27" t="s">
        <v>1401</v>
      </c>
      <c r="BU127" s="27">
        <v>130</v>
      </c>
      <c r="BV127" s="27" t="s">
        <v>6080</v>
      </c>
      <c r="BW127" s="27" t="s">
        <v>1401</v>
      </c>
      <c r="BX127" s="27">
        <v>114</v>
      </c>
      <c r="BY127" s="27" t="s">
        <v>6081</v>
      </c>
      <c r="BZ127" s="27" t="s">
        <v>1401</v>
      </c>
      <c r="CA127" s="27">
        <v>69</v>
      </c>
      <c r="CB127" s="27" t="s">
        <v>4353</v>
      </c>
      <c r="CC127" s="27" t="s">
        <v>1401</v>
      </c>
      <c r="CD127" s="1">
        <v>58</v>
      </c>
      <c r="CE127" s="1" t="s">
        <v>6082</v>
      </c>
      <c r="CF127" s="1" t="s">
        <v>1401</v>
      </c>
      <c r="CG127" s="1">
        <v>43</v>
      </c>
      <c r="CH127" s="1" t="s">
        <v>6083</v>
      </c>
      <c r="CI127" s="1" t="s">
        <v>1401</v>
      </c>
      <c r="CJ127" s="1">
        <v>38</v>
      </c>
      <c r="CK127" s="1" t="s">
        <v>6084</v>
      </c>
      <c r="CL127" s="1" t="s">
        <v>3983</v>
      </c>
      <c r="CM127" s="1">
        <v>18</v>
      </c>
      <c r="CN127" s="1" t="s">
        <v>6266</v>
      </c>
      <c r="CO127" s="1" t="s">
        <v>1401</v>
      </c>
      <c r="CP127" s="1">
        <v>18</v>
      </c>
      <c r="CQ127" s="1" t="s">
        <v>6085</v>
      </c>
      <c r="CR127" s="1" t="s">
        <v>1401</v>
      </c>
      <c r="CS127" s="1">
        <v>16</v>
      </c>
      <c r="CT127" s="1" t="s">
        <v>6267</v>
      </c>
      <c r="CU127" s="1" t="s">
        <v>1401</v>
      </c>
      <c r="CV127" s="1">
        <v>14</v>
      </c>
      <c r="CW127" s="1" t="s">
        <v>4515</v>
      </c>
      <c r="CX127" s="1" t="s">
        <v>1401</v>
      </c>
      <c r="CY127" s="1">
        <v>12</v>
      </c>
      <c r="CZ127" s="1" t="s">
        <v>3782</v>
      </c>
      <c r="DA127" s="1" t="s">
        <v>1401</v>
      </c>
      <c r="DB127" s="1">
        <v>10</v>
      </c>
      <c r="DC127" s="1" t="s">
        <v>6268</v>
      </c>
      <c r="DD127" s="1" t="s">
        <v>1401</v>
      </c>
      <c r="DE127" s="1">
        <v>9</v>
      </c>
      <c r="DF127" s="1" t="s">
        <v>6269</v>
      </c>
      <c r="DG127" s="1" t="s">
        <v>1401</v>
      </c>
      <c r="DH127" s="1">
        <v>9</v>
      </c>
      <c r="DI127" s="1" t="s">
        <v>6094</v>
      </c>
      <c r="DJ127" s="1" t="s">
        <v>1401</v>
      </c>
      <c r="DK127" s="1">
        <v>8</v>
      </c>
      <c r="DL127" s="1" t="s">
        <v>6095</v>
      </c>
      <c r="DM127" s="1" t="s">
        <v>1401</v>
      </c>
      <c r="DN127" s="1">
        <v>7</v>
      </c>
      <c r="DO127" s="1" t="s">
        <v>6096</v>
      </c>
      <c r="DP127" s="1" t="s">
        <v>1401</v>
      </c>
      <c r="DQ127" s="1">
        <v>5</v>
      </c>
      <c r="DR127" s="1" t="s">
        <v>6097</v>
      </c>
      <c r="DS127" s="1" t="s">
        <v>1401</v>
      </c>
      <c r="DT127" s="1">
        <v>3</v>
      </c>
      <c r="DU127" s="1" t="s">
        <v>6098</v>
      </c>
      <c r="DV127" s="1" t="s">
        <v>1401</v>
      </c>
      <c r="DW127" s="1">
        <v>1</v>
      </c>
      <c r="EJ127" s="1"/>
      <c r="EK127" s="1"/>
      <c r="EL127" s="1"/>
      <c r="EM127" s="1"/>
      <c r="EN127" s="1"/>
      <c r="EO127" s="1"/>
    </row>
    <row r="128" spans="1:145">
      <c r="A128" s="27">
        <v>127</v>
      </c>
      <c r="B128" s="69">
        <v>39496</v>
      </c>
      <c r="C128" s="1" t="s">
        <v>3036</v>
      </c>
      <c r="D128" s="33">
        <v>203247</v>
      </c>
      <c r="E128" s="33">
        <v>112531</v>
      </c>
      <c r="F128" s="66">
        <f t="shared" si="22"/>
        <v>0.5536662287758245</v>
      </c>
      <c r="G128" s="35">
        <f t="shared" si="30"/>
        <v>0.16853133803129805</v>
      </c>
      <c r="H128" s="35" t="str">
        <f t="shared" si="31"/>
        <v>MQM</v>
      </c>
      <c r="I128" s="35">
        <f t="shared" si="32"/>
        <v>0.58147532679883762</v>
      </c>
      <c r="J128" s="35" t="str">
        <f t="shared" si="33"/>
        <v>PPPP</v>
      </c>
      <c r="K128" s="35">
        <f t="shared" si="34"/>
        <v>0.41294398876753963</v>
      </c>
      <c r="L128" s="35" t="str">
        <f t="shared" si="35"/>
        <v>IND</v>
      </c>
      <c r="M128" s="66">
        <f t="shared" si="36"/>
        <v>2.4970896908407462E-3</v>
      </c>
      <c r="N128" s="27" t="s">
        <v>834</v>
      </c>
      <c r="O128" s="27" t="s">
        <v>1002</v>
      </c>
      <c r="P128" s="27" t="s">
        <v>837</v>
      </c>
      <c r="Q128" s="27" t="s">
        <v>834</v>
      </c>
      <c r="R128" s="27" t="s">
        <v>1185</v>
      </c>
      <c r="S128" s="27" t="s">
        <v>837</v>
      </c>
      <c r="T128" s="27" t="s">
        <v>2989</v>
      </c>
      <c r="U128" s="27" t="s">
        <v>1765</v>
      </c>
      <c r="V128" s="27">
        <v>65434</v>
      </c>
      <c r="W128" s="27" t="s">
        <v>834</v>
      </c>
      <c r="X128" s="27" t="s">
        <v>909</v>
      </c>
      <c r="Y128" s="27" t="s">
        <v>837</v>
      </c>
      <c r="Z128" s="27" t="s">
        <v>834</v>
      </c>
      <c r="AA128" s="27" t="s">
        <v>1194</v>
      </c>
      <c r="AB128" s="27" t="s">
        <v>837</v>
      </c>
      <c r="AC128" s="27" t="s">
        <v>3188</v>
      </c>
      <c r="AD128" s="27" t="s">
        <v>1003</v>
      </c>
      <c r="AE128" s="27">
        <v>46469</v>
      </c>
      <c r="AF128" s="27" t="s">
        <v>834</v>
      </c>
      <c r="AG128" s="27" t="s">
        <v>3202</v>
      </c>
      <c r="AH128" s="27" t="s">
        <v>837</v>
      </c>
      <c r="AI128" s="27" t="s">
        <v>834</v>
      </c>
      <c r="AJ128" s="27" t="s">
        <v>3764</v>
      </c>
      <c r="AK128" s="27" t="s">
        <v>837</v>
      </c>
      <c r="AL128" s="27" t="s">
        <v>834</v>
      </c>
      <c r="AM128" s="27" t="s">
        <v>4732</v>
      </c>
      <c r="AN128" s="27" t="s">
        <v>837</v>
      </c>
      <c r="AO128" s="27" t="s">
        <v>834</v>
      </c>
      <c r="AP128" s="27" t="s">
        <v>1209</v>
      </c>
      <c r="AQ128" s="27" t="s">
        <v>837</v>
      </c>
      <c r="AR128" s="27" t="s">
        <v>834</v>
      </c>
      <c r="AS128" s="27" t="s">
        <v>1020</v>
      </c>
      <c r="AT128" s="27" t="s">
        <v>837</v>
      </c>
      <c r="AU128" s="27" t="s">
        <v>834</v>
      </c>
      <c r="AV128" s="27" t="s">
        <v>4372</v>
      </c>
      <c r="AW128" s="27" t="s">
        <v>837</v>
      </c>
      <c r="AX128" s="27" t="s">
        <v>834</v>
      </c>
      <c r="AY128" s="27" t="s">
        <v>1424</v>
      </c>
      <c r="AZ128" s="27" t="s">
        <v>837</v>
      </c>
      <c r="BA128" s="27" t="s">
        <v>834</v>
      </c>
      <c r="BB128" s="27" t="s">
        <v>4186</v>
      </c>
      <c r="BC128" s="27" t="s">
        <v>837</v>
      </c>
      <c r="BD128" s="27" t="s">
        <v>834</v>
      </c>
      <c r="BE128" s="27" t="s">
        <v>2875</v>
      </c>
      <c r="BF128" s="27" t="s">
        <v>837</v>
      </c>
      <c r="BG128" s="27" t="s">
        <v>834</v>
      </c>
      <c r="BH128" s="27" t="s">
        <v>3118</v>
      </c>
      <c r="BI128" s="27" t="s">
        <v>837</v>
      </c>
      <c r="BJ128" s="27" t="s">
        <v>834</v>
      </c>
      <c r="BK128" s="27" t="s">
        <v>3608</v>
      </c>
      <c r="BL128" s="27" t="s">
        <v>837</v>
      </c>
      <c r="BM128" s="27" t="s">
        <v>834</v>
      </c>
      <c r="BN128" s="27" t="s">
        <v>3983</v>
      </c>
      <c r="BO128" s="27" t="s">
        <v>837</v>
      </c>
      <c r="BP128" s="27" t="s">
        <v>834</v>
      </c>
      <c r="BQ128" s="27" t="s">
        <v>3395</v>
      </c>
      <c r="BR128" s="27" t="s">
        <v>837</v>
      </c>
      <c r="BS128" s="27" t="s">
        <v>6099</v>
      </c>
      <c r="BT128" s="27" t="s">
        <v>1401</v>
      </c>
      <c r="BU128" s="27">
        <v>281</v>
      </c>
      <c r="BV128" s="27" t="s">
        <v>6100</v>
      </c>
      <c r="BW128" s="27" t="s">
        <v>1401</v>
      </c>
      <c r="BX128" s="27">
        <v>108</v>
      </c>
      <c r="BY128" s="27" t="s">
        <v>6101</v>
      </c>
      <c r="BZ128" s="27" t="s">
        <v>1401</v>
      </c>
      <c r="CA128" s="27">
        <v>79</v>
      </c>
      <c r="CB128" s="27" t="s">
        <v>6295</v>
      </c>
      <c r="CC128" s="27" t="s">
        <v>1401</v>
      </c>
      <c r="CD128" s="1">
        <v>69</v>
      </c>
      <c r="CE128" s="1" t="s">
        <v>3417</v>
      </c>
      <c r="CF128" s="1" t="s">
        <v>1401</v>
      </c>
      <c r="CG128" s="1">
        <v>35</v>
      </c>
      <c r="CH128" s="1" t="s">
        <v>6296</v>
      </c>
      <c r="CI128" s="1" t="s">
        <v>1401</v>
      </c>
      <c r="CJ128" s="1">
        <v>33</v>
      </c>
      <c r="CK128" s="1" t="s">
        <v>2273</v>
      </c>
      <c r="CL128" s="1" t="s">
        <v>1401</v>
      </c>
      <c r="CM128" s="1">
        <v>23</v>
      </c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spans="1:145">
      <c r="A129" s="27">
        <v>128</v>
      </c>
      <c r="B129" s="69">
        <v>39496</v>
      </c>
      <c r="C129" s="1" t="s">
        <v>3037</v>
      </c>
      <c r="D129" s="33">
        <v>66426</v>
      </c>
      <c r="E129" s="33">
        <v>66307</v>
      </c>
      <c r="F129" s="66">
        <f t="shared" si="22"/>
        <v>0.99820853280342037</v>
      </c>
      <c r="G129" s="35">
        <f t="shared" si="30"/>
        <v>0.10614263954032002</v>
      </c>
      <c r="H129" s="35" t="str">
        <f t="shared" si="31"/>
        <v>ANP</v>
      </c>
      <c r="I129" s="35">
        <f t="shared" si="32"/>
        <v>0.44388978539219087</v>
      </c>
      <c r="J129" s="35" t="str">
        <f t="shared" si="33"/>
        <v>MQM</v>
      </c>
      <c r="K129" s="35">
        <f t="shared" si="34"/>
        <v>0.33774714585187082</v>
      </c>
      <c r="L129" s="35" t="str">
        <f t="shared" si="35"/>
        <v>PML-N</v>
      </c>
      <c r="M129" s="66">
        <f t="shared" si="36"/>
        <v>0.18495784758773584</v>
      </c>
      <c r="N129" s="27" t="s">
        <v>3189</v>
      </c>
      <c r="O129" s="27" t="s">
        <v>1002</v>
      </c>
      <c r="P129" s="27">
        <v>29433</v>
      </c>
      <c r="Q129" s="27" t="s">
        <v>6299</v>
      </c>
      <c r="R129" s="27" t="s">
        <v>1185</v>
      </c>
      <c r="S129" s="27">
        <v>145</v>
      </c>
      <c r="T129" s="27" t="s">
        <v>3190</v>
      </c>
      <c r="U129" s="27" t="s">
        <v>1765</v>
      </c>
      <c r="V129" s="27">
        <v>22395</v>
      </c>
      <c r="W129" s="27" t="s">
        <v>834</v>
      </c>
      <c r="X129" s="27" t="s">
        <v>909</v>
      </c>
      <c r="Y129" s="27" t="s">
        <v>837</v>
      </c>
      <c r="Z129" s="27" t="s">
        <v>6297</v>
      </c>
      <c r="AA129" s="27" t="s">
        <v>1194</v>
      </c>
      <c r="AB129" s="27">
        <v>12264</v>
      </c>
      <c r="AC129" s="27" t="s">
        <v>6298</v>
      </c>
      <c r="AD129" s="27" t="s">
        <v>1003</v>
      </c>
      <c r="AE129" s="27">
        <v>1921</v>
      </c>
      <c r="AF129" s="27" t="s">
        <v>834</v>
      </c>
      <c r="AG129" s="27" t="s">
        <v>3202</v>
      </c>
      <c r="AH129" s="27" t="s">
        <v>837</v>
      </c>
      <c r="AI129" s="27" t="s">
        <v>834</v>
      </c>
      <c r="AJ129" s="27" t="s">
        <v>3764</v>
      </c>
      <c r="AK129" s="27" t="s">
        <v>837</v>
      </c>
      <c r="AL129" s="27" t="s">
        <v>834</v>
      </c>
      <c r="AM129" s="27" t="s">
        <v>4732</v>
      </c>
      <c r="AN129" s="27" t="s">
        <v>837</v>
      </c>
      <c r="AO129" s="27" t="s">
        <v>834</v>
      </c>
      <c r="AP129" s="27" t="s">
        <v>1209</v>
      </c>
      <c r="AQ129" s="27" t="s">
        <v>837</v>
      </c>
      <c r="AR129" s="27" t="s">
        <v>834</v>
      </c>
      <c r="AS129" s="27" t="s">
        <v>1020</v>
      </c>
      <c r="AT129" s="27" t="s">
        <v>837</v>
      </c>
      <c r="AU129" s="27" t="s">
        <v>834</v>
      </c>
      <c r="AV129" s="27" t="s">
        <v>4372</v>
      </c>
      <c r="AW129" s="27" t="s">
        <v>837</v>
      </c>
      <c r="AX129" s="27" t="s">
        <v>834</v>
      </c>
      <c r="AY129" s="27" t="s">
        <v>1424</v>
      </c>
      <c r="AZ129" s="27" t="s">
        <v>837</v>
      </c>
      <c r="BA129" s="27" t="s">
        <v>834</v>
      </c>
      <c r="BB129" s="27" t="s">
        <v>4186</v>
      </c>
      <c r="BC129" s="27" t="s">
        <v>837</v>
      </c>
      <c r="BD129" s="27" t="s">
        <v>834</v>
      </c>
      <c r="BE129" s="27" t="s">
        <v>2875</v>
      </c>
      <c r="BF129" s="27" t="s">
        <v>837</v>
      </c>
      <c r="BG129" s="27" t="s">
        <v>834</v>
      </c>
      <c r="BH129" s="27" t="s">
        <v>3118</v>
      </c>
      <c r="BI129" s="27" t="s">
        <v>837</v>
      </c>
      <c r="BJ129" s="27" t="s">
        <v>834</v>
      </c>
      <c r="BK129" s="27" t="s">
        <v>3608</v>
      </c>
      <c r="BL129" s="27" t="s">
        <v>837</v>
      </c>
      <c r="BM129" s="27" t="s">
        <v>834</v>
      </c>
      <c r="BN129" s="27" t="s">
        <v>3983</v>
      </c>
      <c r="BO129" s="27" t="s">
        <v>837</v>
      </c>
      <c r="BP129" s="27" t="s">
        <v>834</v>
      </c>
      <c r="BQ129" s="27" t="s">
        <v>3395</v>
      </c>
      <c r="BR129" s="27" t="s">
        <v>837</v>
      </c>
      <c r="BS129" s="27" t="s">
        <v>4378</v>
      </c>
      <c r="BT129" s="27" t="s">
        <v>1401</v>
      </c>
      <c r="BU129" s="27">
        <v>89</v>
      </c>
      <c r="BV129" s="27" t="s">
        <v>6300</v>
      </c>
      <c r="BW129" s="27" t="s">
        <v>1401</v>
      </c>
      <c r="BX129" s="27">
        <v>63</v>
      </c>
      <c r="BY129" s="27" t="s">
        <v>3941</v>
      </c>
      <c r="BZ129" s="27" t="s">
        <v>1401</v>
      </c>
      <c r="CA129" s="27">
        <v>39</v>
      </c>
      <c r="CB129" s="27" t="s">
        <v>3417</v>
      </c>
      <c r="CC129" s="27" t="s">
        <v>1401</v>
      </c>
      <c r="CD129" s="1">
        <v>21</v>
      </c>
      <c r="CE129" s="1" t="s">
        <v>6301</v>
      </c>
      <c r="CF129" s="1" t="s">
        <v>1401</v>
      </c>
      <c r="CG129" s="1">
        <v>16</v>
      </c>
      <c r="CH129" s="1" t="s">
        <v>4741</v>
      </c>
      <c r="CI129" s="1" t="s">
        <v>1401</v>
      </c>
      <c r="CJ129" s="1">
        <v>16</v>
      </c>
      <c r="CK129" s="1" t="s">
        <v>6468</v>
      </c>
      <c r="CL129" s="1" t="s">
        <v>1401</v>
      </c>
      <c r="CM129" s="1">
        <v>14</v>
      </c>
      <c r="CN129" s="1" t="s">
        <v>6469</v>
      </c>
      <c r="CO129" s="1" t="s">
        <v>1401</v>
      </c>
      <c r="CP129" s="1">
        <v>10</v>
      </c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spans="1:145">
      <c r="A130" s="27">
        <v>129</v>
      </c>
      <c r="B130" s="69">
        <v>39496</v>
      </c>
      <c r="C130" s="1" t="s">
        <v>3038</v>
      </c>
      <c r="D130" s="33">
        <v>208556</v>
      </c>
      <c r="E130" s="33">
        <v>63524</v>
      </c>
      <c r="F130" s="66">
        <f t="shared" si="22"/>
        <v>0.3045896545771879</v>
      </c>
      <c r="G130" s="35">
        <f t="shared" si="30"/>
        <v>0.3169038473647755</v>
      </c>
      <c r="H130" s="35" t="str">
        <f t="shared" si="31"/>
        <v>PPPP</v>
      </c>
      <c r="I130" s="35">
        <f t="shared" si="32"/>
        <v>0.51925256595932245</v>
      </c>
      <c r="J130" s="35" t="str">
        <f t="shared" si="33"/>
        <v>IND</v>
      </c>
      <c r="K130" s="35">
        <f t="shared" si="34"/>
        <v>0.20234871859454695</v>
      </c>
      <c r="L130" s="35" t="str">
        <f t="shared" si="35"/>
        <v>MQM</v>
      </c>
      <c r="M130" s="66">
        <f t="shared" si="36"/>
        <v>0.20033373213273722</v>
      </c>
      <c r="N130" s="27" t="s">
        <v>1859</v>
      </c>
      <c r="O130" s="27" t="s">
        <v>1002</v>
      </c>
      <c r="P130" s="27">
        <v>265</v>
      </c>
      <c r="Q130" s="27" t="s">
        <v>6266</v>
      </c>
      <c r="R130" s="27" t="s">
        <v>1185</v>
      </c>
      <c r="S130" s="27">
        <v>1682</v>
      </c>
      <c r="T130" s="27" t="s">
        <v>6470</v>
      </c>
      <c r="U130" s="27" t="s">
        <v>1765</v>
      </c>
      <c r="V130" s="27">
        <v>12726</v>
      </c>
      <c r="W130" s="27" t="s">
        <v>834</v>
      </c>
      <c r="X130" s="27" t="s">
        <v>909</v>
      </c>
      <c r="Y130" s="27" t="s">
        <v>837</v>
      </c>
      <c r="Z130" s="27" t="s">
        <v>6471</v>
      </c>
      <c r="AA130" s="27" t="s">
        <v>1194</v>
      </c>
      <c r="AB130" s="27">
        <v>1331</v>
      </c>
      <c r="AC130" s="27" t="s">
        <v>3191</v>
      </c>
      <c r="AD130" s="27" t="s">
        <v>1003</v>
      </c>
      <c r="AE130" s="27">
        <v>32985</v>
      </c>
      <c r="AF130" s="27" t="s">
        <v>834</v>
      </c>
      <c r="AG130" s="27" t="s">
        <v>3202</v>
      </c>
      <c r="AH130" s="27" t="s">
        <v>837</v>
      </c>
      <c r="AI130" s="27" t="s">
        <v>834</v>
      </c>
      <c r="AJ130" s="27" t="s">
        <v>3764</v>
      </c>
      <c r="AK130" s="27" t="s">
        <v>837</v>
      </c>
      <c r="AL130" s="27" t="s">
        <v>834</v>
      </c>
      <c r="AM130" s="27" t="s">
        <v>4732</v>
      </c>
      <c r="AN130" s="27" t="s">
        <v>837</v>
      </c>
      <c r="AO130" s="27" t="s">
        <v>834</v>
      </c>
      <c r="AP130" s="27" t="s">
        <v>1209</v>
      </c>
      <c r="AQ130" s="27" t="s">
        <v>837</v>
      </c>
      <c r="AR130" s="27" t="s">
        <v>834</v>
      </c>
      <c r="AS130" s="27" t="s">
        <v>1020</v>
      </c>
      <c r="AT130" s="27" t="s">
        <v>837</v>
      </c>
      <c r="AU130" s="27" t="s">
        <v>834</v>
      </c>
      <c r="AV130" s="27" t="s">
        <v>4372</v>
      </c>
      <c r="AW130" s="27" t="s">
        <v>837</v>
      </c>
      <c r="AX130" s="27" t="s">
        <v>834</v>
      </c>
      <c r="AY130" s="27" t="s">
        <v>1424</v>
      </c>
      <c r="AZ130" s="27" t="s">
        <v>837</v>
      </c>
      <c r="BA130" s="27" t="s">
        <v>834</v>
      </c>
      <c r="BB130" s="27" t="s">
        <v>4186</v>
      </c>
      <c r="BC130" s="27" t="s">
        <v>837</v>
      </c>
      <c r="BD130" s="27" t="s">
        <v>6476</v>
      </c>
      <c r="BE130" s="27" t="s">
        <v>2875</v>
      </c>
      <c r="BF130" s="27">
        <v>43</v>
      </c>
      <c r="BG130" s="27" t="s">
        <v>834</v>
      </c>
      <c r="BH130" s="27" t="s">
        <v>3118</v>
      </c>
      <c r="BI130" s="27" t="s">
        <v>837</v>
      </c>
      <c r="BJ130" s="27" t="s">
        <v>834</v>
      </c>
      <c r="BK130" s="27" t="s">
        <v>3608</v>
      </c>
      <c r="BL130" s="27" t="s">
        <v>837</v>
      </c>
      <c r="BM130" s="27" t="s">
        <v>834</v>
      </c>
      <c r="BN130" s="27" t="s">
        <v>3983</v>
      </c>
      <c r="BO130" s="27" t="s">
        <v>837</v>
      </c>
      <c r="BP130" s="27" t="s">
        <v>6142</v>
      </c>
      <c r="BQ130" s="27" t="s">
        <v>3395</v>
      </c>
      <c r="BR130" s="27">
        <v>13</v>
      </c>
      <c r="BS130" s="27" t="s">
        <v>2993</v>
      </c>
      <c r="BT130" s="27" t="s">
        <v>1401</v>
      </c>
      <c r="BU130" s="27">
        <v>12854</v>
      </c>
      <c r="BV130" s="27" t="s">
        <v>6472</v>
      </c>
      <c r="BW130" s="27" t="s">
        <v>1401</v>
      </c>
      <c r="BX130" s="27">
        <v>660</v>
      </c>
      <c r="BY130" s="27" t="s">
        <v>3188</v>
      </c>
      <c r="BZ130" s="27" t="s">
        <v>1401</v>
      </c>
      <c r="CA130" s="27">
        <v>365</v>
      </c>
      <c r="CB130" s="27" t="s">
        <v>6473</v>
      </c>
      <c r="CC130" s="27" t="s">
        <v>1401</v>
      </c>
      <c r="CD130" s="27">
        <v>311</v>
      </c>
      <c r="CE130" s="1" t="s">
        <v>6474</v>
      </c>
      <c r="CF130" s="1" t="s">
        <v>1401</v>
      </c>
      <c r="CG130" s="1">
        <v>69</v>
      </c>
      <c r="CH130" s="1" t="s">
        <v>6475</v>
      </c>
      <c r="CI130" s="1" t="s">
        <v>1401</v>
      </c>
      <c r="CJ130" s="1">
        <v>65</v>
      </c>
      <c r="CK130" s="1" t="s">
        <v>6477</v>
      </c>
      <c r="CL130" s="1" t="s">
        <v>1401</v>
      </c>
      <c r="CM130" s="1">
        <v>39</v>
      </c>
      <c r="CN130" s="1" t="s">
        <v>6307</v>
      </c>
      <c r="CO130" s="1" t="s">
        <v>1401</v>
      </c>
      <c r="CP130" s="1">
        <v>33</v>
      </c>
      <c r="CQ130" s="1" t="s">
        <v>6308</v>
      </c>
      <c r="CR130" s="1" t="s">
        <v>1401</v>
      </c>
      <c r="CS130" s="1">
        <v>24</v>
      </c>
      <c r="CT130" s="1" t="s">
        <v>6309</v>
      </c>
      <c r="CU130" s="1" t="s">
        <v>1401</v>
      </c>
      <c r="CV130" s="1">
        <v>19</v>
      </c>
      <c r="CW130" s="1" t="s">
        <v>6141</v>
      </c>
      <c r="CX130" s="1" t="s">
        <v>1401</v>
      </c>
      <c r="CY130" s="1">
        <v>17</v>
      </c>
      <c r="CZ130" s="1" t="s">
        <v>6142</v>
      </c>
      <c r="DA130" s="1" t="s">
        <v>3395</v>
      </c>
      <c r="DB130" s="1">
        <v>13</v>
      </c>
      <c r="DC130" s="1" t="s">
        <v>5967</v>
      </c>
      <c r="DD130" s="1" t="s">
        <v>1401</v>
      </c>
      <c r="DE130" s="1">
        <v>13</v>
      </c>
      <c r="DF130" s="1" t="s">
        <v>5968</v>
      </c>
      <c r="DG130" s="1" t="s">
        <v>1401</v>
      </c>
      <c r="DH130" s="1">
        <v>7</v>
      </c>
      <c r="DI130" s="1" t="s">
        <v>5969</v>
      </c>
      <c r="DJ130" s="1" t="s">
        <v>1401</v>
      </c>
      <c r="DK130" s="1">
        <v>3</v>
      </c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spans="1:145">
      <c r="A131" s="27">
        <v>130</v>
      </c>
      <c r="B131" s="69">
        <v>39496</v>
      </c>
      <c r="C131" s="1" t="s">
        <v>3039</v>
      </c>
      <c r="D131" s="7">
        <v>172986</v>
      </c>
      <c r="E131" s="7">
        <v>82306</v>
      </c>
      <c r="F131" s="35">
        <f t="shared" ref="F131" si="37">E131/D131</f>
        <v>0.47579572913414958</v>
      </c>
      <c r="G131" s="35">
        <f t="shared" si="30"/>
        <v>0.88873229169197876</v>
      </c>
      <c r="H131" s="35" t="str">
        <f t="shared" si="31"/>
        <v>PPPP</v>
      </c>
      <c r="I131" s="35">
        <f t="shared" si="32"/>
        <v>0.92303112774281337</v>
      </c>
      <c r="J131" s="35" t="str">
        <f t="shared" si="33"/>
        <v>MQM</v>
      </c>
      <c r="K131" s="35">
        <f t="shared" si="34"/>
        <v>3.429883605083469E-2</v>
      </c>
      <c r="L131" s="35" t="str">
        <f t="shared" si="35"/>
        <v>PML-N</v>
      </c>
      <c r="M131" s="66">
        <f t="shared" si="36"/>
        <v>2.8880033047408452E-2</v>
      </c>
      <c r="N131" s="27" t="s">
        <v>5972</v>
      </c>
      <c r="O131" s="27" t="s">
        <v>1002</v>
      </c>
      <c r="P131" s="27">
        <v>172</v>
      </c>
      <c r="Q131" s="27" t="s">
        <v>5971</v>
      </c>
      <c r="R131" s="27" t="s">
        <v>1185</v>
      </c>
      <c r="S131" s="27">
        <v>712</v>
      </c>
      <c r="T131" s="27" t="s">
        <v>2995</v>
      </c>
      <c r="U131" s="27" t="s">
        <v>1765</v>
      </c>
      <c r="V131" s="27">
        <v>2823</v>
      </c>
      <c r="W131" s="27" t="s">
        <v>834</v>
      </c>
      <c r="X131" s="27" t="s">
        <v>909</v>
      </c>
      <c r="Y131" s="27" t="s">
        <v>837</v>
      </c>
      <c r="Z131" s="27" t="s">
        <v>5970</v>
      </c>
      <c r="AA131" s="27" t="s">
        <v>1194</v>
      </c>
      <c r="AB131" s="27">
        <v>2377</v>
      </c>
      <c r="AC131" s="27" t="s">
        <v>2994</v>
      </c>
      <c r="AD131" s="27" t="s">
        <v>1003</v>
      </c>
      <c r="AE131" s="27">
        <v>75971</v>
      </c>
      <c r="AF131" s="27" t="s">
        <v>834</v>
      </c>
      <c r="AG131" s="27" t="s">
        <v>3202</v>
      </c>
      <c r="AH131" s="27" t="s">
        <v>837</v>
      </c>
      <c r="AI131" s="27" t="s">
        <v>834</v>
      </c>
      <c r="AJ131" s="27" t="s">
        <v>3764</v>
      </c>
      <c r="AK131" s="27" t="s">
        <v>837</v>
      </c>
      <c r="AL131" s="27" t="s">
        <v>834</v>
      </c>
      <c r="AM131" s="27" t="s">
        <v>4732</v>
      </c>
      <c r="AN131" s="27" t="s">
        <v>837</v>
      </c>
      <c r="AO131" s="27" t="s">
        <v>834</v>
      </c>
      <c r="AP131" s="27" t="s">
        <v>1209</v>
      </c>
      <c r="AQ131" s="27" t="s">
        <v>837</v>
      </c>
      <c r="AR131" s="27" t="s">
        <v>834</v>
      </c>
      <c r="AS131" s="27" t="s">
        <v>1020</v>
      </c>
      <c r="AT131" s="27" t="s">
        <v>837</v>
      </c>
      <c r="AU131" s="27" t="s">
        <v>834</v>
      </c>
      <c r="AV131" s="27" t="s">
        <v>4372</v>
      </c>
      <c r="AW131" s="27" t="s">
        <v>837</v>
      </c>
      <c r="AX131" s="27" t="s">
        <v>834</v>
      </c>
      <c r="AY131" s="27" t="s">
        <v>1424</v>
      </c>
      <c r="AZ131" s="27" t="s">
        <v>837</v>
      </c>
      <c r="BA131" s="27" t="s">
        <v>834</v>
      </c>
      <c r="BB131" s="27" t="s">
        <v>4186</v>
      </c>
      <c r="BC131" s="27" t="s">
        <v>837</v>
      </c>
      <c r="BD131" s="27" t="s">
        <v>834</v>
      </c>
      <c r="BE131" s="27" t="s">
        <v>2875</v>
      </c>
      <c r="BF131" s="27" t="s">
        <v>837</v>
      </c>
      <c r="BG131" s="27" t="s">
        <v>834</v>
      </c>
      <c r="BH131" s="27" t="s">
        <v>3118</v>
      </c>
      <c r="BI131" s="27" t="s">
        <v>837</v>
      </c>
      <c r="BJ131" s="27" t="s">
        <v>834</v>
      </c>
      <c r="BK131" s="27" t="s">
        <v>3608</v>
      </c>
      <c r="BL131" s="27" t="s">
        <v>837</v>
      </c>
      <c r="BM131" s="27" t="s">
        <v>5975</v>
      </c>
      <c r="BN131" s="27" t="s">
        <v>3983</v>
      </c>
      <c r="BO131" s="27">
        <v>8</v>
      </c>
      <c r="BP131" s="27" t="s">
        <v>834</v>
      </c>
      <c r="BQ131" s="27" t="s">
        <v>3395</v>
      </c>
      <c r="BR131" s="27" t="s">
        <v>837</v>
      </c>
      <c r="BS131" s="27" t="s">
        <v>5973</v>
      </c>
      <c r="BT131" s="27" t="s">
        <v>1401</v>
      </c>
      <c r="BU131" s="27">
        <v>109</v>
      </c>
      <c r="BV131" s="27" t="s">
        <v>3784</v>
      </c>
      <c r="BW131" s="27" t="s">
        <v>1401</v>
      </c>
      <c r="BX131" s="27">
        <v>40</v>
      </c>
      <c r="BY131" s="27" t="s">
        <v>5974</v>
      </c>
      <c r="BZ131" s="27" t="s">
        <v>1401</v>
      </c>
      <c r="CA131" s="27">
        <v>26</v>
      </c>
      <c r="CB131" s="27" t="s">
        <v>3782</v>
      </c>
      <c r="CC131" s="27" t="s">
        <v>1401</v>
      </c>
      <c r="CD131" s="27">
        <v>18</v>
      </c>
      <c r="CE131" s="1" t="s">
        <v>3933</v>
      </c>
      <c r="CF131" s="1" t="s">
        <v>1401</v>
      </c>
      <c r="CG131" s="1">
        <v>12</v>
      </c>
      <c r="CH131" s="1" t="s">
        <v>6101</v>
      </c>
      <c r="CI131" s="1" t="s">
        <v>1401</v>
      </c>
      <c r="CJ131" s="1">
        <v>11</v>
      </c>
      <c r="CK131" s="1" t="s">
        <v>5781</v>
      </c>
      <c r="CL131" s="1" t="s">
        <v>1401</v>
      </c>
      <c r="CM131" s="1">
        <v>10</v>
      </c>
      <c r="CN131" s="1" t="s">
        <v>3785</v>
      </c>
      <c r="CO131" s="1" t="s">
        <v>1401</v>
      </c>
      <c r="CP131" s="1">
        <v>7</v>
      </c>
      <c r="CQ131" s="1" t="s">
        <v>5976</v>
      </c>
      <c r="CR131" s="1" t="s">
        <v>1401</v>
      </c>
      <c r="CS131" s="1">
        <v>6</v>
      </c>
      <c r="CT131" s="1" t="s">
        <v>5977</v>
      </c>
      <c r="CU131" s="1" t="s">
        <v>1401</v>
      </c>
      <c r="CV131" s="1">
        <v>4</v>
      </c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spans="1:1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spans="1:145">
      <c r="A133" t="s">
        <v>7492</v>
      </c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</row>
    <row r="134" spans="1:145">
      <c r="A134" t="s">
        <v>7491</v>
      </c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O134" s="52"/>
      <c r="AP134" s="52"/>
      <c r="AQ134" s="52"/>
      <c r="AX134" s="52"/>
      <c r="AY134" s="52"/>
      <c r="AZ134" s="52"/>
      <c r="BG134" s="52"/>
      <c r="BH134" s="52"/>
      <c r="BI134" s="52"/>
      <c r="BP134" s="52"/>
      <c r="BV134" s="52"/>
      <c r="BW134" s="52"/>
      <c r="BX134" s="52"/>
      <c r="BY134" s="52"/>
      <c r="BZ134" s="52"/>
      <c r="CA134" s="52"/>
      <c r="CB134" s="52"/>
      <c r="CC134" s="52"/>
    </row>
    <row r="135" spans="1:145">
      <c r="A135" t="s">
        <v>7490</v>
      </c>
    </row>
    <row r="137" spans="1:145">
      <c r="A137" s="1" t="s">
        <v>7487</v>
      </c>
    </row>
    <row r="138" spans="1:145">
      <c r="A138" s="1" t="s">
        <v>7488</v>
      </c>
    </row>
    <row r="139" spans="1:145">
      <c r="A139" t="s">
        <v>7489</v>
      </c>
    </row>
    <row r="141" spans="1:145">
      <c r="A141" t="s">
        <v>7493</v>
      </c>
    </row>
  </sheetData>
  <mergeCells count="1">
    <mergeCell ref="D63:M63"/>
  </mergeCells>
  <phoneticPr fontId="2" type="noConversion"/>
  <conditionalFormatting sqref="G2:G62 G64:G131">
    <cfRule type="cellIs" dxfId="2" priority="1" operator="between">
      <formula>0.05</formula>
      <formula>0.15</formula>
    </cfRule>
    <cfRule type="cellIs" dxfId="1" priority="2" operator="lessThan">
      <formula>0.05</formula>
    </cfRule>
    <cfRule type="cellIs" dxfId="0" priority="3" operator="greaterThan">
      <formula>0.15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C33" sqref="C33"/>
    </sheetView>
  </sheetViews>
  <sheetFormatPr baseColWidth="10" defaultColWidth="8.83203125" defaultRowHeight="14" x14ac:dyDescent="0"/>
  <cols>
    <col min="1" max="1" width="20.5" customWidth="1"/>
    <col min="2" max="2" width="18.83203125" customWidth="1"/>
    <col min="3" max="3" width="39.33203125" customWidth="1"/>
    <col min="4" max="4" width="16.5" customWidth="1"/>
    <col min="5" max="5" width="20.33203125" customWidth="1"/>
    <col min="6" max="6" width="12.1640625" customWidth="1"/>
    <col min="7" max="7" width="16.33203125" customWidth="1"/>
    <col min="8" max="8" width="12.83203125" customWidth="1"/>
    <col min="9" max="10" width="23" customWidth="1"/>
  </cols>
  <sheetData>
    <row r="1" spans="1:11">
      <c r="A1" s="51" t="s">
        <v>95</v>
      </c>
    </row>
    <row r="3" spans="1:11">
      <c r="A3" s="51" t="s">
        <v>400</v>
      </c>
      <c r="B3" s="51" t="s">
        <v>160</v>
      </c>
      <c r="C3" s="51" t="s">
        <v>171</v>
      </c>
      <c r="D3" s="51" t="s">
        <v>94</v>
      </c>
      <c r="E3" s="51" t="s">
        <v>162</v>
      </c>
      <c r="F3" s="51" t="s">
        <v>161</v>
      </c>
      <c r="G3" s="51" t="s">
        <v>163</v>
      </c>
    </row>
    <row r="4" spans="1:11">
      <c r="A4" t="s">
        <v>1002</v>
      </c>
      <c r="B4">
        <v>9</v>
      </c>
      <c r="C4" s="45">
        <f>B4/B13</f>
        <v>3.3088235294117647E-2</v>
      </c>
      <c r="D4">
        <v>3</v>
      </c>
      <c r="E4" s="45">
        <f>D4/D13</f>
        <v>4.4117647058823532E-2</v>
      </c>
      <c r="F4">
        <f>SUM(B4,D4)</f>
        <v>12</v>
      </c>
      <c r="G4" s="45">
        <f>F4/F13</f>
        <v>3.5294117647058823E-2</v>
      </c>
    </row>
    <row r="5" spans="1:11">
      <c r="A5" t="s">
        <v>7477</v>
      </c>
      <c r="B5">
        <v>7</v>
      </c>
      <c r="C5" s="45">
        <f>B5/B13</f>
        <v>2.5735294117647058E-2</v>
      </c>
      <c r="D5">
        <v>1</v>
      </c>
      <c r="E5" s="45">
        <f>D5/D13</f>
        <v>1.4705882352941176E-2</v>
      </c>
      <c r="F5">
        <f>SUM(D5,B5)</f>
        <v>8</v>
      </c>
      <c r="G5" s="45">
        <f>F5/F13</f>
        <v>2.3529411764705882E-2</v>
      </c>
    </row>
    <row r="6" spans="1:11">
      <c r="A6" t="s">
        <v>1765</v>
      </c>
      <c r="B6">
        <v>15</v>
      </c>
      <c r="C6" s="45">
        <f>B6/B13</f>
        <v>5.514705882352941E-2</v>
      </c>
      <c r="D6">
        <v>5</v>
      </c>
      <c r="E6" s="45">
        <f>D6/D13</f>
        <v>7.3529411764705885E-2</v>
      </c>
      <c r="F6">
        <f t="shared" ref="F6:F12" si="0">SUM(D6,B6)</f>
        <v>20</v>
      </c>
      <c r="G6" s="45">
        <f>F6/F13</f>
        <v>5.8823529411764705E-2</v>
      </c>
    </row>
    <row r="7" spans="1:11">
      <c r="A7" t="s">
        <v>7478</v>
      </c>
      <c r="B7">
        <v>37</v>
      </c>
      <c r="C7" s="45">
        <f>B7/B13</f>
        <v>0.13602941176470587</v>
      </c>
      <c r="D7">
        <v>12</v>
      </c>
      <c r="E7" s="45">
        <f>D7/D13</f>
        <v>0.17647058823529413</v>
      </c>
      <c r="F7">
        <f t="shared" si="0"/>
        <v>49</v>
      </c>
      <c r="G7" s="45">
        <f>F7/F13</f>
        <v>0.14411764705882352</v>
      </c>
    </row>
    <row r="8" spans="1:11">
      <c r="A8" t="s">
        <v>1194</v>
      </c>
      <c r="B8">
        <v>72</v>
      </c>
      <c r="C8" s="45">
        <f>B8/B13</f>
        <v>0.26470588235294118</v>
      </c>
      <c r="D8">
        <v>19</v>
      </c>
      <c r="E8" s="45">
        <f>D8/D13</f>
        <v>0.27941176470588236</v>
      </c>
      <c r="F8">
        <f t="shared" si="0"/>
        <v>91</v>
      </c>
      <c r="G8" s="45">
        <f>F8/F13</f>
        <v>0.2676470588235294</v>
      </c>
    </row>
    <row r="9" spans="1:11">
      <c r="A9" t="s">
        <v>4316</v>
      </c>
      <c r="B9">
        <v>98</v>
      </c>
      <c r="C9" s="45">
        <f>B9/B13</f>
        <v>0.36029411764705882</v>
      </c>
      <c r="D9">
        <v>27</v>
      </c>
      <c r="E9" s="45">
        <f>D9/D13</f>
        <v>0.39705882352941174</v>
      </c>
      <c r="F9">
        <f t="shared" si="0"/>
        <v>125</v>
      </c>
      <c r="G9" s="45">
        <f>F9/F13</f>
        <v>0.36764705882352944</v>
      </c>
    </row>
    <row r="10" spans="1:11">
      <c r="A10" t="s">
        <v>511</v>
      </c>
      <c r="B10">
        <v>7</v>
      </c>
      <c r="C10" s="45">
        <f>B10/B13</f>
        <v>2.5735294117647058E-2</v>
      </c>
      <c r="D10">
        <v>1</v>
      </c>
      <c r="E10" s="45">
        <f>D10/D13</f>
        <v>1.4705882352941176E-2</v>
      </c>
      <c r="F10">
        <f t="shared" si="0"/>
        <v>8</v>
      </c>
      <c r="G10" s="45">
        <f>F10/F13</f>
        <v>2.3529411764705882E-2</v>
      </c>
    </row>
    <row r="11" spans="1:11">
      <c r="A11" t="s">
        <v>159</v>
      </c>
      <c r="B11">
        <v>16</v>
      </c>
      <c r="C11" s="45">
        <f>B11/B13</f>
        <v>5.8823529411764705E-2</v>
      </c>
      <c r="D11">
        <v>0</v>
      </c>
      <c r="E11" s="45">
        <f>D11/D13</f>
        <v>0</v>
      </c>
      <c r="F11">
        <f t="shared" si="0"/>
        <v>16</v>
      </c>
      <c r="G11" s="45">
        <f>F11/F13</f>
        <v>4.7058823529411764E-2</v>
      </c>
    </row>
    <row r="12" spans="1:11">
      <c r="A12" t="s">
        <v>170</v>
      </c>
      <c r="B12">
        <v>11</v>
      </c>
      <c r="C12" s="45">
        <f>B12/B13</f>
        <v>4.0441176470588237E-2</v>
      </c>
      <c r="D12">
        <v>0</v>
      </c>
      <c r="E12" s="45">
        <f>D12/D13</f>
        <v>0</v>
      </c>
      <c r="F12">
        <f t="shared" si="0"/>
        <v>11</v>
      </c>
      <c r="G12" s="45">
        <f>F12/F13</f>
        <v>3.2352941176470591E-2</v>
      </c>
    </row>
    <row r="13" spans="1:11">
      <c r="A13" s="51" t="s">
        <v>169</v>
      </c>
      <c r="B13">
        <f>SUM(B4:B12)</f>
        <v>272</v>
      </c>
      <c r="C13" s="45">
        <f>B13/B13</f>
        <v>1</v>
      </c>
      <c r="D13">
        <f>SUM(D4:D12)</f>
        <v>68</v>
      </c>
      <c r="E13" s="45">
        <f>D13/D13</f>
        <v>1</v>
      </c>
      <c r="F13">
        <f>SUM(D13,B13)</f>
        <v>340</v>
      </c>
      <c r="G13" s="45">
        <f>F13/F13</f>
        <v>1</v>
      </c>
    </row>
    <row r="14" spans="1:11">
      <c r="A14" s="51"/>
    </row>
    <row r="15" spans="1:11">
      <c r="A15" s="51" t="s">
        <v>164</v>
      </c>
      <c r="B15" s="51" t="s">
        <v>161</v>
      </c>
      <c r="C15" s="51" t="s">
        <v>163</v>
      </c>
      <c r="D15" s="51" t="s">
        <v>167</v>
      </c>
      <c r="E15" s="51" t="s">
        <v>401</v>
      </c>
      <c r="F15" s="51" t="s">
        <v>404</v>
      </c>
      <c r="G15" s="51" t="s">
        <v>168</v>
      </c>
      <c r="H15" s="51" t="s">
        <v>402</v>
      </c>
      <c r="I15" s="51" t="s">
        <v>165</v>
      </c>
      <c r="J15" s="51" t="s">
        <v>166</v>
      </c>
      <c r="K15" s="52"/>
    </row>
    <row r="16" spans="1:11">
      <c r="A16" t="s">
        <v>1002</v>
      </c>
      <c r="B16">
        <f>SUM(D16:H16)</f>
        <v>12</v>
      </c>
      <c r="C16" s="45">
        <f>B16/B24</f>
        <v>0.11538461538461539</v>
      </c>
      <c r="D16">
        <v>0</v>
      </c>
      <c r="E16">
        <v>0</v>
      </c>
      <c r="F16">
        <v>0</v>
      </c>
      <c r="G16">
        <v>11</v>
      </c>
      <c r="H16">
        <v>1</v>
      </c>
      <c r="I16">
        <v>5</v>
      </c>
      <c r="J16">
        <v>7</v>
      </c>
      <c r="K16" s="52"/>
    </row>
    <row r="17" spans="1:11">
      <c r="A17" t="s">
        <v>7477</v>
      </c>
      <c r="B17">
        <f>SUM(D17:H17)</f>
        <v>7</v>
      </c>
      <c r="C17" s="45">
        <f>B17/B24</f>
        <v>6.7307692307692304E-2</v>
      </c>
      <c r="D17">
        <v>0</v>
      </c>
      <c r="E17">
        <v>0</v>
      </c>
      <c r="F17">
        <v>0</v>
      </c>
      <c r="G17">
        <v>2</v>
      </c>
      <c r="H17">
        <v>5</v>
      </c>
      <c r="I17">
        <v>3</v>
      </c>
      <c r="J17">
        <v>4</v>
      </c>
      <c r="K17" s="52"/>
    </row>
    <row r="18" spans="1:11">
      <c r="A18" t="s">
        <v>1765</v>
      </c>
      <c r="B18">
        <f t="shared" ref="B18:B23" si="1">SUM(D18:H18)</f>
        <v>7</v>
      </c>
      <c r="C18" s="45">
        <f>B18/B24</f>
        <v>6.7307692307692304E-2</v>
      </c>
      <c r="D18">
        <v>0</v>
      </c>
      <c r="E18">
        <v>0</v>
      </c>
      <c r="F18">
        <v>7</v>
      </c>
      <c r="G18">
        <v>0</v>
      </c>
      <c r="H18">
        <v>0</v>
      </c>
      <c r="I18">
        <v>3</v>
      </c>
      <c r="J18">
        <v>4</v>
      </c>
      <c r="K18" s="52"/>
    </row>
    <row r="19" spans="1:11">
      <c r="A19" t="s">
        <v>7478</v>
      </c>
      <c r="B19">
        <f t="shared" si="1"/>
        <v>5</v>
      </c>
      <c r="C19" s="45">
        <f>B19/B24</f>
        <v>4.807692307692308E-2</v>
      </c>
      <c r="D19">
        <v>1</v>
      </c>
      <c r="E19">
        <v>2</v>
      </c>
      <c r="F19">
        <v>0</v>
      </c>
      <c r="G19">
        <v>0</v>
      </c>
      <c r="H19">
        <v>2</v>
      </c>
      <c r="I19">
        <v>1</v>
      </c>
      <c r="J19">
        <v>4</v>
      </c>
      <c r="K19" s="52"/>
    </row>
    <row r="20" spans="1:11">
      <c r="A20" t="s">
        <v>1194</v>
      </c>
      <c r="B20">
        <f t="shared" si="1"/>
        <v>14</v>
      </c>
      <c r="C20" s="45">
        <f>B20/B24</f>
        <v>0.13461538461538461</v>
      </c>
      <c r="D20">
        <v>0</v>
      </c>
      <c r="E20">
        <v>13</v>
      </c>
      <c r="F20">
        <v>0</v>
      </c>
      <c r="G20">
        <v>1</v>
      </c>
      <c r="H20">
        <v>0</v>
      </c>
      <c r="I20">
        <v>6</v>
      </c>
      <c r="J20">
        <v>8</v>
      </c>
      <c r="K20" s="52"/>
    </row>
    <row r="21" spans="1:11">
      <c r="A21" t="s">
        <v>4316</v>
      </c>
      <c r="B21">
        <f t="shared" si="1"/>
        <v>41</v>
      </c>
      <c r="C21" s="45">
        <f>B21/B24</f>
        <v>0.39423076923076922</v>
      </c>
      <c r="D21">
        <v>3</v>
      </c>
      <c r="E21">
        <v>7</v>
      </c>
      <c r="F21">
        <v>15</v>
      </c>
      <c r="G21">
        <v>9</v>
      </c>
      <c r="H21">
        <v>7</v>
      </c>
      <c r="I21">
        <v>22</v>
      </c>
      <c r="J21">
        <v>19</v>
      </c>
    </row>
    <row r="22" spans="1:11">
      <c r="A22" t="s">
        <v>511</v>
      </c>
      <c r="B22">
        <f t="shared" si="1"/>
        <v>6</v>
      </c>
      <c r="C22" s="45">
        <f>B22/B24</f>
        <v>5.7692307692307696E-2</v>
      </c>
      <c r="D22">
        <v>0</v>
      </c>
      <c r="E22">
        <v>0</v>
      </c>
      <c r="F22">
        <v>1</v>
      </c>
      <c r="G22">
        <v>0</v>
      </c>
      <c r="H22">
        <v>5</v>
      </c>
      <c r="I22">
        <v>3</v>
      </c>
      <c r="J22">
        <v>3</v>
      </c>
    </row>
    <row r="23" spans="1:11">
      <c r="A23" t="s">
        <v>159</v>
      </c>
      <c r="B23">
        <f t="shared" si="1"/>
        <v>12</v>
      </c>
      <c r="C23" s="45">
        <f>B23/B24</f>
        <v>0.11538461538461539</v>
      </c>
      <c r="D23">
        <v>8</v>
      </c>
      <c r="E23">
        <v>1</v>
      </c>
      <c r="F23">
        <v>0</v>
      </c>
      <c r="G23">
        <v>0</v>
      </c>
      <c r="H23">
        <v>3</v>
      </c>
      <c r="I23">
        <v>7</v>
      </c>
      <c r="J23">
        <v>5</v>
      </c>
    </row>
    <row r="24" spans="1:11">
      <c r="A24" s="51" t="s">
        <v>169</v>
      </c>
      <c r="B24">
        <f>SUM(D24:H24)</f>
        <v>104</v>
      </c>
      <c r="C24" s="45">
        <f>B24/B24</f>
        <v>1</v>
      </c>
      <c r="D24">
        <f t="shared" ref="D24:J24" si="2">SUM(D16:D23)</f>
        <v>12</v>
      </c>
      <c r="E24">
        <f t="shared" si="2"/>
        <v>23</v>
      </c>
      <c r="F24">
        <f t="shared" si="2"/>
        <v>23</v>
      </c>
      <c r="G24">
        <f t="shared" si="2"/>
        <v>23</v>
      </c>
      <c r="H24">
        <f t="shared" si="2"/>
        <v>23</v>
      </c>
      <c r="I24">
        <f t="shared" si="2"/>
        <v>50</v>
      </c>
      <c r="J24">
        <f t="shared" si="2"/>
        <v>54</v>
      </c>
    </row>
    <row r="26" spans="1:11">
      <c r="A26" t="s">
        <v>96</v>
      </c>
    </row>
    <row r="28" spans="1:11">
      <c r="A28" t="s">
        <v>7493</v>
      </c>
    </row>
  </sheetData>
  <phoneticPr fontId="2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Feb 18 2008 Results by Assembly</vt:lpstr>
      <vt:lpstr>Feb 18 2008 Results by Party</vt:lpstr>
      <vt:lpstr>- National Assembly</vt:lpstr>
      <vt:lpstr>- Balochistan</vt:lpstr>
      <vt:lpstr>- NWFP</vt:lpstr>
      <vt:lpstr>- Punjab</vt:lpstr>
      <vt:lpstr>- Sindh</vt:lpstr>
      <vt:lpstr>Parliament Makeup as of Feb2013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Shammas Malik</dc:creator>
  <cp:lastModifiedBy>David Hudson</cp:lastModifiedBy>
  <dcterms:created xsi:type="dcterms:W3CDTF">2012-07-12T14:31:24Z</dcterms:created>
  <dcterms:modified xsi:type="dcterms:W3CDTF">2013-03-20T16:05:08Z</dcterms:modified>
</cp:coreProperties>
</file>