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65" yWindow="4380" windowWidth="17235" windowHeight="59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6" i="1" l="1"/>
  <c r="M7" i="1"/>
  <c r="M6" i="1"/>
  <c r="M5" i="1"/>
  <c r="M4" i="1"/>
  <c r="M3" i="1"/>
  <c r="M2" i="1"/>
  <c r="J6" i="1"/>
  <c r="J5" i="1"/>
  <c r="J3" i="1"/>
  <c r="J2" i="1"/>
  <c r="G6" i="1"/>
  <c r="G5" i="1"/>
  <c r="G3" i="1"/>
  <c r="G2" i="1"/>
  <c r="F7" i="1"/>
  <c r="G7" i="1" s="1"/>
  <c r="E7" i="1"/>
  <c r="D5" i="1"/>
  <c r="D4" i="1"/>
  <c r="D3" i="1"/>
  <c r="D2" i="1"/>
  <c r="C7" i="1"/>
  <c r="B7" i="1" l="1"/>
  <c r="D7" i="1" s="1"/>
  <c r="H7" i="1"/>
  <c r="J7" i="1" s="1"/>
  <c r="I7" i="1"/>
  <c r="K7" i="1"/>
  <c r="L7" i="1"/>
</calcChain>
</file>

<file path=xl/sharedStrings.xml><?xml version="1.0" encoding="utf-8"?>
<sst xmlns="http://schemas.openxmlformats.org/spreadsheetml/2006/main" count="32" uniqueCount="29">
  <si>
    <t>Chevron</t>
  </si>
  <si>
    <t>Shell</t>
  </si>
  <si>
    <t>BP</t>
  </si>
  <si>
    <t xml:space="preserve">Company </t>
  </si>
  <si>
    <t>Total</t>
  </si>
  <si>
    <t>ConocoPhillips</t>
  </si>
  <si>
    <t>$ Stock Buy Back (billions)</t>
  </si>
  <si>
    <t>CEO compensation 2011 (millions)</t>
  </si>
  <si>
    <t>Conoco</t>
  </si>
  <si>
    <t>Exxon</t>
  </si>
  <si>
    <t>N/A</t>
  </si>
  <si>
    <t>Oil production 1q 2012 (millions of barrels per day, net liquids)</t>
  </si>
  <si>
    <t>ExxonMobil*</t>
  </si>
  <si>
    <t xml:space="preserve">BP </t>
  </si>
  <si>
    <t>Percent Change profits 1q 2012-1q 2013</t>
  </si>
  <si>
    <t xml:space="preserve">Q1 2013 Profits ($ billions) </t>
  </si>
  <si>
    <t>Q1 2012 Profits ($ billions)</t>
  </si>
  <si>
    <t xml:space="preserve">Oil production 1q 2013 (millions of barrels per day, net liquids) </t>
  </si>
  <si>
    <t>CEO compensation 2012 (millions)</t>
  </si>
  <si>
    <t>http://www.bp.com/extendedgenericarticle.do?categoryId=2012968&amp;contentId=7085476</t>
  </si>
  <si>
    <t>http://investor.chevron.com/phoenix.zhtml?c=130102&amp;p=irol-reportsOther</t>
  </si>
  <si>
    <t>Cash reserves ($ billions)</t>
  </si>
  <si>
    <t>http://www.conocophillips.com/EN/newsroom/news_releases/2013NewsReleases/Pages/04-25-2013.aspx</t>
  </si>
  <si>
    <t>http://s07.static-shell.com/content/dam/shell-new/local/corporate/corporate/downloads/quarterly-results/2013/q1/q1-2013-qra.pdf</t>
  </si>
  <si>
    <t>Oil production</t>
  </si>
  <si>
    <t>Oil production 1q 2013 compared to 1q 2012</t>
  </si>
  <si>
    <t>CEO Pay raise % 2011-2012</t>
  </si>
  <si>
    <t>http://www.exxonmobil.com/Corporate/Files/news_release_earnings_1q13.pdf</t>
  </si>
  <si>
    <t>Stock Buy back as pct of 1q 2013 profits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</si>
</sst>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/>
      <name val="Times New Roman"/>
      <family val="1"/>
    </font>
    <font>
      <sz val="11"/>
      <color theme="1"/>
      <name val="Times New Roman"/>
      <family val="1"/>
    </font>
    <font>
      <sz val="9.4499999999999993"/>
      <color rgb="FF333333"/>
      <name val="Times New Roman"/>
      <family val="1"/>
    </font>
    <font>
      <sz val="11"/>
      <color rgb="FF222222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43" fontId="4" fillId="0" borderId="0" xfId="1" applyFont="1"/>
    <xf numFmtId="3" fontId="5" fillId="0" borderId="0" xfId="0" applyNumberFormat="1" applyFont="1" applyAlignment="1">
      <alignment horizontal="right"/>
    </xf>
    <xf numFmtId="3" fontId="6" fillId="0" borderId="0" xfId="0" applyNumberFormat="1" applyFont="1"/>
    <xf numFmtId="0" fontId="7" fillId="0" borderId="0" xfId="0" applyFont="1"/>
    <xf numFmtId="0" fontId="8" fillId="0" borderId="0" xfId="4" applyFont="1"/>
    <xf numFmtId="0" fontId="9" fillId="0" borderId="0" xfId="0" applyFont="1" applyAlignment="1">
      <alignment wrapText="1"/>
    </xf>
    <xf numFmtId="3" fontId="4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9" fontId="3" fillId="0" borderId="1" xfId="3" applyFont="1" applyBorder="1" applyAlignment="1">
      <alignment horizontal="center" vertical="center" wrapText="1"/>
    </xf>
    <xf numFmtId="9" fontId="3" fillId="0" borderId="1" xfId="3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6" xfId="2" applyNumberFormat="1" applyFont="1" applyBorder="1" applyAlignment="1">
      <alignment horizontal="center" vertical="center" wrapText="1"/>
    </xf>
    <xf numFmtId="43" fontId="3" fillId="0" borderId="1" xfId="1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43" fontId="3" fillId="0" borderId="6" xfId="1" applyNumberFormat="1" applyFont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numFmt numFmtId="164" formatCode="_(&quot;$&quot;* #,##0.0_);_(&quot;$&quot;* \(#,##0.0\);_(&quot;$&quot;* &quot;-&quot;??_);_(@_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numFmt numFmtId="164" formatCode="_(&quot;$&quot;* #,##0.0_);_(&quot;$&quot;* \(#,##0.0\);_(&quot;$&quot;* &quot;-&quot;??_);_(@_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numFmt numFmtId="35" formatCode="_(* #,##0.00_);_(* \(#,##0.00\);_(* &quot;-&quot;??_);_(@_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4"/>
        <name val="Times New Roman"/>
        <scheme val="none"/>
      </font>
      <numFmt numFmtId="35" formatCode="_(* #,##0.00_);_(* \(#,##0.00\);_(* &quot;-&quot;??_);_(@_)"/>
      <alignment horizontal="center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numFmt numFmtId="164" formatCode="_(&quot;$&quot;* #,##0.0_);_(&quot;$&quot;* \(#,##0.0\);_(&quot;$&quot;* &quot;-&quot;??_);_(@_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numFmt numFmtId="164" formatCode="_(&quot;$&quot;* #,##0.0_);_(&quot;$&quot;* \(#,##0.0\);_(&quot;$&quot;* &quot;-&quot;??_);_(@_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numFmt numFmtId="164" formatCode="_(&quot;$&quot;* #,##0.0_);_(&quot;$&quot;* \(#,##0.0\);_(&quot;$&quot;* &quot;-&quot;??_);_(@_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numFmt numFmtId="164" formatCode="_(&quot;$&quot;* #,##0.0_);_(&quot;$&quot;* \(#,##0.0\);_(&quot;$&quot;* &quot;-&quot;??_);_(@_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4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M7" totalsRowShown="0" headerRowDxfId="17" dataDxfId="15" headerRowBorderDxfId="16" tableBorderDxfId="14" totalsRowBorderDxfId="13">
  <autoFilter ref="A1:M7"/>
  <tableColumns count="13">
    <tableColumn id="1" name="Company " dataDxfId="12"/>
    <tableColumn id="3" name="Q1 2012 Profits ($ billions)" dataDxfId="11" dataCellStyle="Currency"/>
    <tableColumn id="2" name="Q1 2013 Profits ($ billions) " dataDxfId="10" dataCellStyle="Currency"/>
    <tableColumn id="4" name="Percent Change profits 1q 2012-1q 2013" dataDxfId="9" dataCellStyle="Percent">
      <calculatedColumnFormula>(B2/#REF!)-1</calculatedColumnFormula>
    </tableColumn>
    <tableColumn id="15" name="Cash reserves ($ billions)" dataDxfId="8" dataCellStyle="Currency"/>
    <tableColumn id="5" name="$ Stock Buy Back (billions)" dataDxfId="7" dataCellStyle="Currency"/>
    <tableColumn id="6" name="Stock Buy back as pct of 1q 2013 profits" dataDxfId="6">
      <calculatedColumnFormula>F2/B2</calculatedColumnFormula>
    </tableColumn>
    <tableColumn id="8" name="Oil production 1q 2012 (millions of barrels per day, net liquids)" dataDxfId="5"/>
    <tableColumn id="7" name="Oil production 1q 2013 (millions of barrels per day, net liquids) " dataDxfId="4" dataCellStyle="Comma"/>
    <tableColumn id="9" name="Oil production 1q 2013 compared to 1q 2012" dataDxfId="3" dataCellStyle="Percent">
      <calculatedColumnFormula>(Table1[[#This Row],[Oil production 1q 2013 (millions of barrels per day, net liquids) ]]/Table1[[#This Row],[Oil production 1q 2012 (millions of barrels per day, net liquids)]])-1</calculatedColumnFormula>
    </tableColumn>
    <tableColumn id="11" name="CEO compensation 2011 (millions)" dataDxfId="2" dataCellStyle="Currency"/>
    <tableColumn id="10" name="CEO compensation 2012 (millions)" dataDxfId="1" dataCellStyle="Percent"/>
    <tableColumn id="12" name="CEO Pay raise % 2011-2012" dataDxfId="0" dataCellStyle="Percent">
      <calculatedColumnFormula>(Table1[[#This Row],[CEO compensation 2012 (millions)]]/Table1[[#This Row],[CEO compensation 2011 (millions)]])-1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ocophillips.com/EN/newsroom/news_releases/2013NewsReleases/Pages/04-25-2013.aspx" TargetMode="External"/><Relationship Id="rId2" Type="http://schemas.openxmlformats.org/officeDocument/2006/relationships/hyperlink" Target="http://investor.chevron.com/phoenix.zhtml?c=130102&amp;p=irol-reportsOther" TargetMode="External"/><Relationship Id="rId1" Type="http://schemas.openxmlformats.org/officeDocument/2006/relationships/hyperlink" Target="http://www.bp.com/extendedgenericarticle.do?categoryId=2012968&amp;contentId=7085476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L10" sqref="L10"/>
    </sheetView>
  </sheetViews>
  <sheetFormatPr defaultRowHeight="15" x14ac:dyDescent="0.25"/>
  <cols>
    <col min="1" max="1" width="15.85546875" style="4" customWidth="1"/>
    <col min="2" max="3" width="11.28515625" style="4" customWidth="1"/>
    <col min="4" max="4" width="13.85546875" style="4" customWidth="1"/>
    <col min="5" max="5" width="10.42578125" style="4" customWidth="1"/>
    <col min="6" max="6" width="10.5703125" style="4" customWidth="1"/>
    <col min="7" max="7" width="11.5703125" style="4" customWidth="1"/>
    <col min="8" max="8" width="13.5703125" customWidth="1"/>
    <col min="9" max="10" width="13.7109375" style="4" customWidth="1"/>
    <col min="11" max="11" width="11.42578125" style="4" customWidth="1"/>
    <col min="12" max="12" width="12.140625" style="4" customWidth="1"/>
    <col min="14" max="14" width="11.140625" style="4" customWidth="1"/>
    <col min="15" max="15" width="13.7109375" style="4" customWidth="1"/>
    <col min="16" max="16" width="19.140625" style="4" customWidth="1"/>
    <col min="17" max="16384" width="9.140625" style="4"/>
  </cols>
  <sheetData>
    <row r="1" spans="1:13" s="3" customFormat="1" ht="93" customHeight="1" x14ac:dyDescent="0.25">
      <c r="A1" s="1" t="s">
        <v>3</v>
      </c>
      <c r="B1" s="2" t="s">
        <v>16</v>
      </c>
      <c r="C1" s="2" t="s">
        <v>15</v>
      </c>
      <c r="D1" s="2" t="s">
        <v>14</v>
      </c>
      <c r="E1" s="2" t="s">
        <v>21</v>
      </c>
      <c r="F1" s="2" t="s">
        <v>6</v>
      </c>
      <c r="G1" s="2" t="s">
        <v>28</v>
      </c>
      <c r="H1" s="2" t="s">
        <v>11</v>
      </c>
      <c r="I1" s="2" t="s">
        <v>17</v>
      </c>
      <c r="J1" s="2" t="s">
        <v>25</v>
      </c>
      <c r="K1" s="2" t="s">
        <v>7</v>
      </c>
      <c r="L1" s="2" t="s">
        <v>18</v>
      </c>
      <c r="M1" s="2" t="s">
        <v>26</v>
      </c>
    </row>
    <row r="2" spans="1:13" ht="24.75" customHeight="1" x14ac:dyDescent="0.25">
      <c r="A2" s="12" t="s">
        <v>2</v>
      </c>
      <c r="B2" s="13">
        <v>4.6500000000000004</v>
      </c>
      <c r="C2" s="13">
        <v>4.2</v>
      </c>
      <c r="D2" s="14">
        <f>(Table1[[#This Row],[Q1 2013 Profits ($ billions) ]]/Table1[[#This Row],[Q1 2012 Profits ($ billions)]])-1</f>
        <v>-9.6774193548387122E-2</v>
      </c>
      <c r="E2" s="21">
        <v>28</v>
      </c>
      <c r="F2" s="13">
        <v>0.85</v>
      </c>
      <c r="G2" s="14">
        <f>Table1[[#This Row],[$ Stock Buy Back (billions)]]/Table1[[#This Row],[Q1 2013 Profits ($ billions) ]]</f>
        <v>0.20238095238095236</v>
      </c>
      <c r="H2" s="18">
        <v>2.42</v>
      </c>
      <c r="I2" s="18">
        <v>2.2999999999999998</v>
      </c>
      <c r="J2" s="15">
        <f>(Table1[[#This Row],[Oil production 1q 2013 (millions of barrels per day, net liquids) ]]/Table1[[#This Row],[Oil production 1q 2012 (millions of barrels per day, net liquids)]])-1</f>
        <v>-4.9586776859504189E-2</v>
      </c>
      <c r="K2" s="13">
        <v>6.8</v>
      </c>
      <c r="L2" s="13">
        <v>2.7</v>
      </c>
      <c r="M2" s="14">
        <f>(Table1[[#This Row],[CEO compensation 2012 (millions)]]/Table1[[#This Row],[CEO compensation 2011 (millions)]])-1</f>
        <v>-0.6029411764705882</v>
      </c>
    </row>
    <row r="3" spans="1:13" ht="27" customHeight="1" x14ac:dyDescent="0.25">
      <c r="A3" s="12" t="s">
        <v>0</v>
      </c>
      <c r="B3" s="13">
        <v>6.5</v>
      </c>
      <c r="C3" s="13">
        <v>6.2</v>
      </c>
      <c r="D3" s="14">
        <f>(Table1[[#This Row],[Q1 2013 Profits ($ billions) ]]/Table1[[#This Row],[Q1 2012 Profits ($ billions)]])-1</f>
        <v>-4.6153846153846101E-2</v>
      </c>
      <c r="E3" s="13">
        <v>17.373999999999999</v>
      </c>
      <c r="F3" s="13">
        <v>1.25</v>
      </c>
      <c r="G3" s="14">
        <f>Table1[[#This Row],[$ Stock Buy Back (billions)]]/Table1[[#This Row],[Q1 2013 Profits ($ billions) ]]</f>
        <v>0.20161290322580644</v>
      </c>
      <c r="H3" s="18">
        <v>1.794</v>
      </c>
      <c r="I3" s="18">
        <v>1.76</v>
      </c>
      <c r="J3" s="15">
        <f>(Table1[[#This Row],[Oil production 1q 2013 (millions of barrels per day, net liquids) ]]/Table1[[#This Row],[Oil production 1q 2012 (millions of barrels per day, net liquids)]])-1</f>
        <v>-1.8952062430323324E-2</v>
      </c>
      <c r="K3" s="13">
        <v>24.7</v>
      </c>
      <c r="L3" s="13">
        <v>32.299999999999997</v>
      </c>
      <c r="M3" s="14">
        <f>(Table1[[#This Row],[CEO compensation 2012 (millions)]]/Table1[[#This Row],[CEO compensation 2011 (millions)]])-1</f>
        <v>0.30769230769230771</v>
      </c>
    </row>
    <row r="4" spans="1:13" ht="27" customHeight="1" x14ac:dyDescent="0.25">
      <c r="A4" s="12" t="s">
        <v>5</v>
      </c>
      <c r="B4" s="13">
        <v>2.9</v>
      </c>
      <c r="C4" s="13">
        <v>2.1</v>
      </c>
      <c r="D4" s="14">
        <f>(Table1[[#This Row],[Q1 2013 Profits ($ billions) ]]/Table1[[#This Row],[Q1 2012 Profits ($ billions)]])-1</f>
        <v>-0.27586206896551724</v>
      </c>
      <c r="E4" s="13">
        <v>5.4</v>
      </c>
      <c r="F4" s="13" t="s">
        <v>10</v>
      </c>
      <c r="G4" s="14" t="s">
        <v>10</v>
      </c>
      <c r="H4" s="18">
        <v>1.581</v>
      </c>
      <c r="I4" s="18">
        <v>1.5549999999999999</v>
      </c>
      <c r="J4" s="15">
        <v>-4.9586776859504189E-2</v>
      </c>
      <c r="K4" s="13">
        <v>27.7</v>
      </c>
      <c r="L4" s="13">
        <v>19.3</v>
      </c>
      <c r="M4" s="14">
        <f>(Table1[[#This Row],[CEO compensation 2012 (millions)]]/Table1[[#This Row],[CEO compensation 2011 (millions)]])-1</f>
        <v>-0.30324909747292417</v>
      </c>
    </row>
    <row r="5" spans="1:13" ht="27" customHeight="1" x14ac:dyDescent="0.25">
      <c r="A5" s="12" t="s">
        <v>12</v>
      </c>
      <c r="B5" s="13">
        <v>9.4499999999999993</v>
      </c>
      <c r="C5" s="13">
        <v>9.5</v>
      </c>
      <c r="D5" s="14">
        <f>(Table1[[#This Row],[Q1 2013 Profits ($ billions) ]]/Table1[[#This Row],[Q1 2012 Profits ($ billions)]])-1</f>
        <v>5.2910052910053462E-3</v>
      </c>
      <c r="E5" s="22">
        <v>13.6</v>
      </c>
      <c r="F5" s="13">
        <v>5.6</v>
      </c>
      <c r="G5" s="14">
        <f>Table1[[#This Row],[$ Stock Buy Back (billions)]]/Table1[[#This Row],[Q1 2013 Profits ($ billions) ]]</f>
        <v>0.58947368421052626</v>
      </c>
      <c r="H5" s="19">
        <v>2.214</v>
      </c>
      <c r="I5" s="18">
        <v>2.1930000000000001</v>
      </c>
      <c r="J5" s="15">
        <f>(Table1[[#This Row],[Oil production 1q 2013 (millions of barrels per day, net liquids) ]]/Table1[[#This Row],[Oil production 1q 2012 (millions of barrels per day, net liquids)]])-1</f>
        <v>-9.4850948509485056E-3</v>
      </c>
      <c r="K5" s="13">
        <v>34.9</v>
      </c>
      <c r="L5" s="13">
        <v>40.200000000000003</v>
      </c>
      <c r="M5" s="14">
        <f>(Table1[[#This Row],[CEO compensation 2012 (millions)]]/Table1[[#This Row],[CEO compensation 2011 (millions)]])-1</f>
        <v>0.15186246418338123</v>
      </c>
    </row>
    <row r="6" spans="1:13" ht="27" customHeight="1" x14ac:dyDescent="0.25">
      <c r="A6" s="12" t="s">
        <v>1</v>
      </c>
      <c r="B6" s="13">
        <v>8.6999999999999993</v>
      </c>
      <c r="C6" s="13">
        <v>8.18</v>
      </c>
      <c r="D6" s="14">
        <f>(Table1[[#This Row],[Q1 2013 Profits ($ billions) ]]/Table1[[#This Row],[Q1 2012 Profits ($ billions)]])-1</f>
        <v>-5.9770114942528707E-2</v>
      </c>
      <c r="E6" s="13">
        <v>17.600000000000001</v>
      </c>
      <c r="F6" s="13">
        <v>1.2</v>
      </c>
      <c r="G6" s="14">
        <f>Table1[[#This Row],[$ Stock Buy Back (billions)]]/Table1[[#This Row],[Q1 2013 Profits ($ billions) ]]</f>
        <v>0.14669926650366749</v>
      </c>
      <c r="H6" s="18">
        <v>1.68</v>
      </c>
      <c r="I6" s="18">
        <v>1.64</v>
      </c>
      <c r="J6" s="15">
        <f>(Table1[[#This Row],[Oil production 1q 2013 (millions of barrels per day, net liquids) ]]/Table1[[#This Row],[Oil production 1q 2012 (millions of barrels per day, net liquids)]])-1</f>
        <v>-2.3809523809523836E-2</v>
      </c>
      <c r="K6" s="13">
        <v>15.3</v>
      </c>
      <c r="L6" s="13">
        <v>6.6</v>
      </c>
      <c r="M6" s="14">
        <f>(Table1[[#This Row],[CEO compensation 2012 (millions)]]/Table1[[#This Row],[CEO compensation 2011 (millions)]])-1</f>
        <v>-0.56862745098039214</v>
      </c>
    </row>
    <row r="7" spans="1:13" x14ac:dyDescent="0.25">
      <c r="A7" s="16" t="s">
        <v>4</v>
      </c>
      <c r="B7" s="17">
        <f>SUM(B2:B6)</f>
        <v>32.200000000000003</v>
      </c>
      <c r="C7" s="17">
        <f>SUM(C2:C6)</f>
        <v>30.18</v>
      </c>
      <c r="D7" s="14">
        <f>(Table1[[#This Row],[Q1 2013 Profits ($ billions) ]]/Table1[[#This Row],[Q1 2012 Profits ($ billions)]])-1</f>
        <v>-6.2732919254658515E-2</v>
      </c>
      <c r="E7" s="17">
        <f>SUM(E2:E6)</f>
        <v>81.97399999999999</v>
      </c>
      <c r="F7" s="17">
        <f>SUM(F2:F6)</f>
        <v>8.8999999999999986</v>
      </c>
      <c r="G7" s="14">
        <f>Table1[[#This Row],[$ Stock Buy Back (billions)]]/Table1[[#This Row],[Q1 2013 Profits ($ billions) ]]</f>
        <v>0.29489728296885348</v>
      </c>
      <c r="H7" s="20">
        <f>SUM(H2:H6)</f>
        <v>9.6890000000000001</v>
      </c>
      <c r="I7" s="20">
        <f>SUM(I2:I6)</f>
        <v>9.4480000000000004</v>
      </c>
      <c r="J7" s="15">
        <f>(Table1[[#This Row],[Oil production 1q 2013 (millions of barrels per day, net liquids) ]]/Table1[[#This Row],[Oil production 1q 2012 (millions of barrels per day, net liquids)]])-1</f>
        <v>-2.4873567963670129E-2</v>
      </c>
      <c r="K7" s="17">
        <f>SUM(K2:K6)</f>
        <v>109.39999999999999</v>
      </c>
      <c r="L7" s="17">
        <f>SUM(L2:L6)</f>
        <v>101.1</v>
      </c>
      <c r="M7" s="14">
        <f>(Table1[[#This Row],[CEO compensation 2012 (millions)]]/Table1[[#This Row],[CEO compensation 2011 (millions)]])-1</f>
        <v>-7.5868372943327267E-2</v>
      </c>
    </row>
    <row r="8" spans="1:13" x14ac:dyDescent="0.25">
      <c r="I8" s="6"/>
      <c r="J8" s="5"/>
    </row>
    <row r="9" spans="1:13" x14ac:dyDescent="0.25">
      <c r="A9" s="8" t="s">
        <v>24</v>
      </c>
      <c r="L9" s="7"/>
    </row>
    <row r="10" spans="1:13" x14ac:dyDescent="0.25">
      <c r="A10" s="3" t="s">
        <v>13</v>
      </c>
      <c r="B10" s="9" t="s">
        <v>19</v>
      </c>
    </row>
    <row r="11" spans="1:13" x14ac:dyDescent="0.25">
      <c r="A11" s="4" t="s">
        <v>0</v>
      </c>
      <c r="B11" s="9" t="s">
        <v>20</v>
      </c>
    </row>
    <row r="12" spans="1:13" x14ac:dyDescent="0.25">
      <c r="A12" s="4" t="s">
        <v>8</v>
      </c>
      <c r="B12" s="9" t="s">
        <v>22</v>
      </c>
      <c r="J12" s="9"/>
    </row>
    <row r="13" spans="1:13" x14ac:dyDescent="0.25">
      <c r="A13" s="4" t="s">
        <v>9</v>
      </c>
      <c r="B13" s="9" t="s">
        <v>27</v>
      </c>
    </row>
    <row r="14" spans="1:13" x14ac:dyDescent="0.25">
      <c r="A14" s="4" t="s">
        <v>1</v>
      </c>
      <c r="B14" s="9" t="s">
        <v>23</v>
      </c>
    </row>
    <row r="15" spans="1:13" x14ac:dyDescent="0.25">
      <c r="J15" s="9"/>
    </row>
    <row r="16" spans="1:13" x14ac:dyDescent="0.25">
      <c r="H16" s="4"/>
    </row>
    <row r="17" spans="1:9" x14ac:dyDescent="0.25">
      <c r="A17" s="10"/>
    </row>
    <row r="20" spans="1:9" x14ac:dyDescent="0.25">
      <c r="I20" s="11"/>
    </row>
    <row r="21" spans="1:9" x14ac:dyDescent="0.25">
      <c r="I21" s="11"/>
    </row>
  </sheetData>
  <sortState ref="A2:G6">
    <sortCondition ref="A2:A6"/>
  </sortState>
  <hyperlinks>
    <hyperlink ref="B10" r:id="rId1"/>
    <hyperlink ref="B11" r:id="rId2"/>
    <hyperlink ref="B12" r:id="rId3"/>
  </hyperlinks>
  <printOptions gridLines="1"/>
  <pageMargins left="0.7" right="0.7" top="0.75" bottom="0.75" header="0.3" footer="0.3"/>
  <pageSetup orientation="landscape" blackAndWhite="1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Cavanagh</dc:creator>
  <cp:lastModifiedBy>Jackie Weidman</cp:lastModifiedBy>
  <cp:lastPrinted>2012-04-29T19:31:11Z</cp:lastPrinted>
  <dcterms:created xsi:type="dcterms:W3CDTF">2012-04-27T15:37:14Z</dcterms:created>
  <dcterms:modified xsi:type="dcterms:W3CDTF">2013-05-02T13:46:35Z</dcterms:modified>
</cp:coreProperties>
</file>