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120" windowWidth="24080" windowHeight="17420" activeTab="0"/>
  </bookViews>
  <sheets>
    <sheet name="Sheet1" sheetId="1" r:id="rId1"/>
    <sheet name="Sheet2" sheetId="2" r:id="rId2"/>
    <sheet name="Sheet3" sheetId="3" r:id="rId3"/>
  </sheets>
  <definedNames>
    <definedName name="_xlnm.Print_Titles" localSheetId="0">'Sheet1'!$1:$1</definedName>
    <definedName name="Z_1F9AB992_F7F0_11DD_A6E0_0017F22ED8B0_.wvu.PrintTitles" localSheetId="0" hidden="1">'Sheet1'!$1:$1</definedName>
    <definedName name="Z_3F916C32_EE27_11DD_8FB1_0016CBB0DDFC_.wvu.PrintTitles" localSheetId="0" hidden="1">'Sheet1'!$1:$1</definedName>
    <definedName name="Z_A86C551D_2086_42B9_850C_EA7E5B86F2AF_.wvu.Cols" localSheetId="0" hidden="1">'Sheet1'!#REF!</definedName>
    <definedName name="Z_A86C551D_2086_42B9_850C_EA7E5B86F2AF_.wvu.PrintTitles" localSheetId="0" hidden="1">'Sheet1'!$1:$1</definedName>
    <definedName name="Z_E0C1D5DB_C8F4_428D_A9F7_C84482101202_.wvu.Cols" localSheetId="0" hidden="1">'Sheet1'!#REF!</definedName>
    <definedName name="Z_E0C1D5DB_C8F4_428D_A9F7_C84482101202_.wvu.PrintTitles" localSheetId="0" hidden="1">'Sheet1'!$1:$1</definedName>
    <definedName name="Z_E6203377_6DE8_4931_B736_DADEED64D861_.wvu.PrintTitles" localSheetId="0" hidden="1">'Sheet1'!$1:$1</definedName>
  </definedNames>
  <calcPr fullCalcOnLoad="1"/>
</workbook>
</file>

<file path=xl/sharedStrings.xml><?xml version="1.0" encoding="utf-8"?>
<sst xmlns="http://schemas.openxmlformats.org/spreadsheetml/2006/main" count="130" uniqueCount="120">
  <si>
    <t>FY 2009 appropriations: http://thomas.loc.gov/home/approp/app09.html</t>
  </si>
  <si>
    <t>Renewable energy and alternative energy subtotal</t>
  </si>
  <si>
    <t>Self-help and assisted homeownership program. Projects using sustainable and energy-efficient building and rehabilitation practices.</t>
  </si>
  <si>
    <t>Sustain, renovate and modernize Dept. of Defense facilities: energy efficiency (HVAC, water, sewage, insulation, etc).</t>
  </si>
  <si>
    <t>Dept. of Defense Energy Conservation Investment Program.  Improvements to existing facilities and utilities systems to upgrade design, eliminate waste, and install energy saving devices. Projects are designed for minimum energy consumption.</t>
  </si>
  <si>
    <t>Clean Coal Power Initiative and Clean Coal Technology Program</t>
  </si>
  <si>
    <t xml:space="preserve">HOME Investment Partnerships Program.  Helps local communities build and rehabilitate low-income housing using green technologies.  </t>
  </si>
  <si>
    <t>HOME Investment Partnerships Program.  Assists States and local governments expand the supply and affordability of housing to low- and very low-income people.</t>
  </si>
  <si>
    <t>Industrial energy efficiency via capture of waste heat energy.</t>
  </si>
  <si>
    <t>Job corps facilities. Upgrades job training facilities and energy efficiency at facilities for at risk youth.  </t>
  </si>
  <si>
    <t>Weatherization Assistance Program.  Install efficiency measures in low-income households.</t>
  </si>
  <si>
    <t>Grants to make schools and hospitals more energy efficient</t>
  </si>
  <si>
    <t>U.S. Fish &amp; Wildlife Service facilities construction, with emphasis on energy efficiency and renewable energy.</t>
  </si>
  <si>
    <t>General Services Administration (GSA) program to purchase alternative fuel vehicles and plug-in hybrids for federal fleets.</t>
  </si>
  <si>
    <t>Electrification of transportation to reduce emissions.</t>
  </si>
  <si>
    <t>Alternative fueled vehicles pilot grant program.</t>
  </si>
  <si>
    <t>Advanced battery research loans and grants.</t>
  </si>
  <si>
    <t>SMART GRID/TRANSMISSION</t>
  </si>
  <si>
    <t>RENEWABLE ENERGY AND ALTERNATIVE ENERGY</t>
  </si>
  <si>
    <t>CLEAN VEHICLES</t>
  </si>
  <si>
    <t>TRANSIT</t>
  </si>
  <si>
    <t>Fixed guideway modernization for trains and other conveyances with an exclusive right of way.</t>
  </si>
  <si>
    <t>FY 2009 appropriations for all programs were the same as FY 2008 except for Weatherization Assistance and LIHEAP.</t>
  </si>
  <si>
    <t>Vehicle technologies - Advanced battery storage technology research, development and demonstration for electric, hybrid-electric and plug-in hybrid vehicles, advanced combustion engine research and development, materials technology, fuels technology, technology integration.</t>
  </si>
  <si>
    <t>Diesel Emissions Reduction Act (DERA) Grants and Loans.</t>
  </si>
  <si>
    <t>Clean vehicles subtotal</t>
  </si>
  <si>
    <t>Transit upgrades &amp; repair.</t>
  </si>
  <si>
    <t>Capital investment grants for new transit projects.</t>
  </si>
  <si>
    <t>Amtrak &amp; intercity passenger rail construction grants.</t>
  </si>
  <si>
    <t>Workforce Investment Act - Green jobs allocation.</t>
  </si>
  <si>
    <t>BUILDING/APPLIANCE EFFICIENCY</t>
  </si>
  <si>
    <t>We could not identify a program comparable to stimulus package proposal in FY 2009; in Semite bill, energy efficiency and renewable energy spending are a subset of total spending.</t>
  </si>
  <si>
    <t>House stimulus package: http://thomas.loc.gov/cgi-bin/bdquery/z?d111:h.r.00001:</t>
  </si>
  <si>
    <t>Senate stimulus package: http://appropriations.senate.gov/</t>
  </si>
  <si>
    <t>FY 2009 funds appropriated under Continuing Resolution (in millions)</t>
  </si>
  <si>
    <t>House Recovery Bill, H.R. 1, Grant/Loan (in millions)</t>
  </si>
  <si>
    <t>Building/appliance efficiency subtotal</t>
  </si>
  <si>
    <t>Renewable energy research</t>
  </si>
  <si>
    <t>Existing program</t>
  </si>
  <si>
    <t>Transit subtotal</t>
  </si>
  <si>
    <t>*Percentages are rounded.</t>
  </si>
  <si>
    <t>Energy saving investments for Job Corps facilities.</t>
  </si>
  <si>
    <t>Weatherization Assistance Program.</t>
  </si>
  <si>
    <t>Grid/transmission subtotal</t>
  </si>
  <si>
    <t>Total</t>
  </si>
  <si>
    <t>Low-Income Home Energy Assistance Program (LIHEAP)</t>
  </si>
  <si>
    <t xml:space="preserve">Job training including State formula grants for adult, dislocated worker, and youth programs </t>
  </si>
  <si>
    <t xml:space="preserve">Energy efficiency and renewable energy research, development, demonstration and deployment activities to accelerate the development of technologies </t>
  </si>
  <si>
    <t>Manufacturing of advanced batteries systems and components and vehicle batteries.</t>
  </si>
  <si>
    <t>Investments in public transportation</t>
  </si>
  <si>
    <t>Notes</t>
  </si>
  <si>
    <t>We could not identify a program comparable to stimulus package proposal in FY 2009.</t>
  </si>
  <si>
    <t>Grants and loans institutions for energy sustainability and efficiency recovery funding</t>
  </si>
  <si>
    <t>Dept. of Defense research on energy efficiency at military installations.</t>
  </si>
  <si>
    <t>Energy Efficiency and Renewable Energy (EERE) programs (not including building, vehicle or industrial technologies; weatherization assistance, state energy, tribal energy, federal energy management).</t>
  </si>
  <si>
    <t>Urbanized area programs; Bus and bus facility grants; Over-the-road bus; Planning programs; National Transit Database; Alternatives analysis program; Alternative transportation for parks and public lands.</t>
  </si>
  <si>
    <t>Operations, capital improvements and debt service to the National Railroad Passenger Corporation (Amtrak).</t>
  </si>
  <si>
    <t>Dept. of Energy Advanced Research Project Agency to accelerate the innovation cycle for both traditional and alternative energy sources and energy efficiency.</t>
  </si>
  <si>
    <t>Carbon capture and sequestration research for coal fired power plants.</t>
  </si>
  <si>
    <t>FY 2009 appropriation is $4.5 billion, with a contingency fund of $590 million; we could not identify a program comparable to House proposal in Senate bill.</t>
  </si>
  <si>
    <t>We could not identify a program comparable to House proposal in FY 2009 appropriations or in the Senate bill.</t>
  </si>
  <si>
    <t>New loan guarantees aimed at standard renewable projects such as wind or solar projects and for electricity transmission projects</t>
  </si>
  <si>
    <t>U.S. Fish and Wildlife Service: construction, improvement, acquisition, or removal of buildings and other facilities required in the conservation, management, investigation, protection, and utilization of fishery and wildlife resources, and the acquisition of lands and interests (no mention of energy).</t>
  </si>
  <si>
    <t>Federal Transit Authority’s clean fuel bus grant program.</t>
  </si>
  <si>
    <t>Energy Efficiency and Conservation Grants and State Energy Program</t>
  </si>
  <si>
    <t>Electrical infrastructure projects that encourage the use of plug-in electric drive vehicles and for near term large-scale electrification projects.</t>
  </si>
  <si>
    <t>Clean Cities program of the Department for acquisition and alternative fuel or fuel-cell vehicles.</t>
  </si>
  <si>
    <t>Unclear how much of proposed spending in Senate bill is for new construction.</t>
  </si>
  <si>
    <t>Competitive grants to state and local governments for transportation investments - including highway, transit, rail, or port infrastructure.</t>
  </si>
  <si>
    <t>Additional Senate bill project on renewable energy.</t>
  </si>
  <si>
    <t>Smart-grid related activities, including work to modernize the electric grid, enhance security and reliability, perform energy storage research, development, demonstration and deployment, and provide worker training; Construction of new transmission and upgrading of electric power transmission lines and related facilities necessary to deliver power generated by renewable energy resources</t>
  </si>
  <si>
    <t>Appliance rebate program for Energy Star products.</t>
  </si>
  <si>
    <t>Public Housing Capital Fund. Improves energy efficiency, increases affordable housing projects that are ready-to-go, and address the housing needs of senior citizens and people with disabilities.</t>
  </si>
  <si>
    <t>Native American housing block grants. Rehabilitate and improve energy efficiency at some of the over 42,000 housing units maintained by Native American housing programs.</t>
  </si>
  <si>
    <t>Electricity Delivery and Energy Reliability.</t>
  </si>
  <si>
    <t>State Energy program.</t>
  </si>
  <si>
    <t>Dept. of Energy Tribal energy activities funding.</t>
  </si>
  <si>
    <t>Public Housing Capital Fund Program.</t>
  </si>
  <si>
    <t>Industrial technologies.</t>
  </si>
  <si>
    <t>Fossil Energy Research &amp; Development (One or more near-zero emissions; Clean Coal Power Initiative Round III Funding Opportunity Announcement; projects that demonstrate carbon capture)</t>
  </si>
  <si>
    <t>Energy efficiency upgrades and construction of alternative energy projects, including wind and solar power and photovoltaic roof systems.</t>
  </si>
  <si>
    <t>VA hospital and medical facility: Energy-related construction and improvements</t>
  </si>
  <si>
    <t>Air National Guard - Operational readiness, energy upgrades, and alternative energy projects</t>
  </si>
  <si>
    <t>Army Corps of Engineers: operation and maintenance activities</t>
  </si>
  <si>
    <t>Rural business initiatives in development of renewable energy</t>
  </si>
  <si>
    <t>New transit construction, mass transit spending added through amendment.</t>
  </si>
  <si>
    <t>House American Recovery and Investment Act, H.R. 1</t>
  </si>
  <si>
    <t>Operational needs of Job Corps Centers, which may include training for careers in the energy efficiency, renewable energy, and environmental protection industries</t>
  </si>
  <si>
    <t>Senate bill does not contain language on energy provisions.</t>
  </si>
  <si>
    <t>Native American housing block grants</t>
  </si>
  <si>
    <t>Public Housing Capital Fund. Priority investments, including investments that leverage private sector funding or financing for renovations and energy conservation retrofit investments.</t>
  </si>
  <si>
    <t>Diesel Emission Reduction Act grants</t>
  </si>
  <si>
    <t>U.S. Fish &amp; Wildlife Service facilities construction.</t>
  </si>
  <si>
    <t>Low-Income Home Energy Assistance Program (LIHEAP).</t>
  </si>
  <si>
    <t>Energy Star Program.</t>
  </si>
  <si>
    <t>Federal energy management program.</t>
  </si>
  <si>
    <t>Renewable energy and transmission line construction loan guarantees.</t>
  </si>
  <si>
    <t>Smart grid for more efficient electricity transmission, distribution, and production systems.</t>
  </si>
  <si>
    <t>General Services Administration (GSA) program to increase energy efficiency in federal buildings.</t>
  </si>
  <si>
    <t>Local government energy efficiency block grants.</t>
  </si>
  <si>
    <t>Energy efficiency housing retrofits. New program to make Housing and Urban Development (HUD) sponsored low-income housing more energy efficient.</t>
  </si>
  <si>
    <t>Energy efficiency and renewable energy spending was a subset of 2009 program; no language on energy provisions in Senate bill.</t>
  </si>
  <si>
    <t>We could not identify a program comparable to stimulus package proposal in FY 2009; in Senate bill, green jobs training is a subset of total</t>
  </si>
  <si>
    <t>Additional Senate bill project similar to House GSA program for federal buildings.</t>
  </si>
  <si>
    <t>Additional Senate bill project similar to House GSA program for federal buildings; improvement of energy efficiency at Corps owned buildings is a subset of total.</t>
  </si>
  <si>
    <t>We could not identify a program comparable to House proposal in Senate bill.</t>
  </si>
  <si>
    <t>Breakdown between investment in renewable energy and energy efficiency research unclear in Senate bill.</t>
  </si>
  <si>
    <t>Authorized in Energy Policy Act of 2005; we could not identify a program comparable to House proposal in Senate bill.</t>
  </si>
  <si>
    <t>We could not identify a program comparable to House stimulus package proposal in FY 2009 or in Senate bill.</t>
  </si>
  <si>
    <t>GSA Federal fleet: Replacement of older motor fleet vehicles owned by the Federal Government with alternative fuel automobiles that will save on fuel costs and reduce carbon emissions.</t>
  </si>
  <si>
    <t>*House recovery package spending compared to FY 2009 Appropriation under Continuing Resolution</t>
  </si>
  <si>
    <t>*Senate recovery package spending compared to FY 2009 Appropriation under Continuing Resolution</t>
  </si>
  <si>
    <t>Transit capital assistance and improvements.</t>
  </si>
  <si>
    <t>Senate Recovery Bill,  S. 336 Grant/Loan (in millions)</t>
  </si>
  <si>
    <t xml:space="preserve"> Senate Appropriations Recovery Package S. 336</t>
  </si>
  <si>
    <t>Repair of federal buildings to increase energy efficiency using green technology</t>
  </si>
  <si>
    <t>Department of Housing and Urban Development’s assisted housing for energy and green retrofit investments</t>
  </si>
  <si>
    <t>Facilities Sustainment, Restoration and Modernization to be used to invest in energy efficiency projects</t>
  </si>
  <si>
    <t>Incentivize investments of HOME funds in projects that promote energy efficiency and green technologies</t>
  </si>
  <si>
    <t>Investments in rail transportation, including high speed rail corridors, intercity passenger rail and Amtrak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</si>
</sst>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_(&quot;$&quot;* #,##0.0_);_(&quot;$&quot;* \(#,##0.0\);_(&quot;$&quot;* &quot;-&quot;??_);_(@_)"/>
    <numFmt numFmtId="168" formatCode="_(&quot;$&quot;* #,##0_);_(&quot;$&quot;* \(#,##0\);_(&quot;$&quot;* &quot;-&quot;??_);_(@_)"/>
  </numFmts>
  <fonts count="7">
    <font>
      <sz val="10"/>
      <name val="Arial"/>
      <family val="0"/>
    </font>
    <font>
      <b/>
      <sz val="12"/>
      <name val="Arial"/>
      <family val="0"/>
    </font>
    <font>
      <b/>
      <sz val="10"/>
      <name val="Arial"/>
      <family val="0"/>
    </font>
    <font>
      <sz val="10"/>
      <color indexed="8"/>
      <name val="Arial"/>
      <family val="0"/>
    </font>
    <font>
      <sz val="8"/>
      <name val="Arial"/>
      <family val="0"/>
    </font>
    <font>
      <u val="single"/>
      <sz val="10"/>
      <color indexed="12"/>
      <name val="Arial"/>
      <family val="0"/>
    </font>
    <font>
      <u val="single"/>
      <sz val="10"/>
      <color indexed="61"/>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1" xfId="0" applyFont="1" applyFill="1" applyBorder="1" applyAlignment="1">
      <alignment horizontal="center" wrapText="1"/>
    </xf>
    <xf numFmtId="164" fontId="1" fillId="0" borderId="1" xfId="0" applyNumberFormat="1" applyFont="1" applyFill="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2" borderId="1" xfId="0" applyFont="1" applyFill="1" applyBorder="1" applyAlignment="1">
      <alignment wrapText="1"/>
    </xf>
    <xf numFmtId="164" fontId="0" fillId="2" borderId="1" xfId="0" applyNumberFormat="1" applyFill="1" applyBorder="1" applyAlignment="1">
      <alignment wrapText="1"/>
    </xf>
    <xf numFmtId="0" fontId="0" fillId="0" borderId="1" xfId="0" applyFill="1" applyBorder="1" applyAlignment="1">
      <alignment horizontal="left" wrapText="1"/>
    </xf>
    <xf numFmtId="164" fontId="0" fillId="0" borderId="1" xfId="0" applyNumberFormat="1" applyBorder="1" applyAlignment="1">
      <alignment/>
    </xf>
    <xf numFmtId="9" fontId="0" fillId="0" borderId="1" xfId="0" applyNumberFormat="1" applyBorder="1" applyAlignment="1">
      <alignment/>
    </xf>
    <xf numFmtId="0" fontId="0" fillId="0" borderId="1" xfId="0" applyBorder="1" applyAlignment="1">
      <alignment wrapText="1"/>
    </xf>
    <xf numFmtId="0" fontId="0" fillId="0" borderId="1" xfId="0" applyBorder="1" applyAlignment="1">
      <alignment/>
    </xf>
    <xf numFmtId="0" fontId="2" fillId="2" borderId="1" xfId="0" applyFont="1" applyFill="1" applyBorder="1" applyAlignment="1">
      <alignment wrapText="1"/>
    </xf>
    <xf numFmtId="164" fontId="2" fillId="2" borderId="1" xfId="0" applyNumberFormat="1" applyFont="1" applyFill="1" applyBorder="1" applyAlignment="1">
      <alignment wrapText="1"/>
    </xf>
    <xf numFmtId="0" fontId="2" fillId="0" borderId="1" xfId="0" applyFont="1" applyBorder="1" applyAlignment="1">
      <alignment/>
    </xf>
    <xf numFmtId="9" fontId="2" fillId="0" borderId="1" xfId="0" applyNumberFormat="1" applyFont="1" applyBorder="1" applyAlignment="1">
      <alignment/>
    </xf>
    <xf numFmtId="0" fontId="2" fillId="0" borderId="1" xfId="0" applyFont="1" applyBorder="1" applyAlignment="1">
      <alignment wrapText="1"/>
    </xf>
    <xf numFmtId="0" fontId="2" fillId="0" borderId="0" xfId="0" applyFont="1" applyAlignment="1">
      <alignment/>
    </xf>
    <xf numFmtId="9" fontId="0" fillId="0" borderId="1" xfId="0" applyNumberFormat="1" applyFont="1" applyBorder="1" applyAlignment="1">
      <alignment/>
    </xf>
    <xf numFmtId="0" fontId="0" fillId="2" borderId="1" xfId="0" applyFill="1" applyBorder="1" applyAlignment="1">
      <alignment horizontal="left" wrapText="1"/>
    </xf>
    <xf numFmtId="0" fontId="0" fillId="2" borderId="1" xfId="0" applyFill="1" applyBorder="1" applyAlignment="1">
      <alignment wrapText="1"/>
    </xf>
    <xf numFmtId="9" fontId="0" fillId="2" borderId="1" xfId="0" applyNumberFormat="1" applyFont="1" applyFill="1" applyBorder="1" applyAlignment="1">
      <alignment/>
    </xf>
    <xf numFmtId="9" fontId="2" fillId="2" borderId="1" xfId="0" applyNumberFormat="1" applyFont="1" applyFill="1" applyBorder="1" applyAlignment="1">
      <alignment/>
    </xf>
    <xf numFmtId="9" fontId="0" fillId="0" borderId="1" xfId="0" applyNumberFormat="1" applyFont="1" applyFill="1" applyBorder="1" applyAlignment="1">
      <alignment/>
    </xf>
    <xf numFmtId="0" fontId="3" fillId="2" borderId="1" xfId="0" applyFont="1" applyFill="1" applyBorder="1" applyAlignment="1">
      <alignment wrapText="1"/>
    </xf>
    <xf numFmtId="164" fontId="3" fillId="2" borderId="1" xfId="0" applyNumberFormat="1" applyFont="1" applyFill="1" applyBorder="1" applyAlignment="1">
      <alignment wrapText="1"/>
    </xf>
    <xf numFmtId="164" fontId="2" fillId="0" borderId="1" xfId="0" applyNumberFormat="1" applyFont="1" applyBorder="1" applyAlignment="1">
      <alignment/>
    </xf>
    <xf numFmtId="0" fontId="0" fillId="0" borderId="1" xfId="0" applyBorder="1" applyAlignment="1">
      <alignment horizontal="left" wrapText="1"/>
    </xf>
    <xf numFmtId="164" fontId="0" fillId="0" borderId="1" xfId="0" applyNumberFormat="1" applyFill="1" applyBorder="1" applyAlignment="1">
      <alignment/>
    </xf>
    <xf numFmtId="0" fontId="1" fillId="0" borderId="1" xfId="0" applyFont="1" applyFill="1" applyBorder="1" applyAlignment="1">
      <alignment wrapText="1"/>
    </xf>
    <xf numFmtId="164" fontId="1" fillId="0" borderId="1" xfId="0" applyNumberFormat="1" applyFont="1" applyFill="1" applyBorder="1" applyAlignment="1">
      <alignment wrapText="1"/>
    </xf>
    <xf numFmtId="9" fontId="1" fillId="2" borderId="1" xfId="0" applyNumberFormat="1" applyFont="1" applyFill="1" applyBorder="1" applyAlignment="1">
      <alignment/>
    </xf>
    <xf numFmtId="0" fontId="0" fillId="2" borderId="0" xfId="0" applyFont="1" applyFill="1" applyBorder="1" applyAlignment="1">
      <alignment/>
    </xf>
    <xf numFmtId="164" fontId="0" fillId="2" borderId="1" xfId="17" applyNumberFormat="1" applyFill="1" applyBorder="1" applyAlignment="1">
      <alignment wrapText="1"/>
    </xf>
    <xf numFmtId="164" fontId="2" fillId="2" borderId="1" xfId="17" applyNumberFormat="1" applyFont="1" applyFill="1" applyBorder="1" applyAlignment="1">
      <alignment wrapText="1"/>
    </xf>
    <xf numFmtId="164" fontId="0" fillId="0" borderId="1" xfId="17" applyNumberFormat="1" applyBorder="1" applyAlignment="1">
      <alignment/>
    </xf>
    <xf numFmtId="164" fontId="3" fillId="2" borderId="1" xfId="17" applyNumberFormat="1" applyFont="1" applyFill="1" applyBorder="1" applyAlignment="1">
      <alignment wrapText="1"/>
    </xf>
    <xf numFmtId="164" fontId="1" fillId="0" borderId="1" xfId="17" applyNumberFormat="1" applyFont="1" applyFill="1" applyBorder="1" applyAlignment="1">
      <alignment wrapText="1"/>
    </xf>
    <xf numFmtId="0" fontId="1" fillId="3" borderId="1" xfId="0" applyFont="1" applyFill="1" applyBorder="1" applyAlignment="1">
      <alignment horizontal="left"/>
    </xf>
    <xf numFmtId="164" fontId="1"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1" fillId="3" borderId="1" xfId="0" applyFont="1" applyFill="1" applyBorder="1" applyAlignment="1">
      <alignment/>
    </xf>
    <xf numFmtId="164" fontId="2" fillId="3" borderId="1" xfId="0" applyNumberFormat="1" applyFont="1" applyFill="1" applyBorder="1" applyAlignment="1">
      <alignment wrapText="1"/>
    </xf>
    <xf numFmtId="164" fontId="2" fillId="3" borderId="1" xfId="17" applyNumberFormat="1" applyFont="1" applyFill="1" applyBorder="1" applyAlignment="1">
      <alignment wrapText="1"/>
    </xf>
    <xf numFmtId="0" fontId="2" fillId="3" borderId="1" xfId="0" applyFont="1" applyFill="1" applyBorder="1" applyAlignment="1">
      <alignment wrapText="1"/>
    </xf>
    <xf numFmtId="9" fontId="2" fillId="3" borderId="1" xfId="0" applyNumberFormat="1" applyFont="1" applyFill="1" applyBorder="1" applyAlignment="1">
      <alignment/>
    </xf>
    <xf numFmtId="9" fontId="2" fillId="3" borderId="1" xfId="0" applyNumberFormat="1" applyFont="1" applyFill="1" applyBorder="1" applyAlignment="1">
      <alignment/>
    </xf>
    <xf numFmtId="0" fontId="2" fillId="3" borderId="1" xfId="0" applyFont="1" applyFill="1" applyBorder="1" applyAlignment="1">
      <alignment/>
    </xf>
    <xf numFmtId="164" fontId="2" fillId="3" borderId="1" xfId="0" applyNumberFormat="1" applyFont="1" applyFill="1" applyBorder="1" applyAlignment="1">
      <alignment/>
    </xf>
    <xf numFmtId="0" fontId="1" fillId="3" borderId="1" xfId="0" applyFont="1" applyFill="1" applyBorder="1" applyAlignment="1">
      <alignment wrapText="1"/>
    </xf>
    <xf numFmtId="0" fontId="0" fillId="0" borderId="1" xfId="0" applyFont="1" applyFill="1" applyBorder="1" applyAlignment="1">
      <alignment wrapText="1"/>
    </xf>
    <xf numFmtId="164" fontId="0" fillId="0" borderId="1" xfId="0" applyNumberFormat="1" applyFill="1" applyBorder="1" applyAlignment="1">
      <alignment wrapText="1"/>
    </xf>
    <xf numFmtId="164" fontId="0" fillId="0" borderId="1" xfId="17" applyNumberFormat="1" applyFill="1" applyBorder="1" applyAlignment="1">
      <alignment wrapText="1"/>
    </xf>
    <xf numFmtId="0" fontId="0" fillId="0" borderId="1" xfId="0" applyFill="1" applyBorder="1" applyAlignment="1">
      <alignment wrapText="1"/>
    </xf>
    <xf numFmtId="0" fontId="0" fillId="0" borderId="1" xfId="0" applyFill="1" applyBorder="1" applyAlignment="1">
      <alignment/>
    </xf>
    <xf numFmtId="0" fontId="0" fillId="0" borderId="0" xfId="0" applyFill="1" applyAlignment="1">
      <alignment/>
    </xf>
    <xf numFmtId="164" fontId="0" fillId="0" borderId="1" xfId="17" applyNumberFormat="1" applyFill="1" applyBorder="1" applyAlignment="1">
      <alignment/>
    </xf>
    <xf numFmtId="9" fontId="0" fillId="0" borderId="1" xfId="0" applyNumberFormat="1" applyFill="1" applyBorder="1" applyAlignment="1">
      <alignment/>
    </xf>
    <xf numFmtId="9" fontId="2" fillId="0" borderId="1" xfId="0" applyNumberFormat="1" applyFont="1" applyBorder="1" applyAlignment="1">
      <alignment/>
    </xf>
    <xf numFmtId="9" fontId="1" fillId="0" borderId="1"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52"/>
  <sheetViews>
    <sheetView tabSelected="1" zoomScale="75" zoomScaleNormal="75" workbookViewId="0" topLeftCell="A1">
      <selection activeCell="B1" sqref="B1"/>
    </sheetView>
  </sheetViews>
  <sheetFormatPr defaultColWidth="11.421875" defaultRowHeight="12.75"/>
  <cols>
    <col min="1" max="1" width="20.140625" style="0" customWidth="1"/>
    <col min="2" max="2" width="18.8515625" style="0" customWidth="1"/>
    <col min="3" max="3" width="20.421875" style="0" customWidth="1"/>
    <col min="4" max="4" width="18.8515625" style="0" customWidth="1"/>
    <col min="5" max="5" width="19.8515625" style="0" customWidth="1"/>
    <col min="6" max="8" width="17.00390625" style="0" customWidth="1"/>
    <col min="9" max="9" width="14.140625" style="0" customWidth="1"/>
    <col min="10" max="16384" width="8.8515625" style="0" customWidth="1"/>
  </cols>
  <sheetData>
    <row r="1" spans="1:9" ht="150">
      <c r="A1" s="1" t="s">
        <v>86</v>
      </c>
      <c r="B1" s="2" t="s">
        <v>35</v>
      </c>
      <c r="C1" s="1" t="s">
        <v>114</v>
      </c>
      <c r="D1" s="2" t="s">
        <v>113</v>
      </c>
      <c r="E1" s="3" t="s">
        <v>38</v>
      </c>
      <c r="F1" s="4" t="s">
        <v>34</v>
      </c>
      <c r="G1" s="4" t="s">
        <v>110</v>
      </c>
      <c r="H1" s="4" t="s">
        <v>111</v>
      </c>
      <c r="I1" s="4" t="s">
        <v>50</v>
      </c>
    </row>
    <row r="2" spans="1:9" ht="15">
      <c r="A2" s="38" t="s">
        <v>17</v>
      </c>
      <c r="B2" s="39"/>
      <c r="C2" s="40"/>
      <c r="D2" s="39"/>
      <c r="E2" s="41"/>
      <c r="F2" s="40"/>
      <c r="G2" s="40"/>
      <c r="H2" s="40"/>
      <c r="I2" s="40"/>
    </row>
    <row r="3" spans="1:9" ht="253.5" customHeight="1">
      <c r="A3" s="5" t="s">
        <v>97</v>
      </c>
      <c r="B3" s="6">
        <v>11000</v>
      </c>
      <c r="C3" s="6" t="s">
        <v>70</v>
      </c>
      <c r="D3" s="33">
        <v>11000</v>
      </c>
      <c r="E3" s="10" t="s">
        <v>74</v>
      </c>
      <c r="F3" s="8">
        <v>140</v>
      </c>
      <c r="G3" s="9">
        <f>B3/F3</f>
        <v>78.57142857142857</v>
      </c>
      <c r="H3" s="9">
        <f>D3/F3</f>
        <v>78.57142857142857</v>
      </c>
      <c r="I3" s="10"/>
    </row>
    <row r="4" spans="1:9" s="56" customFormat="1" ht="96">
      <c r="A4" s="51" t="s">
        <v>96</v>
      </c>
      <c r="B4" s="52">
        <v>8000</v>
      </c>
      <c r="C4" s="52" t="s">
        <v>61</v>
      </c>
      <c r="D4" s="53">
        <v>8500</v>
      </c>
      <c r="E4" s="54"/>
      <c r="F4" s="28"/>
      <c r="G4" s="55"/>
      <c r="H4" s="55"/>
      <c r="I4" s="7" t="s">
        <v>51</v>
      </c>
    </row>
    <row r="5" spans="1:9" s="17" customFormat="1" ht="24">
      <c r="A5" s="12" t="s">
        <v>43</v>
      </c>
      <c r="B5" s="13">
        <f>SUM(B3:B4)</f>
        <v>19000</v>
      </c>
      <c r="C5" s="13"/>
      <c r="D5" s="34">
        <f>SUM(D3:D4)</f>
        <v>19500</v>
      </c>
      <c r="E5" s="16"/>
      <c r="F5" s="13">
        <f>SUM(F3:F4)</f>
        <v>140</v>
      </c>
      <c r="G5" s="15">
        <f>B5/F5</f>
        <v>135.71428571428572</v>
      </c>
      <c r="H5" s="59">
        <f>D5/F5</f>
        <v>139.28571428571428</v>
      </c>
      <c r="I5" s="16"/>
    </row>
    <row r="6" spans="1:9" s="17" customFormat="1" ht="15">
      <c r="A6" s="42" t="s">
        <v>30</v>
      </c>
      <c r="B6" s="43"/>
      <c r="C6" s="43"/>
      <c r="D6" s="44"/>
      <c r="E6" s="45"/>
      <c r="F6" s="43"/>
      <c r="G6" s="46"/>
      <c r="H6" s="47"/>
      <c r="I6" s="45"/>
    </row>
    <row r="7" spans="1:9" s="56" customFormat="1" ht="60">
      <c r="A7" s="51" t="s">
        <v>98</v>
      </c>
      <c r="B7" s="52">
        <v>6000</v>
      </c>
      <c r="C7" s="52" t="s">
        <v>115</v>
      </c>
      <c r="D7" s="53">
        <v>2500</v>
      </c>
      <c r="E7" s="7" t="s">
        <v>95</v>
      </c>
      <c r="F7" s="28">
        <v>20</v>
      </c>
      <c r="G7" s="23">
        <f>B7/F7</f>
        <v>300</v>
      </c>
      <c r="H7" s="9">
        <f>D7/F7</f>
        <v>125</v>
      </c>
      <c r="I7" s="54"/>
    </row>
    <row r="8" spans="1:9" ht="84">
      <c r="A8" s="5"/>
      <c r="B8" s="6"/>
      <c r="C8" s="6" t="s">
        <v>81</v>
      </c>
      <c r="D8" s="33">
        <v>329</v>
      </c>
      <c r="E8" s="7"/>
      <c r="F8" s="8"/>
      <c r="G8" s="18"/>
      <c r="H8" s="18"/>
      <c r="I8" s="10" t="s">
        <v>103</v>
      </c>
    </row>
    <row r="9" spans="1:9" ht="156">
      <c r="A9" s="5"/>
      <c r="B9" s="6"/>
      <c r="C9" s="6" t="s">
        <v>83</v>
      </c>
      <c r="D9" s="33">
        <v>1900</v>
      </c>
      <c r="E9" s="7"/>
      <c r="F9" s="8"/>
      <c r="G9" s="18"/>
      <c r="H9" s="18"/>
      <c r="I9" s="10" t="s">
        <v>104</v>
      </c>
    </row>
    <row r="10" spans="1:9" ht="51" customHeight="1">
      <c r="A10" s="5" t="s">
        <v>99</v>
      </c>
      <c r="B10" s="6">
        <v>6900</v>
      </c>
      <c r="C10" s="6" t="s">
        <v>64</v>
      </c>
      <c r="D10" s="33">
        <v>4700</v>
      </c>
      <c r="E10" s="19" t="s">
        <v>75</v>
      </c>
      <c r="F10" s="8">
        <v>45</v>
      </c>
      <c r="G10" s="18">
        <f>B10/F10</f>
        <v>153.33333333333334</v>
      </c>
      <c r="H10" s="9">
        <f>D10/F10</f>
        <v>104.44444444444444</v>
      </c>
      <c r="I10" s="10"/>
    </row>
    <row r="11" spans="1:9" s="56" customFormat="1" ht="96">
      <c r="A11" s="51" t="s">
        <v>100</v>
      </c>
      <c r="B11" s="52">
        <v>2500</v>
      </c>
      <c r="C11" s="52" t="s">
        <v>116</v>
      </c>
      <c r="D11" s="53" t="e">
        <f>#REF!-1250</f>
        <v>#REF!</v>
      </c>
      <c r="E11" s="54"/>
      <c r="F11" s="28"/>
      <c r="G11" s="55"/>
      <c r="H11" s="55"/>
      <c r="I11" s="7" t="s">
        <v>51</v>
      </c>
    </row>
    <row r="12" spans="1:9" ht="108">
      <c r="A12" s="5" t="s">
        <v>73</v>
      </c>
      <c r="B12" s="6">
        <v>500</v>
      </c>
      <c r="C12" s="6" t="s">
        <v>89</v>
      </c>
      <c r="D12" s="35">
        <v>510</v>
      </c>
      <c r="E12" s="19" t="s">
        <v>76</v>
      </c>
      <c r="F12" s="8">
        <v>6</v>
      </c>
      <c r="G12" s="18">
        <f>B12/F12</f>
        <v>83.33333333333333</v>
      </c>
      <c r="H12" s="9">
        <f>D12/F12</f>
        <v>85</v>
      </c>
      <c r="I12" s="7" t="s">
        <v>88</v>
      </c>
    </row>
    <row r="13" spans="1:9" ht="108">
      <c r="A13" s="5" t="s">
        <v>2</v>
      </c>
      <c r="B13" s="6">
        <v>10</v>
      </c>
      <c r="C13" s="11"/>
      <c r="D13" s="35"/>
      <c r="E13" s="10"/>
      <c r="F13" s="8"/>
      <c r="G13" s="22"/>
      <c r="H13" s="22"/>
      <c r="I13" s="7" t="s">
        <v>108</v>
      </c>
    </row>
    <row r="14" spans="1:9" ht="144">
      <c r="A14" s="5" t="s">
        <v>3</v>
      </c>
      <c r="B14" s="6">
        <v>1791</v>
      </c>
      <c r="C14" s="6" t="s">
        <v>117</v>
      </c>
      <c r="D14" s="33">
        <v>3200</v>
      </c>
      <c r="E14" s="19" t="s">
        <v>4</v>
      </c>
      <c r="F14" s="8">
        <v>70</v>
      </c>
      <c r="G14" s="23">
        <f>B14/F14</f>
        <v>25.585714285714285</v>
      </c>
      <c r="H14" s="9">
        <f>D14/F14</f>
        <v>45.714285714285715</v>
      </c>
      <c r="I14" s="10"/>
    </row>
    <row r="15" spans="1:9" ht="96">
      <c r="A15" s="5"/>
      <c r="B15" s="6"/>
      <c r="C15" s="10" t="s">
        <v>80</v>
      </c>
      <c r="D15" s="35">
        <v>613</v>
      </c>
      <c r="E15" s="19"/>
      <c r="F15" s="8"/>
      <c r="G15" s="23"/>
      <c r="H15" s="23"/>
      <c r="I15" s="10"/>
    </row>
    <row r="16" spans="1:9" ht="96">
      <c r="A16" s="5" t="s">
        <v>52</v>
      </c>
      <c r="B16" s="6">
        <v>1500</v>
      </c>
      <c r="C16" s="6" t="s">
        <v>11</v>
      </c>
      <c r="D16" s="33">
        <v>1600</v>
      </c>
      <c r="E16" s="11"/>
      <c r="F16" s="8"/>
      <c r="G16" s="19"/>
      <c r="H16" s="19"/>
      <c r="I16" s="7" t="s">
        <v>51</v>
      </c>
    </row>
    <row r="17" spans="1:9" ht="116.25" customHeight="1">
      <c r="A17" s="5" t="s">
        <v>72</v>
      </c>
      <c r="B17" s="6">
        <v>1000</v>
      </c>
      <c r="C17" s="5" t="s">
        <v>90</v>
      </c>
      <c r="D17" s="33">
        <v>2000</v>
      </c>
      <c r="E17" s="19" t="s">
        <v>77</v>
      </c>
      <c r="F17" s="8">
        <v>2439</v>
      </c>
      <c r="G17" s="23">
        <f>B17/F17</f>
        <v>0.4100041000410004</v>
      </c>
      <c r="H17" s="9">
        <f>D17/F17</f>
        <v>0.8200082000820008</v>
      </c>
      <c r="I17" s="7" t="s">
        <v>51</v>
      </c>
    </row>
    <row r="18" spans="1:9" s="56" customFormat="1" ht="168">
      <c r="A18" s="51" t="s">
        <v>53</v>
      </c>
      <c r="B18" s="52">
        <v>350</v>
      </c>
      <c r="C18" s="54" t="s">
        <v>82</v>
      </c>
      <c r="D18" s="57">
        <v>110</v>
      </c>
      <c r="E18" s="55"/>
      <c r="F18" s="28"/>
      <c r="G18" s="55"/>
      <c r="H18" s="55"/>
      <c r="I18" s="7" t="s">
        <v>31</v>
      </c>
    </row>
    <row r="19" spans="1:9" ht="72">
      <c r="A19" s="5" t="s">
        <v>71</v>
      </c>
      <c r="B19" s="6">
        <v>300</v>
      </c>
      <c r="C19" s="6"/>
      <c r="D19" s="33"/>
      <c r="E19" s="7" t="s">
        <v>94</v>
      </c>
      <c r="F19" s="8">
        <v>49</v>
      </c>
      <c r="G19" s="21">
        <f>B19/F19</f>
        <v>6.122448979591836</v>
      </c>
      <c r="H19" s="9"/>
      <c r="I19" s="10" t="s">
        <v>105</v>
      </c>
    </row>
    <row r="20" spans="1:9" ht="96">
      <c r="A20" s="5" t="s">
        <v>6</v>
      </c>
      <c r="B20" s="6">
        <v>1500</v>
      </c>
      <c r="C20" s="6" t="s">
        <v>118</v>
      </c>
      <c r="D20" s="33">
        <v>450</v>
      </c>
      <c r="E20" s="10" t="s">
        <v>7</v>
      </c>
      <c r="F20" s="8"/>
      <c r="G20" s="11"/>
      <c r="H20" s="11"/>
      <c r="I20" s="7" t="s">
        <v>51</v>
      </c>
    </row>
    <row r="21" spans="1:9" ht="72">
      <c r="A21" s="5" t="s">
        <v>8</v>
      </c>
      <c r="B21" s="6">
        <v>500</v>
      </c>
      <c r="C21" s="6"/>
      <c r="D21" s="33"/>
      <c r="E21" s="7" t="s">
        <v>78</v>
      </c>
      <c r="F21" s="8">
        <v>65</v>
      </c>
      <c r="G21" s="21">
        <f>B21/F21</f>
        <v>7.6923076923076925</v>
      </c>
      <c r="H21" s="9"/>
      <c r="I21" s="10" t="s">
        <v>105</v>
      </c>
    </row>
    <row r="22" spans="1:9" ht="96">
      <c r="A22" s="5" t="s">
        <v>9</v>
      </c>
      <c r="B22" s="6">
        <v>300</v>
      </c>
      <c r="C22" s="6" t="s">
        <v>87</v>
      </c>
      <c r="D22" s="33">
        <v>24</v>
      </c>
      <c r="E22" s="10" t="s">
        <v>41</v>
      </c>
      <c r="F22" s="8">
        <v>1.498</v>
      </c>
      <c r="G22" s="21">
        <f>B22/F22</f>
        <v>200.26702269692925</v>
      </c>
      <c r="H22" s="9">
        <f>D22/F22</f>
        <v>16.02136181575434</v>
      </c>
      <c r="I22" s="10"/>
    </row>
    <row r="23" spans="1:9" ht="60">
      <c r="A23" s="24" t="s">
        <v>10</v>
      </c>
      <c r="B23" s="25">
        <v>6200</v>
      </c>
      <c r="C23" s="24" t="s">
        <v>10</v>
      </c>
      <c r="D23" s="36">
        <v>2900</v>
      </c>
      <c r="E23" s="10" t="s">
        <v>42</v>
      </c>
      <c r="F23" s="8">
        <v>250</v>
      </c>
      <c r="G23" s="21">
        <f>B23/F23</f>
        <v>24.8</v>
      </c>
      <c r="H23" s="9">
        <f>D23/F23</f>
        <v>11.6</v>
      </c>
      <c r="I23" s="10"/>
    </row>
    <row r="24" spans="1:9" ht="156">
      <c r="A24" s="5" t="s">
        <v>45</v>
      </c>
      <c r="B24" s="6">
        <v>1000</v>
      </c>
      <c r="C24" s="6"/>
      <c r="D24" s="33"/>
      <c r="E24" s="7" t="s">
        <v>93</v>
      </c>
      <c r="F24" s="8">
        <v>5100</v>
      </c>
      <c r="G24" s="23">
        <f>B24/F24</f>
        <v>0.19607843137254902</v>
      </c>
      <c r="H24" s="9"/>
      <c r="I24" s="10" t="s">
        <v>59</v>
      </c>
    </row>
    <row r="25" spans="1:9" s="17" customFormat="1" ht="24">
      <c r="A25" s="12" t="s">
        <v>36</v>
      </c>
      <c r="B25" s="13">
        <f>SUM(B7:B24)</f>
        <v>30351</v>
      </c>
      <c r="C25" s="13"/>
      <c r="D25" s="34" t="e">
        <f>SUM(D7:D24)</f>
        <v>#REF!</v>
      </c>
      <c r="E25" s="14"/>
      <c r="F25" s="26">
        <f>SUM(F7:F24)</f>
        <v>8045.498</v>
      </c>
      <c r="G25" s="22">
        <f>B25/F25</f>
        <v>3.772420302633846</v>
      </c>
      <c r="H25" s="59" t="e">
        <f>D25/F25</f>
        <v>#REF!</v>
      </c>
      <c r="I25" s="16"/>
    </row>
    <row r="26" spans="1:9" s="17" customFormat="1" ht="15">
      <c r="A26" s="42" t="s">
        <v>18</v>
      </c>
      <c r="B26" s="43"/>
      <c r="C26" s="43"/>
      <c r="D26" s="44"/>
      <c r="E26" s="48"/>
      <c r="F26" s="49"/>
      <c r="G26" s="46"/>
      <c r="H26" s="47"/>
      <c r="I26" s="45"/>
    </row>
    <row r="27" spans="1:9" ht="132">
      <c r="A27" s="5" t="s">
        <v>37</v>
      </c>
      <c r="B27" s="6">
        <v>2000</v>
      </c>
      <c r="C27" s="6" t="s">
        <v>47</v>
      </c>
      <c r="D27" s="33">
        <v>2600</v>
      </c>
      <c r="E27" s="7" t="s">
        <v>54</v>
      </c>
      <c r="F27" s="8">
        <v>1159</v>
      </c>
      <c r="G27" s="21">
        <f>B27/F27</f>
        <v>1.7256255392579811</v>
      </c>
      <c r="H27" s="9">
        <f>D27/F27</f>
        <v>2.243313201035375</v>
      </c>
      <c r="I27" s="6" t="s">
        <v>106</v>
      </c>
    </row>
    <row r="28" spans="1:9" s="56" customFormat="1" ht="108">
      <c r="A28" s="51" t="s">
        <v>57</v>
      </c>
      <c r="B28" s="52">
        <v>400</v>
      </c>
      <c r="C28" s="52"/>
      <c r="D28" s="53"/>
      <c r="E28" s="7"/>
      <c r="F28" s="28"/>
      <c r="G28" s="23"/>
      <c r="H28" s="58"/>
      <c r="I28" s="54" t="s">
        <v>60</v>
      </c>
    </row>
    <row r="29" spans="1:9" s="56" customFormat="1" ht="108">
      <c r="A29" s="51" t="s">
        <v>58</v>
      </c>
      <c r="B29" s="52">
        <v>2400</v>
      </c>
      <c r="C29" s="52" t="s">
        <v>79</v>
      </c>
      <c r="D29" s="53">
        <v>4600</v>
      </c>
      <c r="E29" s="7" t="s">
        <v>5</v>
      </c>
      <c r="F29" s="28">
        <v>311</v>
      </c>
      <c r="G29" s="23">
        <f>B29/F29</f>
        <v>7.717041800643087</v>
      </c>
      <c r="H29" s="9">
        <f>D29/F29</f>
        <v>14.790996784565916</v>
      </c>
      <c r="I29" s="54"/>
    </row>
    <row r="30" spans="1:9" ht="180">
      <c r="A30" s="5" t="s">
        <v>12</v>
      </c>
      <c r="B30" s="6">
        <v>300</v>
      </c>
      <c r="C30" s="6" t="s">
        <v>92</v>
      </c>
      <c r="D30" s="33">
        <v>110</v>
      </c>
      <c r="E30" s="19" t="s">
        <v>62</v>
      </c>
      <c r="F30" s="8">
        <v>34</v>
      </c>
      <c r="G30" s="21">
        <f>B30/F30</f>
        <v>8.823529411764707</v>
      </c>
      <c r="H30" s="9">
        <f>D30/F30</f>
        <v>3.235294117647059</v>
      </c>
      <c r="I30" s="20" t="s">
        <v>101</v>
      </c>
    </row>
    <row r="31" spans="1:9" ht="60">
      <c r="A31" s="5"/>
      <c r="B31" s="6"/>
      <c r="C31" s="6" t="s">
        <v>84</v>
      </c>
      <c r="D31" s="33">
        <v>250</v>
      </c>
      <c r="E31" s="19"/>
      <c r="F31" s="8"/>
      <c r="G31" s="21"/>
      <c r="H31" s="21"/>
      <c r="I31" s="20" t="s">
        <v>69</v>
      </c>
    </row>
    <row r="32" spans="1:9" s="17" customFormat="1" ht="36">
      <c r="A32" s="12" t="s">
        <v>1</v>
      </c>
      <c r="B32" s="13">
        <f>SUM(B27:B30)</f>
        <v>5100</v>
      </c>
      <c r="C32" s="13"/>
      <c r="D32" s="34">
        <f>SUM(D27:D31)</f>
        <v>7560</v>
      </c>
      <c r="E32" s="14"/>
      <c r="F32" s="26">
        <f>SUM(F27:F30)</f>
        <v>1504</v>
      </c>
      <c r="G32" s="22">
        <f>B32/F32</f>
        <v>3.390957446808511</v>
      </c>
      <c r="H32" s="59">
        <f>D32/F32</f>
        <v>5.026595744680851</v>
      </c>
      <c r="I32" s="16"/>
    </row>
    <row r="33" spans="1:9" s="17" customFormat="1" ht="15">
      <c r="A33" s="42" t="s">
        <v>19</v>
      </c>
      <c r="B33" s="43"/>
      <c r="C33" s="43"/>
      <c r="D33" s="44"/>
      <c r="E33" s="48"/>
      <c r="F33" s="49"/>
      <c r="G33" s="46"/>
      <c r="H33" s="47"/>
      <c r="I33" s="45"/>
    </row>
    <row r="34" spans="1:9" s="56" customFormat="1" ht="120">
      <c r="A34" s="51" t="s">
        <v>13</v>
      </c>
      <c r="B34" s="52">
        <v>600</v>
      </c>
      <c r="C34" s="52" t="s">
        <v>109</v>
      </c>
      <c r="D34" s="57">
        <v>300</v>
      </c>
      <c r="E34" s="7" t="s">
        <v>63</v>
      </c>
      <c r="F34" s="28">
        <v>73</v>
      </c>
      <c r="G34" s="23">
        <f>B34/F34</f>
        <v>8.219178082191782</v>
      </c>
      <c r="H34" s="9">
        <f>D34/F34</f>
        <v>4.109589041095891</v>
      </c>
      <c r="I34" s="54"/>
    </row>
    <row r="35" spans="1:9" ht="96">
      <c r="A35" s="5" t="s">
        <v>14</v>
      </c>
      <c r="B35" s="6">
        <v>200</v>
      </c>
      <c r="C35" s="6" t="s">
        <v>65</v>
      </c>
      <c r="D35" s="33">
        <v>200</v>
      </c>
      <c r="E35" s="11"/>
      <c r="F35" s="8"/>
      <c r="G35" s="11"/>
      <c r="H35" s="11"/>
      <c r="I35" s="7" t="s">
        <v>51</v>
      </c>
    </row>
    <row r="36" spans="1:9" ht="96">
      <c r="A36" s="5" t="s">
        <v>15</v>
      </c>
      <c r="B36" s="6">
        <v>400</v>
      </c>
      <c r="C36" s="6" t="s">
        <v>66</v>
      </c>
      <c r="D36" s="33">
        <v>350</v>
      </c>
      <c r="E36" s="11"/>
      <c r="F36" s="8"/>
      <c r="G36" s="11"/>
      <c r="H36" s="9"/>
      <c r="I36" s="7" t="s">
        <v>51</v>
      </c>
    </row>
    <row r="37" spans="1:9" s="56" customFormat="1" ht="168">
      <c r="A37" s="51" t="s">
        <v>16</v>
      </c>
      <c r="B37" s="52">
        <v>2000</v>
      </c>
      <c r="C37" s="52" t="s">
        <v>48</v>
      </c>
      <c r="D37" s="53">
        <v>2000</v>
      </c>
      <c r="E37" s="7" t="s">
        <v>23</v>
      </c>
      <c r="F37" s="28">
        <v>215</v>
      </c>
      <c r="G37" s="23">
        <f>B37/F37</f>
        <v>9.30232558139535</v>
      </c>
      <c r="H37" s="9">
        <f>D37/F37</f>
        <v>9.30232558139535</v>
      </c>
      <c r="I37" s="54"/>
    </row>
    <row r="38" spans="1:9" ht="108">
      <c r="A38" s="5" t="s">
        <v>24</v>
      </c>
      <c r="B38" s="6">
        <v>300</v>
      </c>
      <c r="C38" s="6" t="s">
        <v>91</v>
      </c>
      <c r="D38" s="33">
        <v>300</v>
      </c>
      <c r="E38" s="5" t="s">
        <v>24</v>
      </c>
      <c r="F38" s="8">
        <v>49</v>
      </c>
      <c r="G38" s="21">
        <f>B38/F38</f>
        <v>6.122448979591836</v>
      </c>
      <c r="H38" s="9">
        <f>D38/F38</f>
        <v>6.122448979591836</v>
      </c>
      <c r="I38" s="10" t="s">
        <v>107</v>
      </c>
    </row>
    <row r="39" spans="1:9" s="17" customFormat="1" ht="24">
      <c r="A39" s="12" t="s">
        <v>25</v>
      </c>
      <c r="B39" s="13">
        <f>SUM(B34:B38)</f>
        <v>3500</v>
      </c>
      <c r="C39" s="13"/>
      <c r="D39" s="34">
        <f>SUM(D34:D38)</f>
        <v>3150</v>
      </c>
      <c r="E39" s="14"/>
      <c r="F39" s="13">
        <f>SUM(F34:F38)</f>
        <v>337</v>
      </c>
      <c r="G39" s="22">
        <f>B39/F39</f>
        <v>10.385756676557863</v>
      </c>
      <c r="H39" s="59">
        <f>D39/F39</f>
        <v>9.347181008902076</v>
      </c>
      <c r="I39" s="16"/>
    </row>
    <row r="40" spans="1:9" s="17" customFormat="1" ht="15">
      <c r="A40" s="50" t="s">
        <v>20</v>
      </c>
      <c r="B40" s="43"/>
      <c r="C40" s="43"/>
      <c r="D40" s="44"/>
      <c r="E40" s="48"/>
      <c r="F40" s="43"/>
      <c r="G40" s="46"/>
      <c r="H40" s="47"/>
      <c r="I40" s="45"/>
    </row>
    <row r="41" spans="1:9" ht="120">
      <c r="A41" s="20" t="s">
        <v>85</v>
      </c>
      <c r="B41" s="6">
        <v>2500</v>
      </c>
      <c r="C41" s="6" t="s">
        <v>49</v>
      </c>
      <c r="D41" s="35">
        <v>8400</v>
      </c>
      <c r="E41" s="27" t="s">
        <v>55</v>
      </c>
      <c r="F41" s="8">
        <v>6388</v>
      </c>
      <c r="G41" s="23">
        <f>B41/F41</f>
        <v>0.3913587977457733</v>
      </c>
      <c r="H41" s="9">
        <f>D41/F41</f>
        <v>1.3149655604257984</v>
      </c>
      <c r="I41" s="10" t="s">
        <v>67</v>
      </c>
    </row>
    <row r="42" spans="1:9" ht="72">
      <c r="A42" s="20" t="s">
        <v>26</v>
      </c>
      <c r="B42" s="6">
        <v>2000</v>
      </c>
      <c r="C42" s="6"/>
      <c r="D42" s="33"/>
      <c r="E42" s="27" t="s">
        <v>21</v>
      </c>
      <c r="F42" s="8">
        <v>1309</v>
      </c>
      <c r="G42" s="21">
        <f>B42/F42</f>
        <v>1.5278838808250572</v>
      </c>
      <c r="H42" s="9"/>
      <c r="I42" s="10" t="s">
        <v>105</v>
      </c>
    </row>
    <row r="43" spans="1:9" ht="84">
      <c r="A43" s="20" t="s">
        <v>112</v>
      </c>
      <c r="B43" s="6">
        <v>7500</v>
      </c>
      <c r="C43" s="6" t="s">
        <v>68</v>
      </c>
      <c r="D43" s="33">
        <v>5500</v>
      </c>
      <c r="E43" s="10" t="s">
        <v>27</v>
      </c>
      <c r="F43" s="8">
        <v>1569</v>
      </c>
      <c r="G43" s="21">
        <f>B43/F43</f>
        <v>4.780114722753346</v>
      </c>
      <c r="H43" s="9">
        <f>D43/F43</f>
        <v>3.5054174633524537</v>
      </c>
      <c r="I43" s="10"/>
    </row>
    <row r="44" spans="1:9" ht="60">
      <c r="A44" s="20" t="s">
        <v>28</v>
      </c>
      <c r="B44" s="6">
        <v>1100</v>
      </c>
      <c r="C44" s="6" t="s">
        <v>119</v>
      </c>
      <c r="D44" s="33">
        <v>3100</v>
      </c>
      <c r="E44" s="27" t="s">
        <v>56</v>
      </c>
      <c r="F44" s="28">
        <v>1325</v>
      </c>
      <c r="G44" s="21">
        <f>B44/F44</f>
        <v>0.8301886792452831</v>
      </c>
      <c r="H44" s="9">
        <f>D44/F44</f>
        <v>2.339622641509434</v>
      </c>
      <c r="I44" s="10"/>
    </row>
    <row r="45" spans="1:9" s="17" customFormat="1" ht="12">
      <c r="A45" s="12" t="s">
        <v>39</v>
      </c>
      <c r="B45" s="13">
        <f>SUM(B41:B44)</f>
        <v>13100</v>
      </c>
      <c r="C45" s="13"/>
      <c r="D45" s="34">
        <f>SUM(D41:D44)</f>
        <v>17000</v>
      </c>
      <c r="E45" s="14"/>
      <c r="F45" s="13">
        <f>SUM(F41:F44)</f>
        <v>10591</v>
      </c>
      <c r="G45" s="22">
        <f>B45/F45</f>
        <v>1.2368992540836559</v>
      </c>
      <c r="H45" s="59">
        <f>D45/F45</f>
        <v>1.6051364365971108</v>
      </c>
      <c r="I45" s="14"/>
    </row>
    <row r="46" spans="1:9" ht="148.5" customHeight="1">
      <c r="A46" s="5" t="s">
        <v>29</v>
      </c>
      <c r="B46" s="6">
        <v>500</v>
      </c>
      <c r="C46" s="6" t="s">
        <v>46</v>
      </c>
      <c r="D46" s="33">
        <v>250</v>
      </c>
      <c r="E46" s="11"/>
      <c r="F46" s="11"/>
      <c r="G46" s="11"/>
      <c r="H46" s="9"/>
      <c r="I46" s="7" t="s">
        <v>102</v>
      </c>
    </row>
    <row r="47" spans="1:9" ht="15">
      <c r="A47" s="29" t="s">
        <v>44</v>
      </c>
      <c r="B47" s="30">
        <f>SUM(B3:B46)-(B5+B25+B32+B39+B45)</f>
        <v>71551</v>
      </c>
      <c r="C47" s="11"/>
      <c r="D47" s="37" t="e">
        <f>SUM(D3:D46)-(D5+D25+D32+D39+D45)</f>
        <v>#REF!</v>
      </c>
      <c r="E47" s="11"/>
      <c r="F47" s="30">
        <f>SUM(F3:F46)-(F5+F25+F32+F39+F45)</f>
        <v>20617.498</v>
      </c>
      <c r="G47" s="31">
        <f>B47/F47</f>
        <v>3.4704016947158185</v>
      </c>
      <c r="H47" s="60" t="e">
        <f>D47/F47</f>
        <v>#REF!</v>
      </c>
      <c r="I47" s="11"/>
    </row>
    <row r="48" ht="12">
      <c r="A48" s="32" t="s">
        <v>40</v>
      </c>
    </row>
    <row r="49" ht="12">
      <c r="A49" s="32" t="s">
        <v>32</v>
      </c>
    </row>
    <row r="50" ht="12">
      <c r="A50" s="32" t="s">
        <v>33</v>
      </c>
    </row>
    <row r="51" ht="12">
      <c r="A51" s="32" t="s">
        <v>0</v>
      </c>
    </row>
    <row r="52" ht="12">
      <c r="A52" s="32" t="s">
        <v>22</v>
      </c>
    </row>
  </sheetData>
  <printOptions/>
  <pageMargins left="0.25" right="0.25" top="1.5" bottom="1" header="0.25" footer="0.5"/>
  <pageSetup orientation="portrait"/>
  <headerFooter alignWithMargins="0">
    <oddHeader>&amp;L&amp;G</oddHeader>
    <oddFooter>&amp;C2009, Center for American Progress | www.americanprogress.org</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Robin Pam</cp:lastModifiedBy>
  <cp:lastPrinted>2009-02-09T20:32:20Z</cp:lastPrinted>
  <dcterms:created xsi:type="dcterms:W3CDTF">2009-01-26T03:30:29Z</dcterms:created>
  <dcterms:modified xsi:type="dcterms:W3CDTF">2009-02-11T14:04:47Z</dcterms:modified>
  <cp:category/>
  <cp:version/>
  <cp:contentType/>
  <cp:contentStatus/>
</cp:coreProperties>
</file>