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checkCompatibility="1" autoCompressPictures="0"/>
  <bookViews>
    <workbookView xWindow="3440" yWindow="4420" windowWidth="16600" windowHeight="12020" tabRatio="712" activeTab="1"/>
  </bookViews>
  <sheets>
    <sheet name="Damage by State" sheetId="5" r:id="rId1"/>
    <sheet name="FEMA Declarations by Date" sheetId="7" r:id="rId2"/>
  </sheets>
  <definedNames>
    <definedName name="BEG" localSheetId="0">'Damage by State'!$Q$10</definedName>
    <definedName name="_xlnm.Print_Area" localSheetId="0">'Damage by State'!$A$1:$K$62</definedName>
    <definedName name="_xlnm.Print_Titles" localSheetId="0">'Damage by State'!$3:$3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0" i="5" l="1"/>
  <c r="C59" i="5"/>
  <c r="I13" i="7"/>
  <c r="I4" i="7"/>
  <c r="B59" i="5"/>
  <c r="L59" i="5"/>
  <c r="M59" i="5"/>
  <c r="N59" i="5"/>
  <c r="O59" i="5"/>
  <c r="P59" i="5"/>
  <c r="Q59" i="5"/>
  <c r="R59" i="5"/>
  <c r="S59" i="5"/>
  <c r="K91" i="7"/>
  <c r="J91" i="7"/>
  <c r="I32" i="7"/>
  <c r="I22" i="7"/>
  <c r="I9" i="7"/>
  <c r="I79" i="7"/>
  <c r="I64" i="7"/>
  <c r="I53" i="7"/>
  <c r="I38" i="7"/>
  <c r="I85" i="7"/>
  <c r="I51" i="7"/>
  <c r="I2" i="7"/>
  <c r="I14" i="7"/>
  <c r="I5" i="7"/>
  <c r="I36" i="7"/>
  <c r="I24" i="7"/>
  <c r="I47" i="7"/>
  <c r="I16" i="7"/>
  <c r="I74" i="7"/>
  <c r="I72" i="7"/>
  <c r="I42" i="7"/>
  <c r="I41" i="7"/>
  <c r="I26" i="7"/>
  <c r="I15" i="7"/>
  <c r="I6" i="7"/>
  <c r="I63" i="7"/>
  <c r="I37" i="7"/>
  <c r="I7" i="7"/>
  <c r="I58" i="7"/>
  <c r="I89" i="7"/>
  <c r="I83" i="7"/>
  <c r="I76" i="7"/>
  <c r="I39" i="7"/>
  <c r="I29" i="7"/>
  <c r="I80" i="7"/>
  <c r="I70" i="7"/>
  <c r="I55" i="7"/>
  <c r="I49" i="7"/>
  <c r="I88" i="7"/>
  <c r="I19" i="7"/>
  <c r="I11" i="7"/>
  <c r="I57" i="7"/>
  <c r="I10" i="7"/>
  <c r="I17" i="7"/>
  <c r="I86" i="7"/>
  <c r="I67" i="7"/>
  <c r="I59" i="7"/>
  <c r="I62" i="7"/>
  <c r="I43" i="7"/>
  <c r="I82" i="7"/>
  <c r="I54" i="7"/>
  <c r="I31" i="7"/>
  <c r="I8" i="7"/>
  <c r="I33" i="7"/>
  <c r="I21" i="7"/>
  <c r="I50" i="7"/>
  <c r="I40" i="7"/>
  <c r="I68" i="7"/>
  <c r="I56" i="7"/>
  <c r="I34" i="7"/>
  <c r="I12" i="7"/>
  <c r="I61" i="7"/>
  <c r="I18" i="7"/>
  <c r="I84" i="7"/>
  <c r="I46" i="7"/>
  <c r="I65" i="7"/>
  <c r="I35" i="7"/>
  <c r="I44" i="7"/>
  <c r="I30" i="7"/>
  <c r="I73" i="7"/>
  <c r="I23" i="7"/>
  <c r="I81" i="7"/>
  <c r="I78" i="7"/>
  <c r="I28" i="7"/>
  <c r="I25" i="7"/>
  <c r="I20" i="7"/>
  <c r="I27" i="7"/>
  <c r="I60" i="7"/>
  <c r="I77" i="7"/>
  <c r="I66" i="7"/>
  <c r="I52" i="7"/>
  <c r="I75" i="7"/>
  <c r="I45" i="7"/>
  <c r="I87" i="7"/>
  <c r="I90" i="7"/>
  <c r="I69" i="7"/>
  <c r="I3" i="7"/>
  <c r="I48" i="7"/>
  <c r="I91" i="7"/>
  <c r="J45" i="5"/>
  <c r="J54" i="5"/>
  <c r="J16" i="5"/>
  <c r="J6" i="5"/>
  <c r="D58" i="5"/>
  <c r="D36" i="5"/>
  <c r="D21" i="5"/>
  <c r="D53" i="5"/>
  <c r="D27" i="5"/>
  <c r="D57" i="5"/>
  <c r="D56" i="5"/>
  <c r="D52" i="5"/>
  <c r="D54" i="5"/>
  <c r="D48" i="5"/>
  <c r="D46" i="5"/>
  <c r="D44" i="5"/>
  <c r="D42" i="5"/>
  <c r="D39" i="5"/>
  <c r="D38" i="5"/>
  <c r="D37" i="5"/>
  <c r="D33" i="5"/>
  <c r="D32" i="5"/>
  <c r="D31" i="5"/>
  <c r="D30" i="5"/>
  <c r="D29" i="5"/>
  <c r="D26" i="5"/>
  <c r="D25" i="5"/>
  <c r="D23" i="5"/>
  <c r="D19" i="5"/>
  <c r="D18" i="5"/>
  <c r="D13" i="5"/>
  <c r="D12" i="5"/>
  <c r="D11" i="5"/>
  <c r="D9" i="5"/>
  <c r="D8" i="5"/>
  <c r="D50" i="5"/>
  <c r="D22" i="5"/>
  <c r="D49" i="5"/>
  <c r="D7" i="5"/>
  <c r="D35" i="5"/>
  <c r="D45" i="5"/>
  <c r="D4" i="5"/>
  <c r="D59" i="5"/>
  <c r="J4" i="5"/>
  <c r="K5" i="5"/>
  <c r="J7" i="5"/>
  <c r="K7" i="5"/>
  <c r="J8" i="5"/>
  <c r="K8" i="5"/>
  <c r="J9" i="5"/>
  <c r="J10" i="5"/>
  <c r="K10" i="5"/>
  <c r="K11" i="5"/>
  <c r="J12" i="5"/>
  <c r="K13" i="5"/>
  <c r="J14" i="5"/>
  <c r="J15" i="5"/>
  <c r="K15" i="5"/>
  <c r="K17" i="5"/>
  <c r="J18" i="5"/>
  <c r="K20" i="5"/>
  <c r="J21" i="5"/>
  <c r="K22" i="5"/>
  <c r="K23" i="5"/>
  <c r="K24" i="5"/>
  <c r="K25" i="5"/>
  <c r="K26" i="5"/>
  <c r="K27" i="5"/>
  <c r="J28" i="5"/>
  <c r="K28" i="5"/>
  <c r="K29" i="5"/>
  <c r="K30" i="5"/>
  <c r="K31" i="5"/>
  <c r="J33" i="5"/>
  <c r="K33" i="5"/>
  <c r="K34" i="5"/>
  <c r="K36" i="5"/>
  <c r="J37" i="5"/>
  <c r="K37" i="5"/>
  <c r="J38" i="5"/>
  <c r="K38" i="5"/>
  <c r="K39" i="5"/>
  <c r="K40" i="5"/>
  <c r="J41" i="5"/>
  <c r="K41" i="5"/>
  <c r="J42" i="5"/>
  <c r="J43" i="5"/>
  <c r="J44" i="5"/>
  <c r="K48" i="5"/>
  <c r="J49" i="5"/>
  <c r="J50" i="5"/>
  <c r="K50" i="5"/>
  <c r="K52" i="5"/>
  <c r="J53" i="5"/>
  <c r="K53" i="5"/>
  <c r="K55" i="5"/>
  <c r="K56" i="5"/>
  <c r="K57" i="5"/>
  <c r="K58" i="5"/>
  <c r="F59" i="5"/>
  <c r="J13" i="5"/>
  <c r="E59" i="5"/>
  <c r="J5" i="5"/>
  <c r="J11" i="5"/>
  <c r="K4" i="5"/>
  <c r="J58" i="5"/>
  <c r="J32" i="5"/>
  <c r="J40" i="5"/>
  <c r="J35" i="5"/>
  <c r="J19" i="5"/>
  <c r="J51" i="5"/>
  <c r="J29" i="5"/>
  <c r="J55" i="5"/>
  <c r="K9" i="5"/>
  <c r="J39" i="5"/>
  <c r="J57" i="5"/>
  <c r="K49" i="5"/>
  <c r="J34" i="5"/>
  <c r="J20" i="5"/>
  <c r="J56" i="5"/>
  <c r="J36" i="5"/>
  <c r="K35" i="5"/>
  <c r="J25" i="5"/>
  <c r="J23" i="5"/>
  <c r="J52" i="5"/>
  <c r="J22" i="5"/>
  <c r="K43" i="5"/>
  <c r="K32" i="5"/>
  <c r="K12" i="5"/>
  <c r="J17" i="5"/>
  <c r="K14" i="5"/>
  <c r="K51" i="5"/>
  <c r="J47" i="5"/>
  <c r="J27" i="5"/>
  <c r="J48" i="5"/>
  <c r="J46" i="5"/>
  <c r="J26" i="5"/>
  <c r="K46" i="5"/>
  <c r="J24" i="5"/>
  <c r="G59" i="5"/>
  <c r="K18" i="5"/>
  <c r="I59" i="5"/>
  <c r="K59" i="5"/>
  <c r="J31" i="5"/>
  <c r="K19" i="5"/>
  <c r="H59" i="5"/>
  <c r="K44" i="5"/>
  <c r="K42" i="5"/>
  <c r="K47" i="5"/>
  <c r="J30" i="5"/>
  <c r="K21" i="5"/>
  <c r="J59" i="5"/>
</calcChain>
</file>

<file path=xl/sharedStrings.xml><?xml version="1.0" encoding="utf-8"?>
<sst xmlns="http://schemas.openxmlformats.org/spreadsheetml/2006/main" count="375" uniqueCount="193">
  <si>
    <t>Utah</t>
  </si>
  <si>
    <t>Tropical Storm Otto</t>
  </si>
  <si>
    <t>Fatalities</t>
  </si>
  <si>
    <t>Injuries</t>
  </si>
  <si>
    <t>Federal Aid</t>
  </si>
  <si>
    <t>Total Events</t>
  </si>
  <si>
    <t>Total Property Damage ($ millions)</t>
  </si>
  <si>
    <t>Total Crop Damage ($ millions)</t>
  </si>
  <si>
    <t>Totals</t>
  </si>
  <si>
    <t>Apache, Coconino, Gila, Greenlee La
Paz, Maricopa, Mohave, Navajo, Pima,
Pinal, Yavapai, City of Yuma</t>
  </si>
  <si>
    <t>Barnes, Benson, Burleigh, Cass, Dickey, Emmons, Foster, Grand Forks, LaMoure, Mercer, Nelson, Pembina, Ramsey, Ransom, Richland, Stutsman, Traill, and Walsh, and the Spirit Lake Reservation.</t>
  </si>
  <si>
    <t>Big Stone, Blue Earth, Brown, Carver, Chippewa, Clay, Dakota, Goodhue, Hennepin, Kittson, Lac Qui Parle, Le Sueur, Lyon, Marshall, Nicollet, Norman, Polk, Ramsey, Redwood, Renville, Scott, Sibley, Swift, Traverse, Washington, Wilkin, Wright, and Yellow Medicine and the Tribal Nation of the Upper Sioux Community.</t>
  </si>
  <si>
    <t>Beaufort, Bertie, Camden, Chowan, Columbus, Craven, Currituck, Dare, Gates, Hyde, New Hanover, Onslow, Pamlico, Pasquotank, Perquimans, Pitt, Tyrrell, and Washington Counties.</t>
  </si>
  <si>
    <t>Total Combined Damage ($ millions)</t>
  </si>
  <si>
    <t>FEMA Declarations</t>
  </si>
  <si>
    <t>Federal Aid ($ millions)</t>
  </si>
  <si>
    <t>State</t>
  </si>
  <si>
    <t>Alaska</t>
  </si>
  <si>
    <t>Florida</t>
  </si>
  <si>
    <t>Georgia</t>
  </si>
  <si>
    <t>Indiana</t>
  </si>
  <si>
    <t>Louisiana</t>
  </si>
  <si>
    <t>Michigan</t>
  </si>
  <si>
    <t>Ohio</t>
  </si>
  <si>
    <t>South Carolina</t>
  </si>
  <si>
    <t>Vermont</t>
  </si>
  <si>
    <t>Total Combined Damage ($ million</t>
  </si>
  <si>
    <t>Impact of Extreme Weather Events by State</t>
  </si>
  <si>
    <t>Winter Snowstorms</t>
  </si>
  <si>
    <t>Tornadoes, severe T-storms &amp; flooding</t>
  </si>
  <si>
    <t>Winter Storm</t>
  </si>
  <si>
    <t>Disaster Type</t>
  </si>
  <si>
    <t>Puerto Rico</t>
  </si>
  <si>
    <t>Nebraska</t>
  </si>
  <si>
    <t>Wisconsin</t>
  </si>
  <si>
    <t>New York</t>
  </si>
  <si>
    <t>North Carolina</t>
  </si>
  <si>
    <t>Minnesota</t>
  </si>
  <si>
    <t>Arizona</t>
  </si>
  <si>
    <t>Brookings, Lake, Moody, and Union Counties and the Flandreau Santee Sioux Tribe.</t>
  </si>
  <si>
    <t>St. Croix, St. John, and St. Thomas, including Water Island.</t>
  </si>
  <si>
    <t>US Virgin Islands</t>
  </si>
  <si>
    <t>South Dakota</t>
  </si>
  <si>
    <t>Tennessee</t>
  </si>
  <si>
    <t>New Mexico</t>
  </si>
  <si>
    <t>Illinois</t>
  </si>
  <si>
    <t>Missouri</t>
  </si>
  <si>
    <t>Kansas</t>
  </si>
  <si>
    <t>Hurrican Alex</t>
  </si>
  <si>
    <t>Texas</t>
  </si>
  <si>
    <t>Iowa</t>
  </si>
  <si>
    <t>Idaho</t>
  </si>
  <si>
    <t>Oklahoma</t>
  </si>
  <si>
    <t>Kentucky</t>
  </si>
  <si>
    <t>Flooding</t>
  </si>
  <si>
    <t>Wyoming</t>
  </si>
  <si>
    <t>Montana</t>
  </si>
  <si>
    <t>Maine</t>
  </si>
  <si>
    <t>West Virginia</t>
  </si>
  <si>
    <t>Maryland</t>
  </si>
  <si>
    <t>North Dakota</t>
  </si>
  <si>
    <t>Virginia</t>
  </si>
  <si>
    <t>New Jersey</t>
  </si>
  <si>
    <t>Massachusetts</t>
  </si>
  <si>
    <t>DC</t>
  </si>
  <si>
    <t>California</t>
  </si>
  <si>
    <t>Arkansas</t>
  </si>
  <si>
    <t>Hurricane Earl</t>
  </si>
  <si>
    <t>Counties</t>
  </si>
  <si>
    <t>Buffalo, Clark, Jackson, Juneau, Marathon, Portage, Taylor, Trempealeau, and Wood.</t>
  </si>
  <si>
    <t>Blue Earth, Brown, Carver, Cottonwood, Dodge, Faribault, Freeborn, Goodhue, Jackson, Le Sueur, Lincoln, Lyon, Martin, Mower, Murray, Nicollet, Nobles, Olmsted, Pipestone, Redwood, Rice, Rock, Sibley, Steele, Wabasha, Waseca, Watonwan, Winona, and Yellow Medicine</t>
  </si>
  <si>
    <t>Beaufort, Bertie, Brunswick, Craven, Hertford, Jones, Onslow, Pender, Pitt, and Tyrrell</t>
  </si>
  <si>
    <t>Date Declared FEMA Disaster Area</t>
  </si>
  <si>
    <t>Cass, Johnson, Nemaha, Otoe, Pawnee, Richardson, and Saunders</t>
  </si>
  <si>
    <t>Injured</t>
  </si>
  <si>
    <t xml:space="preserve">Coconino </t>
  </si>
  <si>
    <t>Beadle, Brule, Clay, Fall River, Hand, Jerauld, Lincoln, Miner, Minnehaha, Sanborn, Turner, and Union</t>
  </si>
  <si>
    <t>Public assistance will be given to Clay, Cocke, Hardin, Jackson, Macon, Overton, Pickett, Putnam, Smith, and Wayne counties.  All counties in TN can apply for Hazard Mitigation grants.</t>
  </si>
  <si>
    <t>Cibola, McKinley, Mora, San Juan, and Socorro Counties are eligible for public assistance.  All NM counties can apply for Hazard Mitigation grants.</t>
  </si>
  <si>
    <t>Barnstable, Bristol, Dukes, Essex, Middlesex, Nantucket, Norfolk, Plymouth, Suffolk, and Worcester.</t>
  </si>
  <si>
    <t>Adams, Carroll, Jo Daviess, Moultrie, Ogle, Pike, Schuyler, and Stephenson Counties will receive public assistance.  All IL counties can apply for HM grants.</t>
  </si>
  <si>
    <t>Adair, Andrew, Atchison, Buchanan, Caldwell, Carroll, Cass, Chariton, Clark, Clinton, Daviess, DeKalb, Gentry, Grundy, Harrison, Holt, Howard, Jackson, Lafayette, Lewis, Livingston, Mercer, Nodaway, Putnam, Ray, Schuyler, Scotland, Sullivan, and Worth Counties will receive public assistance.  All MO counties can apply for HM grants.</t>
  </si>
  <si>
    <t>Calumet, Grant and Milwaukee Counties will receive public assistance.  All WI counties can apply for HM grants.</t>
  </si>
  <si>
    <t>Atchison, Brown, Butler, Chase, Cheyenne, Clay, Cloud, Comanche, Decatur, Doniphan, Ellis, Elk, Franklin, Greenwood, Harvey, Jackson, Jewell, Kiowa, Lyon, Marion, Marshall, McPherson, Miami, Mitchell, Morris, Norton, Osage, Osborne, Pawnee, Phillips, Pottawatomie, Republic, Riley, Rooks, Rush, Sheridan, Smith, Wabaunsee, Washington, Wilson, and Woodson Counties will receive public assistance.  All KS counties can apply for HM grants.</t>
  </si>
  <si>
    <t>Cameron, Hidalgo, Jim Hogg, Lubbock, Maverick, Starr, Val Verde, Webb, and Zapata Counties will receive public assistance.  All TX counties can apply for HM grants.</t>
  </si>
  <si>
    <t>Hamilton, Ida, Kossuth, and Taylor County residents will receive individual assistance.  Adams, Appanoose, Audubon, Black Hawk, Boone, Buchanan, Buena Vista, Butler, Calhoun, Cherokee, Clarke, Clay, Clayton, Dallas, Davis, Decatur, Delaware, Dickinson, Dubuque, Emmet, Fayette, Franklin, Guthrie, Hamilton, Howard, Humboldt, Ida, Iowa, Jackson, Jasper, Jones, Keokuk, Lee, Lyon,  Lucas, Madison, Mahaska, Marion, Mills, Monroe, Montgomery, O’Brien, Osceola, Palo Alto,  Polk, Ringgold, Shelby, Sioux, Story, Union, Van Buren, Wapello, Warren, Washington, Wayne, Webster, and Wright Counties will receive public assistance. Black Hawk, Cherokee, Clayton, Decatur, Delaware, Dubuque, Fayette, Franklin, Hamilton, Howard, Humboldt, Ida, Jackson, Jasper, Jones, Lee, Lucas, Lyon, Mahaska, Marion, O’Brien, Osceola, Polk, Ringgold, Sioux, Story, Union, Warren, Webster, and Wright Counties will receive both Individual and Public Assistance.</t>
  </si>
  <si>
    <t>Dewey, Perkins, and Ziebach Counties, and the Cheyenne River Indian Reservation will receive public assistance.  All SD counties can apply for HM grants.</t>
  </si>
  <si>
    <t>Des Moines and Lee Counties will receive public assistance.  All IA counties can apply for HM grants.</t>
  </si>
  <si>
    <t>Adams, Gem, Idaho, Lewis, Payette, Valley, and Washington Counties will receive public assistance.</t>
  </si>
  <si>
    <t>Beaver, Cimarron, Lincoln, Logan, Major, Oklahoma, and Texas Counties will receive public assistance.  All OK counties can apply for HM grants.</t>
  </si>
  <si>
    <t>Carter, Elliot, Lewis, and Madison Counties will receive public assistance.  All KY counties can apply for HM grants.</t>
  </si>
  <si>
    <t>Fremont County and the portions of the Wind River Indian Reservation that lie within Fremont County will receive publica assistance.  All WY counties can apply for HM grants.</t>
  </si>
  <si>
    <t>Hill County and the Rocky Boy’s Indian Reservation will receive public assistance.  All MT counties can apply for HM grants.</t>
  </si>
  <si>
    <t>Blue Earth, Brown, Faribault, Freeborn, Houston, Kitten, Nicollet, Olmsted, Otter Tail, Polk, Sibley, Steele, and Wadena Counties will receive public assistance.  All MN counties can apply for HM grants.</t>
  </si>
  <si>
    <t>Hancock and York Counties will receive public assistance.  All Mecounties can apply for HM grants.</t>
  </si>
  <si>
    <t>Aransas, Atascosa, Bee, Bexar, Brooks, Cameron, Comal, Duval, Guadalupe, Hidalgo, Jim Hogg, Jim Wells, Kenedy, Kleberg, Live Oak, McMullen, Medina, Nueces, Refugio, San Patricio, Starr, Webb, Willacy, Wilson, and Zapata Counties will receive public assistance.</t>
  </si>
  <si>
    <t>District of Columbia</t>
  </si>
  <si>
    <t>Aurora, Brule, Buffalo, Campbell, Corson, Day, Deuel, Dewey, Douglas, Edmunds, Faulk, Grant, Gregory, Hand, Harding, Hughes, Hutchinson, Hyde, Jerauld, McCook, McPherson, Meade, Perkins, Potter, Roberts, Sully, Turner, Walworth, and Ziebach Counties, and those portions of the Cheyenne River Indian Reservation, Sisseton-Wahpeton Indian Reservation, and Standing Rock Indian Reservation that lie within these counties.</t>
  </si>
  <si>
    <t>Allen, Anderson, Atchison, Bourbon, Brown, Butler, Cherokee, Cheyenne, Clay, Coffey, Cowley, Crawford, Decatur, Doniphan, Douglas, Elk, Franklin, Geary, Gove, Graham, Greenwood, Jackson, Jefferson, Jewell, Labette, Leavenworth, Linn, Logan, Lyon, Marshall, Miami, Montgomery, Morris, Nemaha, Neosho, Norton, Osage, Phillips, Pottawatomie, Rawlins, Republic, Riley, Rooks, Shawnee, Sheridan, Wabaunsee, Wallace, Washington, Wilson, Woodson, and Wyandotte Counties.</t>
  </si>
  <si>
    <t>Calaveras, Imperial, Los Angeles, Riverside, San Bernardino, and Siskiyou Counties. Direct Federal assistance is authorized.</t>
  </si>
  <si>
    <t>Alfalfa, Caddo, Cleveland, Comanche, Cotton, Delaware, Dewey, Ellis, Grady, Greer, Harmon, Haskell, Hughes, Jackson, Kiowa, LeFlore, McClain, Muskogee, Okmulgee, Pontotoc, Pottawatomie, Roger Mills, Seminole, Stephens, Tillman and Washita Counties.</t>
  </si>
  <si>
    <t>Boone, Calhoun, Clay, Fayette, Jefferson, Greenbrier, Kanawha, Mercer, McDowell, Mingo, Nicholas, Pendleton, Pocahontas, Raleigh, Randolph, Ritchie, Roane, and Wyoming Counties.</t>
  </si>
  <si>
    <t>Adair, Adams, Audubon, Boone, Buena Vista, Calhoun, Carroll, Cass, Cherokee, Clay, Crawford, Dallas, Emmet, Greene, Guthrie, Hardin, Harrison, Ida, Madison, Monona, Palo Alto, Pocahontas, Pottawattamie, Sac, Shelby, Story, and Union Counties for Public Assistance.</t>
  </si>
  <si>
    <t>Adams, Barnes, Billings, Bowman, Burke, Dickey, Dunn, Emmons, Golden Valley, Grant, Hettinger, Logan, McIntosh, McKenzie, Mercer, Morton, Mountrail, Oliver, Ransom, Renville, Sioux, Slope, Stark, Steele, and Walsh Counties and the Standing Rock Indian Reservation. </t>
  </si>
  <si>
    <t>Adams, Antelope, Brown, Burt, Butler, Cass, Cherry, Clay, Dakota, Dodge, Douglas, Gage, Garfield, Hamilton, Jefferson, Johnson, Keya Paha, Lancaster, Madison, Morrill, Nance, Nemaha, Otoe, Pawnee, Rock, Saline, Saunders, Seward, Stanton, Thayer, Thurston, Washington, Wheeler, and York Counties.</t>
  </si>
  <si>
    <t>Adair, Audubon, Calhoun, Carroll, Cass, Cherokee, Clay, Crawford, Emmet, Franklin, Fremont, Guthrie, Harrison, Ida, Monona, Page, Pottawattamie, Sac, Shelby, Sioux, and Woodbury Counties.</t>
  </si>
  <si>
    <t>Alfalfa, Beckham, Bryan, Caddo, Canadian, Carter, Cherokee, Cleveland, Creek, Comanche, Cotton, Craig, Delaware, Dewey, Garvin, Grady, Greer, Harmon, Haskell, Hughes, Jackson, Jefferson, Kay, Kiowa, LeFlore, Lincoln, Logan, Love, Mayes, McClain, McCurtain, McIntosh, Muskogee, Noble, Nowata, Okfuskee, Okmulgee, Osage, Ottawa, Pawnee, Payne, Pittsburg, Pontotoc, Pottawatomie, Roger Mills, Rogers, Seminole, Sequoyah, Stephens, Tillman, Tulsa, Wagoner, Washington, and Washita Counties </t>
  </si>
  <si>
    <t>Baltimore, Caroline, Cecil, Harford, Howard, Kent, Montgomery, and Queen Anne’s Counties for emergency protective measures, (Category B) under the Public Assistance program.</t>
  </si>
  <si>
    <t>Albemarle, Allegheny, Amherst, Arlington, Augusta, Bath, Bedford, Botetourt, Buchanan, Caroline, Culpepper, Dickenson, Fairfax, Grayson, Greene, Hanover, Highland, King George, Lee, Louisa, Madison, Montgomery, Nelson, Orange, Page, Prince William, Rockbridge, Russell, Scott, Spotsylvania, Stafford, and Wise Counties and the independent cities of Alexandria, Charlottesville, Fairfax, Falls Church, Manassas, Manassas Park, Norton, Staunton, and Waynesboro.</t>
  </si>
  <si>
    <t>Adams, Antelope, Arthur, Blaine, Boone, Boyd, Brown, Buffalo, Burt, Cass, Chase, Cherry, Cheyenne, Colfax, Cuming, Custer, Dawes, Dawson, Dodge, Douglas, Frontier, Garden, Garfield, Greeley, Harlan, Hayes, Holt, Hooker, Howard, Jefferson, Keya Paha, Knox, Lincoln, Logan, Loup, Madison, McPherson, Morrill, Nance, Nemaha, Nuckolls, Otoe, Perkins, Phelps, Pierce, Platte, Richardson, Rock, Sarpy, Saunders, Sheridan, Sherman, Sioux, Stanton, Thomas, Thurston, Valley, Washington, Wayne, Webster, and Wheeler Counties</t>
  </si>
  <si>
    <t>Hillsborough and Rockingham Counties</t>
  </si>
  <si>
    <t>DeKalb and Marshall counties</t>
  </si>
  <si>
    <t>Atlantic, Burlington, Camden, Cumberland, Gloucester, Ocean, and Salem Counties.</t>
  </si>
  <si>
    <t>Bradley, Calhoun, Clark, Clay, Cleveland, Craighead, Dallas, Drew, Grant, Greene, Hempstead, Jackson, Jefferson, Lafayette, Lincoln, Lonoke, Miller, Monroe, Nevada, Ouachita, Poinsett, Prairie, White, and Woodruff Counties. Direct Federal assistance is authorized.</t>
  </si>
  <si>
    <t>Alleghany, Ashe, Avery, Buncombe, Burke, Caldwell, Haywood, Jackson, Madison, McDowell, Mitchell, The Eastern Band of the Cherokee Indians Qualla Boundary Tribal Land, Watauga, and Yancey Counties.</t>
  </si>
  <si>
    <t xml:space="preserve">Kings, Queens, and Richmond Counties will receive public assistance. </t>
  </si>
  <si>
    <t>Municipalities of Aibonito, Añasco, Guánica, Guayama, Jayuya, Lares, Las Marías, Maricao, Mayagüez, Patillas, Ponce, Sabana Grande, Salinas, San Germán, Utuado, Yabucoa, and Yauco.</t>
  </si>
  <si>
    <t>St. Croix, St. John, and St. Thomas Islands</t>
  </si>
  <si>
    <t>Mississippi</t>
  </si>
  <si>
    <t>New Hampshire</t>
  </si>
  <si>
    <t>Alabama</t>
  </si>
  <si>
    <t>Connecticut</t>
  </si>
  <si>
    <t>Pennsylvania</t>
  </si>
  <si>
    <t>Rhode Island</t>
  </si>
  <si>
    <t>Delaware</t>
  </si>
  <si>
    <t>Logan, McDowell, Mingo, and Wyoming Counties.</t>
  </si>
  <si>
    <t>Municipalities of Arecibo, Barranquitas, Coamo, Corozal, Dorado, Naranjito, Orocovis, Utuado, Vega Alta, and Vega Baja.</t>
  </si>
  <si>
    <t>Alfalfa, Carter, Cleveland, Garvin, Grant, Love, Major, McIntosh, Noble, Okfushkee, Okmulgee, Osage, Pottawatomie, and Seminole Counties</t>
  </si>
  <si>
    <t>Alcorn, Benton, Lafayette, Marshall, Prentiss Tippah, Tishomingo, and Union Counties</t>
  </si>
  <si>
    <t>Aurora, Beadle, Brown, Brule, Buffalo, Charles Mix, Clark, Clay, Codington, Day, Deuel, Douglas, Edmunds, Faulk, Grant, Gregory, Hamlin, Hand, Hanson, Hutchinson, Hyde, Jerauld, Kingsbury, Lake, Lyman, Marshall, McCook, McPherson, Miner, Moody, Roberts, Sanborn, Spink, Sully, Turner, Tripp, and Union Counties.</t>
  </si>
  <si>
    <t>Corson, Perkins, and Ziebach Counties.</t>
  </si>
  <si>
    <t>Adair, Allen, Anderson, Ballard, Barren, Bath, Bourbon, Boyd, Boyle, Braken , Breckinridge, Butler, Carlisle, Carroll, Carter, Casey, Clark, Clay, Clinton, Crittenden, Cumberland, Edmonson, Elliott, Estill, Fleming, Franklin, Gallatin, Garrard, Grayson, Green, Greenup, Hancock, Harrison, Hart, Henderson, Hickman, Hopkins, Jackson, Jessamine, Knott, Larue, Lee, Leslie, Lewis, Lincoln, Livingston, Logan, Lyon, Madison, Magoffin, Marion, Marshall, Mason, McLean, Menifee, Metcalfe, Monroe, Montgomery, Morgan, Nelson, Ohio, Owen, Powell, Pulaski, Robertson, Rockcastle, Rowan, Russell, Simpson, Taylor, Trigg, Union, Warren, Washington, Wayne, Wolfe, and Woodford Counties.</t>
  </si>
  <si>
    <t>Allegany, Anne Arundel, Baltimore, Calvert, Caroline, Carroll, Cecil, Charles, Dorchester, Frederick, Garrett, Harford, Howard, Kent, Montgomery, Prince George’s, Queen Anne’s, Saint Mary’s, Talbot, Washington, and Wicomico Counties and the Independent City of Baltimore.</t>
  </si>
  <si>
    <t>Tropical Storm Tomas</t>
  </si>
  <si>
    <t>St. Croix</t>
  </si>
  <si>
    <t>Benton, Campbell, Cannon, Carroll, Cheatham, Chester, Clay, Crockett, Davidson, Decatur, DeKalb, Dickson, Dyer, Fayer, Gibson, Giles, Hardeman, Hardin, Haywood, Henderson, Henry, Hickman, Houston, Humphrey, Jackson, Lauderdale, Lawrence, Lewis, Macon, Madison, Marshall, Maury, McNairy, Montgomery, Obion, Perry, Robertson, Rutherford, Shelby, Smith, Stewart, Sumner, Tipton, Trousdale, Wayne, Williamson and Wilson counties.</t>
  </si>
  <si>
    <t>Barnes, Benson, Bottineau, Cass, Dickey, Eddy, Emmons, Foster, Grand Forks, Kidder, LaMoure, Logan, McHenry, McIntosh, Mercer, Morton, Nelson, Pembina, Ramsey, Ransom, Renville, Richland, Sargent, Steele, Stutsman, Traill, Walsh, Ward and Wells Counties and the portions of the Spirit Lake Reservation that lie within these counties.</t>
  </si>
  <si>
    <t>Attala, Choctaw, Holmes, Monroe, Oktibbeha, Union, Warren, and Yazoo Counties.</t>
  </si>
  <si>
    <t>The counties of Albemarle, Appomattox, Arlington, Augusta, Buckingham, Caroline, Clarke, Craig, Culpeper, Essex, Fairfax, Fauquier, Fluvanna, Frederick, Greene, Highland, King George, Loudoun, Louisa, Madison, Nelson, Orange, Page, Prince William, Rappahannock, Shenandoah, Spotsylvania, Stafford, Tazewell, and Warren, and the independent cities of Alexandria, Fairfax, Falls Church, Fredericksburg, Manassas, Manassas Park, Waynesboro, and Winchester.</t>
  </si>
  <si>
    <t xml:space="preserve">Fairfield, Middlesex, New Haven, New London and Windham Counties.  </t>
  </si>
  <si>
    <t>Berkeley, Brooke, Doddridge, Grant, Hampshire, Hancock, Hardy, Jefferson, Marion, Marshall, Mineral, Monongalia, Morgan, Ohio, Pocahontas, Preston, Ritchie, Tucker, Tyler, and Wetzel Counties.</t>
  </si>
  <si>
    <t>Antelope, Arthur, Boone, Boyd, Butler, Cass, Colfax, Cuming, Dakota, Gage, Greeley, Hayes, Holt, Howard, Jefferson, Johnson, Lancaster, Loup, Madison, Nance, Nemaha, Nuckolls, Otoe, Pawnee, Pierce, Platte, Polk, Richardson, Saline, Seward, Stanton, Thurston, Valley, Wheeler, and York Counties.</t>
  </si>
  <si>
    <t>Adams, Benson, Burleigh, Grant, McHenry, McLean, Mercer, Morton, Oliver, Sheridan, Sioux, and Wells Counties and the Standing Rock Indian Reservation.</t>
  </si>
  <si>
    <t>Big Stone, Blue Earth, Brown, Carver, Chippewa, Clay, Kittson, Lac Qui Parle, Marshall, Nicollet, Norman, Polk, Redwood, Renville, Scott, Sibley, Traverse, Wilkin, and Yellow Medicine Counties and the Tribal Nation of the Upper Sioux Community. Cottonwood, McLeod, Pennington, Ramsey, Red Lake, and Stevens Counties and the Prairie Island Indian Community.</t>
  </si>
  <si>
    <t>Nassau, Orange, Otsego, Richmond, Rockland, Schoharie, Suffolk, Warren, and Westchester Counties.</t>
  </si>
  <si>
    <t>Adams, Allegheny, Armstrong, Beaver, Bedford, Blair, Butler, Cambria, Chester, Cumberland, Dauphin, Delaware, Fayette, Franklin, Fulton, Greene, Huntingdon, Indiana, Juniata, Lancaster, Lebanon, Montgomery, Perry, Philadelphia, Somerset, Westmoreland, and York Counties.</t>
  </si>
  <si>
    <t>Atlantic, Bergen, Cape May, Essex, Gloucester, Mercer, Middlesex, Monmouth, Morris, Passaic, Somerset and Union Counties.</t>
  </si>
  <si>
    <t>Kent, New Castle, and Sussex Counties.</t>
  </si>
  <si>
    <t>Bristol, Essex, Middlesex, Norfolk, Plymouth, Suffolk, and Worcester Counties.</t>
  </si>
  <si>
    <t>Bristol, Kent, Newport, Providence, and Washington Counties</t>
  </si>
  <si>
    <t>Fayette, Greenbrier, Kanawha, Mercer, Raleigh and Summers Counties.</t>
  </si>
  <si>
    <t>Grafton, Hillsborough, Merrimack, Rockingham, Strafford, and Sullivan Counties.</t>
  </si>
  <si>
    <t>Cumberland, Knox, Lincoln, Sagadahoc, and York Counties..</t>
  </si>
  <si>
    <t>Atlantic, Burlington, Camden, Cape May, Cumberland, Gloucester, and Salem Counties.</t>
  </si>
  <si>
    <t>** Chart does NOT include declarations in Guam, Puerto Rico or the Virgin Islands</t>
  </si>
  <si>
    <t>Apache, Coconino, Gila, Greenlee, La Paz, Mohave, Navajo, and Yavapai Counties and the Gila River Indian Community, Hopi Tribe, Navajo Nation, San Carlos Apache, Tohono O’odham Nation, and White Mountain Apache Tribe.</t>
  </si>
  <si>
    <t>Brule, Campbell, Clay, Gregory, Jones, Lyman, Mellette, Perkins, Shannon, Todd, Tripp, Turner, and Yankton Counties and the portions of the Pine Ridge Reservation and Rosebud Reservation that lie within the designated counties.</t>
  </si>
  <si>
    <t>Colorado</t>
  </si>
  <si>
    <t>Nevada</t>
  </si>
  <si>
    <t>Oregon</t>
  </si>
  <si>
    <t>Hawaii</t>
  </si>
  <si>
    <t>Washington</t>
  </si>
  <si>
    <t>9.1 through 10.31</t>
  </si>
  <si>
    <t>Sovereign Tribal Nation of the Havasupai Tribe</t>
  </si>
  <si>
    <t>Severe storm</t>
  </si>
  <si>
    <t xml:space="preserve">Chittenden, Franklin, and Lamoille </t>
  </si>
  <si>
    <t xml:space="preserve">* Only 5 droughts were listed by the NCDC as having caused crop damage with a total damage amount of $1.65 million. </t>
  </si>
  <si>
    <t>Individual Assistance</t>
  </si>
  <si>
    <t>Public Assistance</t>
  </si>
  <si>
    <t>Total Federal Assistance</t>
  </si>
  <si>
    <t>Date Event Ended</t>
  </si>
  <si>
    <t>Date Event Started</t>
  </si>
  <si>
    <t>Flooding and Severe Storms</t>
  </si>
  <si>
    <t>Flooding and Severe Winter Storms</t>
  </si>
  <si>
    <t>Flooding - ED</t>
  </si>
  <si>
    <t>Winter Storm - ED</t>
  </si>
  <si>
    <t>Tropical Storm Alex - ED</t>
  </si>
  <si>
    <t>Tornadoes and Severe Storms</t>
  </si>
  <si>
    <t>Tornadoes, Severe Storms and Flooding</t>
  </si>
  <si>
    <t>Winter Storms</t>
  </si>
  <si>
    <t>Hurricane Earl - ED</t>
  </si>
  <si>
    <t>Flooding, Severe Storms, Mudslides and Landslides</t>
  </si>
  <si>
    <t>Present</t>
  </si>
  <si>
    <t>State/Location</t>
  </si>
  <si>
    <t xml:space="preserve">TOTALS: </t>
  </si>
  <si>
    <t>American Samoa</t>
  </si>
  <si>
    <t>Guam</t>
  </si>
  <si>
    <t>Flooding and Severe Storms - ED</t>
  </si>
  <si>
    <t>Earthquake</t>
  </si>
  <si>
    <t>Flooding, winter storms, mudflows</t>
  </si>
  <si>
    <t>Tropical Storm Nicole, Severe Storms &amp; Flooding</t>
  </si>
  <si>
    <t>(from the NCDC Storm Database from 1-1-10 thru 12-31-10)</t>
  </si>
  <si>
    <t>***Damage total includes damages from FEMA emergency disasters in addition to emergency declared disasters.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</si>
</sst>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6" x14ac:knownFonts="1">
    <font>
      <sz val="10"/>
      <name val="Arial"/>
    </font>
    <font>
      <u/>
      <sz val="10"/>
      <color indexed="12"/>
      <name val="Arial"/>
      <family val="2"/>
    </font>
    <font>
      <sz val="10"/>
      <name val="Arial"/>
      <family val="2"/>
    </font>
    <font>
      <b/>
      <sz val="12"/>
      <name val="Arial"/>
      <family val="2"/>
    </font>
    <font>
      <sz val="10"/>
      <name val="Times New Roman"/>
      <family val="1"/>
    </font>
    <font>
      <b/>
      <sz val="1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9">
    <border>
      <left/>
      <right/>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77">
    <xf numFmtId="0" fontId="0" fillId="0" borderId="0" xfId="0"/>
    <xf numFmtId="0" fontId="0" fillId="0" borderId="0" xfId="0" applyAlignment="1">
      <alignment wrapText="1"/>
    </xf>
    <xf numFmtId="0" fontId="0" fillId="0" borderId="0" xfId="0" applyAlignment="1">
      <alignment horizontal="center"/>
    </xf>
    <xf numFmtId="164" fontId="4"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5" fillId="0" borderId="3" xfId="0" applyFont="1" applyBorder="1" applyAlignment="1">
      <alignment horizontal="center" vertical="center" wrapText="1"/>
    </xf>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3" fontId="4" fillId="0" borderId="3" xfId="1" applyNumberFormat="1" applyFont="1" applyBorder="1" applyAlignment="1" applyProtection="1">
      <alignment horizontal="center" vertical="center"/>
    </xf>
    <xf numFmtId="3" fontId="4" fillId="0" borderId="3" xfId="1" applyNumberFormat="1" applyFont="1" applyFill="1" applyBorder="1" applyAlignment="1" applyProtection="1">
      <alignment horizontal="center" vertical="center"/>
    </xf>
    <xf numFmtId="3" fontId="5" fillId="0" borderId="3" xfId="0" applyNumberFormat="1" applyFont="1" applyFill="1" applyBorder="1" applyAlignment="1">
      <alignment horizont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xf>
    <xf numFmtId="0" fontId="5" fillId="0" borderId="3" xfId="0" applyFont="1" applyFill="1" applyBorder="1" applyAlignment="1">
      <alignment horizontal="center" vertical="center"/>
    </xf>
    <xf numFmtId="164" fontId="4" fillId="0" borderId="3" xfId="0" applyNumberFormat="1" applyFont="1" applyBorder="1" applyAlignment="1">
      <alignment horizontal="center" vertical="center"/>
    </xf>
    <xf numFmtId="164" fontId="4" fillId="0" borderId="3" xfId="1" applyNumberFormat="1" applyFont="1" applyBorder="1" applyAlignment="1" applyProtection="1">
      <alignment horizontal="center" vertical="center"/>
    </xf>
    <xf numFmtId="164" fontId="4" fillId="3" borderId="3"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xf>
    <xf numFmtId="0" fontId="5" fillId="0" borderId="7" xfId="0" applyFont="1" applyBorder="1" applyAlignment="1">
      <alignment horizontal="center" vertical="center" wrapText="1"/>
    </xf>
    <xf numFmtId="3" fontId="4" fillId="0" borderId="7" xfId="0" applyNumberFormat="1" applyFont="1" applyBorder="1" applyAlignment="1">
      <alignment horizontal="center" vertical="center"/>
    </xf>
    <xf numFmtId="3" fontId="4" fillId="0" borderId="7" xfId="1" applyNumberFormat="1" applyFont="1" applyBorder="1" applyAlignment="1" applyProtection="1">
      <alignment horizontal="center" vertical="center"/>
    </xf>
    <xf numFmtId="3" fontId="4" fillId="3" borderId="7" xfId="0" applyNumberFormat="1" applyFont="1" applyFill="1" applyBorder="1" applyAlignment="1">
      <alignment horizontal="center" vertical="center"/>
    </xf>
    <xf numFmtId="3" fontId="4" fillId="0" borderId="7" xfId="1" applyNumberFormat="1" applyFont="1" applyFill="1" applyBorder="1" applyAlignment="1" applyProtection="1">
      <alignment horizontal="center" vertical="center"/>
    </xf>
    <xf numFmtId="3" fontId="5" fillId="0" borderId="7" xfId="0" applyNumberFormat="1" applyFont="1" applyBorder="1" applyAlignment="1">
      <alignment horizontal="center"/>
    </xf>
    <xf numFmtId="0" fontId="5" fillId="0" borderId="4" xfId="0" applyFont="1" applyBorder="1" applyAlignment="1">
      <alignment horizontal="center" vertical="center" wrapText="1"/>
    </xf>
    <xf numFmtId="3" fontId="4" fillId="0" borderId="4" xfId="0" applyNumberFormat="1" applyFont="1" applyBorder="1" applyAlignment="1">
      <alignment horizontal="center" vertical="center"/>
    </xf>
    <xf numFmtId="3" fontId="5" fillId="0" borderId="4" xfId="0" applyNumberFormat="1" applyFont="1" applyBorder="1" applyAlignment="1">
      <alignment horizontal="center"/>
    </xf>
    <xf numFmtId="44" fontId="4" fillId="3" borderId="3" xfId="0" applyNumberFormat="1" applyFont="1" applyFill="1" applyBorder="1" applyAlignment="1">
      <alignment horizontal="center" vertical="center"/>
    </xf>
    <xf numFmtId="44" fontId="4" fillId="3" borderId="3" xfId="0" applyNumberFormat="1" applyFont="1" applyFill="1" applyBorder="1" applyAlignment="1">
      <alignment horizontal="center" vertical="center" wrapText="1"/>
    </xf>
    <xf numFmtId="44" fontId="5" fillId="0" borderId="3" xfId="0" applyNumberFormat="1" applyFont="1" applyBorder="1" applyAlignment="1">
      <alignment horizontal="center" vertical="center" wrapText="1"/>
    </xf>
    <xf numFmtId="44" fontId="4" fillId="0" borderId="3" xfId="0" applyNumberFormat="1" applyFont="1" applyBorder="1" applyAlignment="1">
      <alignment horizontal="center"/>
    </xf>
    <xf numFmtId="44" fontId="4" fillId="3" borderId="3" xfId="0" applyNumberFormat="1" applyFont="1" applyFill="1" applyBorder="1" applyAlignment="1">
      <alignment horizontal="center"/>
    </xf>
    <xf numFmtId="44" fontId="4" fillId="3" borderId="3" xfId="0" applyNumberFormat="1" applyFont="1" applyFill="1" applyBorder="1" applyAlignment="1">
      <alignment horizontal="center" wrapText="1"/>
    </xf>
    <xf numFmtId="44" fontId="4" fillId="3" borderId="3" xfId="1" applyNumberFormat="1" applyFont="1" applyFill="1" applyBorder="1" applyAlignment="1" applyProtection="1">
      <alignment horizontal="center"/>
    </xf>
    <xf numFmtId="44" fontId="4" fillId="0" borderId="3" xfId="0" applyNumberFormat="1" applyFont="1" applyBorder="1" applyAlignment="1">
      <alignment horizontal="center" wrapText="1"/>
    </xf>
    <xf numFmtId="44" fontId="5" fillId="0" borderId="3" xfId="0" applyNumberFormat="1" applyFont="1" applyBorder="1" applyAlignment="1">
      <alignment horizontal="center"/>
    </xf>
    <xf numFmtId="44" fontId="4" fillId="0" borderId="0" xfId="0" applyNumberFormat="1" applyFont="1" applyBorder="1" applyAlignment="1">
      <alignment horizontal="center"/>
    </xf>
    <xf numFmtId="14" fontId="4"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xf>
    <xf numFmtId="4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4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44" fontId="5" fillId="0" borderId="3" xfId="0" applyNumberFormat="1" applyFont="1" applyFill="1" applyBorder="1" applyAlignment="1">
      <alignment horizontal="center" vertical="center" wrapText="1"/>
    </xf>
    <xf numFmtId="44" fontId="5" fillId="0" borderId="3" xfId="0" applyNumberFormat="1" applyFont="1" applyFill="1" applyBorder="1" applyAlignment="1">
      <alignment horizontal="center" vertical="center"/>
    </xf>
    <xf numFmtId="0" fontId="2" fillId="0" borderId="0" xfId="0" applyFont="1"/>
    <xf numFmtId="0" fontId="4" fillId="7" borderId="7" xfId="0" applyFont="1" applyFill="1" applyBorder="1" applyAlignment="1">
      <alignment horizontal="center" vertical="center" wrapText="1"/>
    </xf>
    <xf numFmtId="44" fontId="0" fillId="0" borderId="0" xfId="0" applyNumberFormat="1"/>
    <xf numFmtId="164" fontId="5" fillId="0" borderId="8" xfId="0" applyNumberFormat="1" applyFont="1" applyFill="1" applyBorder="1" applyAlignment="1">
      <alignment horizontal="center"/>
    </xf>
    <xf numFmtId="3" fontId="4" fillId="0" borderId="3" xfId="0" applyNumberFormat="1" applyFont="1" applyBorder="1" applyAlignment="1">
      <alignment horizontal="center"/>
    </xf>
    <xf numFmtId="0" fontId="2" fillId="0" borderId="0" xfId="0" applyFont="1" applyAlignment="1">
      <alignment horizontal="center"/>
    </xf>
    <xf numFmtId="3" fontId="4" fillId="0" borderId="7" xfId="0" applyNumberFormat="1" applyFont="1" applyFill="1" applyBorder="1" applyAlignment="1">
      <alignment horizontal="center" vertical="center"/>
    </xf>
    <xf numFmtId="44" fontId="4" fillId="0" borderId="3" xfId="0" applyNumberFormat="1" applyFont="1" applyFill="1" applyBorder="1" applyAlignment="1">
      <alignment horizontal="center"/>
    </xf>
    <xf numFmtId="3" fontId="4" fillId="0" borderId="4" xfId="0" applyNumberFormat="1" applyFont="1" applyFill="1" applyBorder="1" applyAlignment="1">
      <alignment horizontal="center" vertical="center"/>
    </xf>
    <xf numFmtId="0" fontId="0" fillId="0" borderId="0" xfId="0" applyFill="1"/>
    <xf numFmtId="0" fontId="0" fillId="0" borderId="0" xfId="0" applyFill="1" applyBorder="1"/>
    <xf numFmtId="3" fontId="0" fillId="0" borderId="0" xfId="0" applyNumberFormat="1"/>
    <xf numFmtId="4" fontId="0" fillId="0" borderId="0" xfId="0" applyNumberFormat="1"/>
    <xf numFmtId="0" fontId="3" fillId="0" borderId="7"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2"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2"/>
  <sheetViews>
    <sheetView topLeftCell="A34" workbookViewId="0">
      <selection activeCell="C59" sqref="C59"/>
    </sheetView>
  </sheetViews>
  <sheetFormatPr baseColWidth="10" defaultColWidth="8.83203125" defaultRowHeight="12" x14ac:dyDescent="0"/>
  <cols>
    <col min="1" max="1" width="15.6640625" style="2" customWidth="1"/>
    <col min="2" max="2" width="15.6640625" style="59" customWidth="1"/>
    <col min="3" max="3" width="12.5" customWidth="1"/>
    <col min="4" max="4" width="19" style="39" customWidth="1"/>
    <col min="5" max="5" width="11.5" customWidth="1"/>
    <col min="6" max="6" width="9.5" hidden="1" customWidth="1"/>
    <col min="7" max="7" width="9.5" customWidth="1"/>
    <col min="8" max="8" width="16.5" customWidth="1"/>
    <col min="9" max="9" width="16.1640625" bestFit="1" customWidth="1"/>
    <col min="10" max="10" width="17.1640625" customWidth="1"/>
    <col min="11" max="11" width="16.5" hidden="1" customWidth="1"/>
    <col min="12" max="19" width="0" hidden="1" customWidth="1"/>
  </cols>
  <sheetData>
    <row r="1" spans="1:31" ht="15">
      <c r="A1" s="67" t="s">
        <v>27</v>
      </c>
      <c r="B1" s="68"/>
      <c r="C1" s="68"/>
      <c r="D1" s="68"/>
      <c r="E1" s="68"/>
      <c r="F1" s="68"/>
      <c r="G1" s="68"/>
      <c r="H1" s="68"/>
      <c r="I1" s="68"/>
      <c r="J1" s="68"/>
      <c r="K1" s="69"/>
    </row>
    <row r="2" spans="1:31">
      <c r="A2" s="70" t="s">
        <v>191</v>
      </c>
      <c r="B2" s="71"/>
      <c r="C2" s="71"/>
      <c r="D2" s="71"/>
      <c r="E2" s="71"/>
      <c r="F2" s="71"/>
      <c r="G2" s="71"/>
      <c r="H2" s="71"/>
      <c r="I2" s="71"/>
      <c r="J2" s="71"/>
      <c r="K2" s="72"/>
      <c r="P2" t="s">
        <v>162</v>
      </c>
    </row>
    <row r="3" spans="1:31" s="1" customFormat="1" ht="60">
      <c r="A3" s="13" t="s">
        <v>16</v>
      </c>
      <c r="B3" s="6" t="s">
        <v>5</v>
      </c>
      <c r="C3" s="21" t="s">
        <v>14</v>
      </c>
      <c r="D3" s="32" t="s">
        <v>4</v>
      </c>
      <c r="E3" s="27" t="s">
        <v>2</v>
      </c>
      <c r="F3" s="6" t="s">
        <v>2</v>
      </c>
      <c r="G3" s="6" t="s">
        <v>3</v>
      </c>
      <c r="H3" s="6" t="s">
        <v>6</v>
      </c>
      <c r="I3" s="19" t="s">
        <v>7</v>
      </c>
      <c r="J3" s="6" t="s">
        <v>13</v>
      </c>
      <c r="K3" s="6" t="s">
        <v>26</v>
      </c>
      <c r="L3" s="6" t="s">
        <v>5</v>
      </c>
      <c r="M3" s="6" t="s">
        <v>14</v>
      </c>
      <c r="N3" s="6" t="s">
        <v>15</v>
      </c>
      <c r="O3" s="6" t="s">
        <v>2</v>
      </c>
      <c r="P3" s="6" t="s">
        <v>3</v>
      </c>
      <c r="Q3" s="6" t="s">
        <v>6</v>
      </c>
      <c r="R3" s="6" t="s">
        <v>7</v>
      </c>
      <c r="S3" s="6" t="s">
        <v>26</v>
      </c>
    </row>
    <row r="4" spans="1:31">
      <c r="A4" s="14" t="s">
        <v>120</v>
      </c>
      <c r="B4" s="10">
        <v>990</v>
      </c>
      <c r="C4" s="22">
        <v>1</v>
      </c>
      <c r="D4" s="33" t="e">
        <f>#REF!</f>
        <v>#REF!</v>
      </c>
      <c r="E4" s="28">
        <v>7</v>
      </c>
      <c r="F4" s="8">
        <v>6</v>
      </c>
      <c r="G4" s="8">
        <v>33</v>
      </c>
      <c r="H4" s="3">
        <v>12.208</v>
      </c>
      <c r="I4" s="20">
        <v>0.1</v>
      </c>
      <c r="J4" s="18">
        <f t="shared" ref="J4:J35" si="0">SUM(H4,I4)</f>
        <v>12.308</v>
      </c>
      <c r="K4" s="4">
        <f>SUM(I4:I4)</f>
        <v>0.1</v>
      </c>
      <c r="L4" s="7">
        <v>139</v>
      </c>
      <c r="M4" s="7"/>
      <c r="N4" s="16"/>
      <c r="O4" s="8">
        <v>1</v>
      </c>
      <c r="P4" s="8">
        <v>5</v>
      </c>
      <c r="Q4" s="3">
        <v>2.1</v>
      </c>
      <c r="R4" s="3">
        <v>0</v>
      </c>
      <c r="S4" s="4">
        <v>2.1</v>
      </c>
      <c r="Z4" s="65"/>
      <c r="AA4" s="65"/>
      <c r="AB4" s="65"/>
      <c r="AC4" s="66"/>
      <c r="AD4" s="66"/>
      <c r="AE4" s="66"/>
    </row>
    <row r="5" spans="1:31">
      <c r="A5" s="12" t="s">
        <v>17</v>
      </c>
      <c r="B5" s="10">
        <v>235</v>
      </c>
      <c r="C5" s="22">
        <v>0</v>
      </c>
      <c r="D5" s="34">
        <v>0</v>
      </c>
      <c r="E5" s="28">
        <v>0</v>
      </c>
      <c r="F5" s="8">
        <v>0</v>
      </c>
      <c r="G5" s="8">
        <v>0</v>
      </c>
      <c r="H5" s="3">
        <v>7.92</v>
      </c>
      <c r="I5" s="20">
        <v>0</v>
      </c>
      <c r="J5" s="18">
        <f t="shared" si="0"/>
        <v>7.92</v>
      </c>
      <c r="K5" s="4">
        <f>SUM(I5:I5)</f>
        <v>0</v>
      </c>
      <c r="L5" s="7">
        <v>25</v>
      </c>
      <c r="M5" s="7"/>
      <c r="N5" s="16"/>
      <c r="O5" s="8">
        <v>0</v>
      </c>
      <c r="P5" s="8">
        <v>0</v>
      </c>
      <c r="Q5" s="3">
        <v>0</v>
      </c>
      <c r="R5" s="4">
        <v>0</v>
      </c>
      <c r="S5" s="4">
        <v>0</v>
      </c>
      <c r="Z5" s="65"/>
      <c r="AA5" s="65"/>
      <c r="AB5" s="65"/>
      <c r="AC5" s="66"/>
      <c r="AD5" s="66"/>
      <c r="AE5" s="66"/>
    </row>
    <row r="6" spans="1:31">
      <c r="A6" s="12" t="s">
        <v>185</v>
      </c>
      <c r="B6" s="10">
        <v>16</v>
      </c>
      <c r="C6" s="22">
        <v>0</v>
      </c>
      <c r="D6" s="34">
        <v>0</v>
      </c>
      <c r="E6" s="28">
        <v>0</v>
      </c>
      <c r="F6" s="8"/>
      <c r="G6" s="8">
        <v>0</v>
      </c>
      <c r="H6" s="3">
        <v>0.12</v>
      </c>
      <c r="I6" s="20">
        <v>0</v>
      </c>
      <c r="J6" s="18">
        <f t="shared" si="0"/>
        <v>0.12</v>
      </c>
      <c r="K6" s="4"/>
      <c r="L6" s="7"/>
      <c r="M6" s="7"/>
      <c r="N6" s="16"/>
      <c r="O6" s="8"/>
      <c r="P6" s="8"/>
      <c r="Q6" s="3"/>
      <c r="R6" s="4"/>
      <c r="S6" s="4"/>
      <c r="Z6" s="65"/>
      <c r="AA6" s="65"/>
      <c r="AB6" s="65"/>
      <c r="AC6" s="66"/>
      <c r="AD6" s="66"/>
      <c r="AE6" s="66"/>
    </row>
    <row r="7" spans="1:31">
      <c r="A7" s="12" t="s">
        <v>38</v>
      </c>
      <c r="B7" s="10">
        <v>473</v>
      </c>
      <c r="C7" s="22">
        <v>4</v>
      </c>
      <c r="D7" s="34" t="e">
        <f>#REF!</f>
        <v>#REF!</v>
      </c>
      <c r="E7" s="28">
        <v>4</v>
      </c>
      <c r="F7" s="8">
        <v>4</v>
      </c>
      <c r="G7" s="8">
        <v>33</v>
      </c>
      <c r="H7" s="3">
        <v>379.05399999999997</v>
      </c>
      <c r="I7" s="20">
        <v>7.4999999999999997E-2</v>
      </c>
      <c r="J7" s="18">
        <f t="shared" si="0"/>
        <v>379.12899999999996</v>
      </c>
      <c r="K7" s="4">
        <f t="shared" ref="K7:K15" si="1">SUM(I7:I7)</f>
        <v>7.4999999999999997E-2</v>
      </c>
      <c r="L7" s="7">
        <v>86</v>
      </c>
      <c r="M7" s="7"/>
      <c r="N7" s="16"/>
      <c r="O7" s="8">
        <v>1</v>
      </c>
      <c r="P7" s="8">
        <v>11</v>
      </c>
      <c r="Q7" s="3">
        <v>334.7</v>
      </c>
      <c r="R7" s="3">
        <v>0</v>
      </c>
      <c r="S7" s="4">
        <v>334.7</v>
      </c>
      <c r="Z7" s="65"/>
      <c r="AA7" s="65"/>
      <c r="AB7" s="65"/>
      <c r="AC7" s="66"/>
      <c r="AD7" s="66"/>
      <c r="AE7" s="66"/>
    </row>
    <row r="8" spans="1:31">
      <c r="A8" s="12" t="s">
        <v>66</v>
      </c>
      <c r="B8" s="10">
        <v>1074</v>
      </c>
      <c r="C8" s="22">
        <v>1</v>
      </c>
      <c r="D8" s="33" t="e">
        <f>#REF!</f>
        <v>#REF!</v>
      </c>
      <c r="E8" s="28">
        <v>33</v>
      </c>
      <c r="F8" s="8">
        <v>28</v>
      </c>
      <c r="G8" s="8">
        <v>67</v>
      </c>
      <c r="H8" s="3">
        <v>54.5</v>
      </c>
      <c r="I8" s="20">
        <v>1.7050000000000001</v>
      </c>
      <c r="J8" s="18">
        <f t="shared" si="0"/>
        <v>56.204999999999998</v>
      </c>
      <c r="K8" s="4">
        <f t="shared" si="1"/>
        <v>1.7050000000000001</v>
      </c>
      <c r="L8" s="7">
        <v>116</v>
      </c>
      <c r="M8" s="7"/>
      <c r="N8" s="16"/>
      <c r="O8" s="8">
        <v>0</v>
      </c>
      <c r="P8" s="8">
        <v>0</v>
      </c>
      <c r="Q8" s="3">
        <v>969</v>
      </c>
      <c r="R8" s="3">
        <v>600</v>
      </c>
      <c r="S8" s="4">
        <v>1569</v>
      </c>
      <c r="Z8" s="65"/>
      <c r="AA8" s="65"/>
      <c r="AB8" s="65"/>
      <c r="AC8" s="66"/>
      <c r="AD8" s="66"/>
      <c r="AE8" s="66"/>
    </row>
    <row r="9" spans="1:31">
      <c r="A9" s="12" t="s">
        <v>65</v>
      </c>
      <c r="B9" s="10">
        <v>749</v>
      </c>
      <c r="C9" s="22">
        <v>2</v>
      </c>
      <c r="D9" s="33" t="e">
        <f>#REF!</f>
        <v>#REF!</v>
      </c>
      <c r="E9" s="28">
        <v>17</v>
      </c>
      <c r="F9" s="8">
        <v>14</v>
      </c>
      <c r="G9" s="8">
        <v>34</v>
      </c>
      <c r="H9" s="3">
        <v>226.28100000000001</v>
      </c>
      <c r="I9" s="20">
        <v>3</v>
      </c>
      <c r="J9" s="18">
        <f t="shared" si="0"/>
        <v>229.28100000000001</v>
      </c>
      <c r="K9" s="4">
        <f t="shared" si="1"/>
        <v>3</v>
      </c>
      <c r="L9" s="7">
        <v>67</v>
      </c>
      <c r="M9" s="7"/>
      <c r="N9" s="16"/>
      <c r="O9" s="8">
        <v>1</v>
      </c>
      <c r="P9" s="8">
        <v>6</v>
      </c>
      <c r="Q9" s="3">
        <v>1</v>
      </c>
      <c r="R9" s="3">
        <v>0</v>
      </c>
      <c r="S9" s="4">
        <v>1</v>
      </c>
      <c r="Z9" s="65"/>
      <c r="AA9" s="65"/>
      <c r="AB9" s="65"/>
      <c r="AC9" s="66"/>
      <c r="AD9" s="66"/>
      <c r="AE9" s="66"/>
    </row>
    <row r="10" spans="1:31">
      <c r="A10" s="12" t="s">
        <v>157</v>
      </c>
      <c r="B10" s="10">
        <v>1134</v>
      </c>
      <c r="C10" s="22">
        <v>0</v>
      </c>
      <c r="D10" s="34">
        <v>0</v>
      </c>
      <c r="E10" s="28">
        <v>5</v>
      </c>
      <c r="F10" s="8">
        <v>4</v>
      </c>
      <c r="G10" s="8">
        <v>9</v>
      </c>
      <c r="H10" s="3">
        <v>296.14000000000004</v>
      </c>
      <c r="I10" s="20">
        <v>22.65</v>
      </c>
      <c r="J10" s="18">
        <f t="shared" si="0"/>
        <v>318.79000000000002</v>
      </c>
      <c r="K10" s="4">
        <f t="shared" si="1"/>
        <v>22.65</v>
      </c>
      <c r="L10" s="7">
        <v>28</v>
      </c>
      <c r="M10" s="7"/>
      <c r="N10" s="16"/>
      <c r="O10" s="8">
        <v>0</v>
      </c>
      <c r="P10" s="8">
        <v>0</v>
      </c>
      <c r="Q10" s="3">
        <v>218.5</v>
      </c>
      <c r="R10" s="3">
        <v>20</v>
      </c>
      <c r="S10" s="4">
        <v>238.5</v>
      </c>
      <c r="Z10" s="65"/>
      <c r="AA10" s="65"/>
      <c r="AB10" s="65"/>
      <c r="AC10" s="66"/>
      <c r="AD10" s="66"/>
      <c r="AE10" s="66"/>
    </row>
    <row r="11" spans="1:31">
      <c r="A11" s="12" t="s">
        <v>121</v>
      </c>
      <c r="B11" s="10">
        <v>282</v>
      </c>
      <c r="C11" s="22">
        <v>1</v>
      </c>
      <c r="D11" s="33" t="e">
        <f>#REF!</f>
        <v>#REF!</v>
      </c>
      <c r="E11" s="28">
        <v>3</v>
      </c>
      <c r="F11" s="8">
        <v>4</v>
      </c>
      <c r="G11" s="8">
        <v>12</v>
      </c>
      <c r="H11" s="3">
        <v>6.6150000000000002</v>
      </c>
      <c r="I11" s="20">
        <v>0</v>
      </c>
      <c r="J11" s="18">
        <f t="shared" si="0"/>
        <v>6.6150000000000002</v>
      </c>
      <c r="K11" s="4">
        <f t="shared" si="1"/>
        <v>0</v>
      </c>
      <c r="L11" s="7">
        <v>14</v>
      </c>
      <c r="M11" s="7"/>
      <c r="N11" s="16"/>
      <c r="O11" s="8">
        <v>0</v>
      </c>
      <c r="P11" s="8">
        <v>3</v>
      </c>
      <c r="Q11" s="3">
        <v>0.8</v>
      </c>
      <c r="R11" s="3">
        <v>0</v>
      </c>
      <c r="S11" s="4">
        <v>0.8</v>
      </c>
      <c r="Z11" s="65"/>
      <c r="AA11" s="65"/>
      <c r="AB11" s="65"/>
      <c r="AC11" s="66"/>
      <c r="AD11" s="66"/>
      <c r="AE11" s="66"/>
    </row>
    <row r="12" spans="1:31">
      <c r="A12" s="12" t="s">
        <v>64</v>
      </c>
      <c r="B12" s="10">
        <v>37</v>
      </c>
      <c r="C12" s="22">
        <v>2</v>
      </c>
      <c r="D12" s="33" t="e">
        <f>#REF!</f>
        <v>#REF!</v>
      </c>
      <c r="E12" s="28">
        <v>0</v>
      </c>
      <c r="F12" s="8">
        <v>0</v>
      </c>
      <c r="G12" s="8">
        <v>0</v>
      </c>
      <c r="H12" s="3">
        <v>9.5000000000000001E-2</v>
      </c>
      <c r="I12" s="20">
        <v>0</v>
      </c>
      <c r="J12" s="18">
        <f t="shared" si="0"/>
        <v>9.5000000000000001E-2</v>
      </c>
      <c r="K12" s="4">
        <f t="shared" si="1"/>
        <v>0</v>
      </c>
      <c r="L12" s="7"/>
      <c r="M12" s="7"/>
      <c r="N12" s="16"/>
      <c r="O12" s="8"/>
      <c r="P12" s="8"/>
      <c r="Q12" s="3"/>
      <c r="R12" s="3"/>
      <c r="S12" s="4">
        <v>0</v>
      </c>
      <c r="Z12" s="65"/>
      <c r="AA12" s="65"/>
      <c r="AB12" s="65"/>
      <c r="AC12" s="66"/>
      <c r="AD12" s="66"/>
      <c r="AE12" s="66"/>
    </row>
    <row r="13" spans="1:31">
      <c r="A13" s="12" t="s">
        <v>124</v>
      </c>
      <c r="B13" s="10">
        <v>99</v>
      </c>
      <c r="C13" s="22">
        <v>1</v>
      </c>
      <c r="D13" s="33" t="e">
        <f>#REF!</f>
        <v>#REF!</v>
      </c>
      <c r="E13" s="28">
        <v>2</v>
      </c>
      <c r="F13" s="8">
        <v>2</v>
      </c>
      <c r="G13" s="8">
        <v>1</v>
      </c>
      <c r="H13" s="3">
        <v>9.0860000000000003</v>
      </c>
      <c r="I13" s="20">
        <v>0</v>
      </c>
      <c r="J13" s="18">
        <f t="shared" si="0"/>
        <v>9.0860000000000003</v>
      </c>
      <c r="K13" s="4">
        <f t="shared" si="1"/>
        <v>0</v>
      </c>
      <c r="L13" s="7">
        <v>8</v>
      </c>
      <c r="M13" s="7"/>
      <c r="N13" s="16"/>
      <c r="O13" s="8">
        <v>0</v>
      </c>
      <c r="P13" s="8">
        <v>0</v>
      </c>
      <c r="Q13" s="3">
        <v>611</v>
      </c>
      <c r="R13" s="3">
        <v>0</v>
      </c>
      <c r="S13" s="4">
        <v>611</v>
      </c>
      <c r="Z13" s="65"/>
      <c r="AA13" s="65"/>
      <c r="AB13" s="65"/>
      <c r="AC13" s="66"/>
      <c r="AD13" s="66"/>
      <c r="AE13" s="66"/>
    </row>
    <row r="14" spans="1:31">
      <c r="A14" s="12" t="s">
        <v>18</v>
      </c>
      <c r="B14" s="10">
        <v>659</v>
      </c>
      <c r="C14" s="22">
        <v>0</v>
      </c>
      <c r="D14" s="34">
        <v>0</v>
      </c>
      <c r="E14" s="28">
        <v>20</v>
      </c>
      <c r="F14" s="8">
        <v>16</v>
      </c>
      <c r="G14" s="8">
        <v>72</v>
      </c>
      <c r="H14" s="3">
        <v>13.071</v>
      </c>
      <c r="I14" s="20">
        <v>353.05500000000001</v>
      </c>
      <c r="J14" s="18">
        <f t="shared" si="0"/>
        <v>366.12600000000003</v>
      </c>
      <c r="K14" s="4">
        <f t="shared" si="1"/>
        <v>353.05500000000001</v>
      </c>
      <c r="L14" s="7">
        <v>40</v>
      </c>
      <c r="M14" s="7"/>
      <c r="N14" s="16"/>
      <c r="O14" s="8">
        <v>3</v>
      </c>
      <c r="P14" s="8">
        <v>8</v>
      </c>
      <c r="Q14" s="4">
        <v>0.9</v>
      </c>
      <c r="R14" s="3">
        <v>0</v>
      </c>
      <c r="S14" s="4">
        <v>0.9</v>
      </c>
      <c r="Z14" s="65"/>
      <c r="AA14" s="65"/>
      <c r="AB14" s="65"/>
      <c r="AC14" s="66"/>
      <c r="AD14" s="66"/>
      <c r="AE14" s="66"/>
    </row>
    <row r="15" spans="1:31">
      <c r="A15" s="12" t="s">
        <v>19</v>
      </c>
      <c r="B15" s="10">
        <v>1009</v>
      </c>
      <c r="C15" s="22">
        <v>0</v>
      </c>
      <c r="D15" s="34">
        <v>0</v>
      </c>
      <c r="E15" s="28">
        <v>6</v>
      </c>
      <c r="F15" s="8">
        <v>6</v>
      </c>
      <c r="G15" s="8">
        <v>24</v>
      </c>
      <c r="H15" s="3">
        <v>30.776</v>
      </c>
      <c r="I15" s="20">
        <v>1.7000000000000001E-2</v>
      </c>
      <c r="J15" s="18">
        <f t="shared" si="0"/>
        <v>30.792999999999999</v>
      </c>
      <c r="K15" s="4">
        <f t="shared" si="1"/>
        <v>1.7000000000000001E-2</v>
      </c>
      <c r="L15" s="7">
        <v>87</v>
      </c>
      <c r="M15" s="7"/>
      <c r="N15" s="16"/>
      <c r="O15" s="8">
        <v>0</v>
      </c>
      <c r="P15" s="8">
        <v>0</v>
      </c>
      <c r="Q15" s="3">
        <v>2.8</v>
      </c>
      <c r="R15" s="3">
        <v>0</v>
      </c>
      <c r="S15" s="4">
        <v>2.8</v>
      </c>
      <c r="Z15" s="65"/>
      <c r="AA15" s="65"/>
      <c r="AB15" s="65"/>
      <c r="AC15" s="66"/>
      <c r="AD15" s="66"/>
      <c r="AE15" s="66"/>
    </row>
    <row r="16" spans="1:31">
      <c r="A16" s="12" t="s">
        <v>186</v>
      </c>
      <c r="B16" s="10">
        <v>3</v>
      </c>
      <c r="C16" s="22">
        <v>0</v>
      </c>
      <c r="D16" s="34">
        <v>0</v>
      </c>
      <c r="E16" s="28">
        <v>2</v>
      </c>
      <c r="F16" s="8"/>
      <c r="G16" s="8">
        <v>0</v>
      </c>
      <c r="H16" s="3">
        <v>0</v>
      </c>
      <c r="I16" s="20">
        <v>0.02</v>
      </c>
      <c r="J16" s="18">
        <f t="shared" si="0"/>
        <v>0.02</v>
      </c>
      <c r="K16" s="4"/>
      <c r="L16" s="7"/>
      <c r="M16" s="7"/>
      <c r="N16" s="16"/>
      <c r="O16" s="8"/>
      <c r="P16" s="8"/>
      <c r="Q16" s="3"/>
      <c r="R16" s="3"/>
      <c r="S16" s="4"/>
      <c r="Z16" s="65"/>
      <c r="AA16" s="65"/>
      <c r="AB16" s="65"/>
      <c r="AC16" s="66"/>
      <c r="AD16" s="66"/>
      <c r="AE16" s="66"/>
    </row>
    <row r="17" spans="1:31">
      <c r="A17" s="12" t="s">
        <v>160</v>
      </c>
      <c r="B17" s="10">
        <v>151</v>
      </c>
      <c r="C17" s="22">
        <v>0</v>
      </c>
      <c r="D17" s="34">
        <v>0</v>
      </c>
      <c r="E17" s="28">
        <v>0</v>
      </c>
      <c r="F17" s="8">
        <v>0</v>
      </c>
      <c r="G17" s="8">
        <v>5</v>
      </c>
      <c r="H17" s="3">
        <v>0</v>
      </c>
      <c r="I17" s="20">
        <v>0</v>
      </c>
      <c r="J17" s="18">
        <f t="shared" si="0"/>
        <v>0</v>
      </c>
      <c r="K17" s="4">
        <f t="shared" ref="K17:K44" si="2">SUM(I17:I17)</f>
        <v>0</v>
      </c>
      <c r="L17" s="7">
        <v>13</v>
      </c>
      <c r="M17" s="7"/>
      <c r="N17" s="16"/>
      <c r="O17" s="8">
        <v>0</v>
      </c>
      <c r="P17" s="8">
        <v>4</v>
      </c>
      <c r="Q17" s="3">
        <v>0</v>
      </c>
      <c r="R17" s="3">
        <v>0</v>
      </c>
      <c r="S17" s="4">
        <v>0</v>
      </c>
      <c r="Z17" s="65"/>
      <c r="AA17" s="65"/>
      <c r="AB17" s="65"/>
      <c r="AC17" s="66"/>
      <c r="AD17" s="66"/>
      <c r="AE17" s="66"/>
    </row>
    <row r="18" spans="1:31">
      <c r="A18" s="12" t="s">
        <v>51</v>
      </c>
      <c r="B18" s="10">
        <v>269</v>
      </c>
      <c r="C18" s="22">
        <v>1</v>
      </c>
      <c r="D18" s="33" t="e">
        <f>#REF!</f>
        <v>#REF!</v>
      </c>
      <c r="E18" s="28">
        <v>5</v>
      </c>
      <c r="F18" s="8">
        <v>6</v>
      </c>
      <c r="G18" s="8">
        <v>72</v>
      </c>
      <c r="H18" s="3">
        <v>5.8829999999999991</v>
      </c>
      <c r="I18" s="20">
        <v>2.1000000000000001E-2</v>
      </c>
      <c r="J18" s="18">
        <f t="shared" si="0"/>
        <v>5.903999999999999</v>
      </c>
      <c r="K18" s="4">
        <f t="shared" si="2"/>
        <v>2.1000000000000001E-2</v>
      </c>
      <c r="L18" s="7">
        <v>16</v>
      </c>
      <c r="M18" s="7"/>
      <c r="N18" s="16"/>
      <c r="O18" s="8">
        <v>0</v>
      </c>
      <c r="P18" s="8">
        <v>0</v>
      </c>
      <c r="Q18" s="3">
        <v>0.3</v>
      </c>
      <c r="R18" s="3">
        <v>0</v>
      </c>
      <c r="S18" s="4">
        <v>0.3</v>
      </c>
      <c r="Z18" s="65"/>
      <c r="AA18" s="65"/>
      <c r="AB18" s="65"/>
      <c r="AC18" s="66"/>
      <c r="AD18" s="66"/>
      <c r="AE18" s="66"/>
    </row>
    <row r="19" spans="1:31">
      <c r="A19" s="12" t="s">
        <v>45</v>
      </c>
      <c r="B19" s="10">
        <v>1723</v>
      </c>
      <c r="C19" s="22">
        <v>1</v>
      </c>
      <c r="D19" s="33" t="e">
        <f>#REF!</f>
        <v>#REF!</v>
      </c>
      <c r="E19" s="28">
        <v>16</v>
      </c>
      <c r="F19" s="8">
        <v>19</v>
      </c>
      <c r="G19" s="8">
        <v>67</v>
      </c>
      <c r="H19" s="3">
        <v>428.21600000000001</v>
      </c>
      <c r="I19" s="20">
        <v>2.6</v>
      </c>
      <c r="J19" s="18">
        <f t="shared" si="0"/>
        <v>430.81600000000003</v>
      </c>
      <c r="K19" s="4">
        <f t="shared" si="2"/>
        <v>2.6</v>
      </c>
      <c r="L19" s="7">
        <v>191</v>
      </c>
      <c r="M19" s="7"/>
      <c r="N19" s="16"/>
      <c r="O19" s="8">
        <v>0</v>
      </c>
      <c r="P19" s="8">
        <v>3</v>
      </c>
      <c r="Q19" s="3">
        <v>4.0999999999999996</v>
      </c>
      <c r="R19" s="3">
        <v>0</v>
      </c>
      <c r="S19" s="4">
        <v>4.0999999999999996</v>
      </c>
      <c r="Z19" s="65"/>
      <c r="AA19" s="65"/>
      <c r="AB19" s="65"/>
      <c r="AC19" s="66"/>
      <c r="AD19" s="66"/>
      <c r="AE19" s="66"/>
    </row>
    <row r="20" spans="1:31">
      <c r="A20" s="12" t="s">
        <v>20</v>
      </c>
      <c r="B20" s="10">
        <v>956</v>
      </c>
      <c r="C20" s="22">
        <v>0</v>
      </c>
      <c r="D20" s="34">
        <v>0</v>
      </c>
      <c r="E20" s="28">
        <v>9</v>
      </c>
      <c r="F20" s="8">
        <v>7</v>
      </c>
      <c r="G20" s="8">
        <v>15</v>
      </c>
      <c r="H20" s="3">
        <v>8.25</v>
      </c>
      <c r="I20" s="20">
        <v>2.161</v>
      </c>
      <c r="J20" s="18">
        <f t="shared" si="0"/>
        <v>10.411</v>
      </c>
      <c r="K20" s="4">
        <f t="shared" si="2"/>
        <v>2.161</v>
      </c>
      <c r="L20" s="7">
        <v>121</v>
      </c>
      <c r="M20" s="7"/>
      <c r="N20" s="16"/>
      <c r="O20" s="8">
        <v>2</v>
      </c>
      <c r="P20" s="8">
        <v>2</v>
      </c>
      <c r="Q20" s="3">
        <v>1.3</v>
      </c>
      <c r="R20" s="3">
        <v>0</v>
      </c>
      <c r="S20" s="4">
        <v>1.3</v>
      </c>
      <c r="Z20" s="65"/>
      <c r="AA20" s="65"/>
      <c r="AB20" s="65"/>
      <c r="AC20" s="66"/>
      <c r="AD20" s="66"/>
      <c r="AE20" s="66"/>
    </row>
    <row r="21" spans="1:31">
      <c r="A21" s="12" t="s">
        <v>50</v>
      </c>
      <c r="B21" s="10">
        <v>2469</v>
      </c>
      <c r="C21" s="22">
        <v>4</v>
      </c>
      <c r="D21" s="34" t="e">
        <f>#REF!</f>
        <v>#REF!</v>
      </c>
      <c r="E21" s="28">
        <v>1</v>
      </c>
      <c r="F21" s="8">
        <v>1</v>
      </c>
      <c r="G21" s="8">
        <v>159</v>
      </c>
      <c r="H21" s="3">
        <v>986.38900000000001</v>
      </c>
      <c r="I21" s="20">
        <v>1066.7</v>
      </c>
      <c r="J21" s="3">
        <f t="shared" si="0"/>
        <v>2053.0889999999999</v>
      </c>
      <c r="K21" s="4">
        <f t="shared" si="2"/>
        <v>1066.7</v>
      </c>
      <c r="L21" s="7">
        <v>176</v>
      </c>
      <c r="M21" s="7"/>
      <c r="N21" s="16"/>
      <c r="O21" s="8">
        <v>0</v>
      </c>
      <c r="P21" s="8">
        <v>120</v>
      </c>
      <c r="Q21" s="3">
        <v>11.8</v>
      </c>
      <c r="R21" s="3">
        <v>0.5</v>
      </c>
      <c r="S21" s="4">
        <v>12.3</v>
      </c>
      <c r="Z21" s="65"/>
      <c r="AA21" s="65"/>
      <c r="AB21" s="65"/>
      <c r="AC21" s="66"/>
      <c r="AD21" s="66"/>
      <c r="AE21" s="66"/>
    </row>
    <row r="22" spans="1:31">
      <c r="A22" s="12" t="s">
        <v>47</v>
      </c>
      <c r="B22" s="10">
        <v>2186</v>
      </c>
      <c r="C22" s="22">
        <v>2</v>
      </c>
      <c r="D22" s="33" t="e">
        <f>#REF!</f>
        <v>#REF!</v>
      </c>
      <c r="E22" s="28">
        <v>0</v>
      </c>
      <c r="F22" s="8">
        <v>1</v>
      </c>
      <c r="G22" s="8">
        <v>27</v>
      </c>
      <c r="H22" s="3">
        <v>160.66500000000002</v>
      </c>
      <c r="I22" s="20">
        <v>10.17</v>
      </c>
      <c r="J22" s="18">
        <f t="shared" si="0"/>
        <v>170.83500000000001</v>
      </c>
      <c r="K22" s="4">
        <f t="shared" si="2"/>
        <v>10.17</v>
      </c>
      <c r="L22" s="7">
        <v>234</v>
      </c>
      <c r="M22" s="7"/>
      <c r="N22" s="16"/>
      <c r="O22" s="8">
        <v>0</v>
      </c>
      <c r="P22" s="8">
        <v>0</v>
      </c>
      <c r="Q22" s="3">
        <v>150.5</v>
      </c>
      <c r="R22" s="3">
        <v>0</v>
      </c>
      <c r="S22" s="4">
        <v>150.5</v>
      </c>
      <c r="Z22" s="65"/>
      <c r="AA22" s="65"/>
      <c r="AB22" s="65"/>
      <c r="AC22" s="66"/>
      <c r="AD22" s="66"/>
      <c r="AE22" s="66"/>
    </row>
    <row r="23" spans="1:31">
      <c r="A23" s="14" t="s">
        <v>53</v>
      </c>
      <c r="B23" s="10">
        <v>1481</v>
      </c>
      <c r="C23" s="23">
        <v>2</v>
      </c>
      <c r="D23" s="33" t="e">
        <f>#REF!</f>
        <v>#REF!</v>
      </c>
      <c r="E23" s="28">
        <v>11</v>
      </c>
      <c r="F23" s="10">
        <v>13</v>
      </c>
      <c r="G23" s="8">
        <v>11</v>
      </c>
      <c r="H23" s="3">
        <v>32.493000000000002</v>
      </c>
      <c r="I23" s="20">
        <v>0.33200000000000002</v>
      </c>
      <c r="J23" s="18">
        <f t="shared" si="0"/>
        <v>32.825000000000003</v>
      </c>
      <c r="K23" s="4">
        <f t="shared" si="2"/>
        <v>0.33200000000000002</v>
      </c>
      <c r="L23" s="9">
        <v>131</v>
      </c>
      <c r="M23" s="9"/>
      <c r="N23" s="17"/>
      <c r="O23" s="10">
        <v>0</v>
      </c>
      <c r="P23" s="10">
        <v>0</v>
      </c>
      <c r="Q23" s="3">
        <v>0.7</v>
      </c>
      <c r="R23" s="3">
        <v>0</v>
      </c>
      <c r="S23" s="4">
        <v>0.7</v>
      </c>
      <c r="Z23" s="65"/>
      <c r="AA23" s="65"/>
      <c r="AB23" s="65"/>
      <c r="AC23" s="66"/>
      <c r="AD23" s="66"/>
      <c r="AE23" s="66"/>
    </row>
    <row r="24" spans="1:31">
      <c r="A24" s="12" t="s">
        <v>21</v>
      </c>
      <c r="B24" s="10">
        <v>503</v>
      </c>
      <c r="C24" s="22">
        <v>0</v>
      </c>
      <c r="D24" s="33">
        <v>0</v>
      </c>
      <c r="E24" s="28">
        <v>7</v>
      </c>
      <c r="F24" s="8">
        <v>7</v>
      </c>
      <c r="G24" s="8">
        <v>23</v>
      </c>
      <c r="H24" s="3">
        <v>61.564000000000007</v>
      </c>
      <c r="I24" s="20">
        <v>5.3</v>
      </c>
      <c r="J24" s="18">
        <f t="shared" si="0"/>
        <v>66.864000000000004</v>
      </c>
      <c r="K24" s="4">
        <f t="shared" si="2"/>
        <v>5.3</v>
      </c>
      <c r="L24" s="7">
        <v>35</v>
      </c>
      <c r="M24" s="7"/>
      <c r="N24" s="16"/>
      <c r="O24" s="8">
        <v>0</v>
      </c>
      <c r="P24" s="8">
        <v>1</v>
      </c>
      <c r="Q24" s="3">
        <v>0.2</v>
      </c>
      <c r="R24" s="3">
        <v>3</v>
      </c>
      <c r="S24" s="4">
        <v>3.2</v>
      </c>
      <c r="Z24" s="65"/>
      <c r="AA24" s="65"/>
      <c r="AB24" s="65"/>
      <c r="AC24" s="66"/>
      <c r="AD24" s="66"/>
      <c r="AE24" s="66"/>
    </row>
    <row r="25" spans="1:31">
      <c r="A25" s="12" t="s">
        <v>57</v>
      </c>
      <c r="B25" s="10">
        <v>311</v>
      </c>
      <c r="C25" s="22">
        <v>2</v>
      </c>
      <c r="D25" s="33" t="e">
        <f>#REF!</f>
        <v>#REF!</v>
      </c>
      <c r="E25" s="28">
        <v>0</v>
      </c>
      <c r="F25" s="8">
        <v>0</v>
      </c>
      <c r="G25" s="8">
        <v>9</v>
      </c>
      <c r="H25" s="3">
        <v>7.0949999999999998</v>
      </c>
      <c r="I25" s="20">
        <v>5.0000000000000001E-3</v>
      </c>
      <c r="J25" s="18">
        <f t="shared" si="0"/>
        <v>7.1</v>
      </c>
      <c r="K25" s="4">
        <f t="shared" si="2"/>
        <v>5.0000000000000001E-3</v>
      </c>
      <c r="L25" s="7">
        <v>8</v>
      </c>
      <c r="M25" s="7"/>
      <c r="N25" s="16"/>
      <c r="O25" s="8">
        <v>0</v>
      </c>
      <c r="P25" s="8">
        <v>0</v>
      </c>
      <c r="Q25" s="3">
        <v>0</v>
      </c>
      <c r="R25" s="3">
        <v>0</v>
      </c>
      <c r="S25" s="4">
        <v>0</v>
      </c>
      <c r="Z25" s="65"/>
      <c r="AA25" s="65"/>
      <c r="AB25" s="65"/>
      <c r="AC25" s="66"/>
      <c r="AD25" s="66"/>
      <c r="AE25" s="66"/>
    </row>
    <row r="26" spans="1:31">
      <c r="A26" s="12" t="s">
        <v>59</v>
      </c>
      <c r="B26" s="10">
        <v>559</v>
      </c>
      <c r="C26" s="22">
        <v>2</v>
      </c>
      <c r="D26" s="61" t="e">
        <f>#REF!</f>
        <v>#REF!</v>
      </c>
      <c r="E26" s="28">
        <v>6</v>
      </c>
      <c r="F26" s="8">
        <v>5</v>
      </c>
      <c r="G26" s="8">
        <v>4</v>
      </c>
      <c r="H26" s="3">
        <v>2.5650000000000004</v>
      </c>
      <c r="I26" s="20">
        <v>0</v>
      </c>
      <c r="J26" s="18">
        <f t="shared" si="0"/>
        <v>2.5650000000000004</v>
      </c>
      <c r="K26" s="4">
        <f t="shared" si="2"/>
        <v>0</v>
      </c>
      <c r="L26" s="7">
        <v>72</v>
      </c>
      <c r="M26" s="7"/>
      <c r="N26" s="16"/>
      <c r="O26" s="8">
        <v>0</v>
      </c>
      <c r="P26" s="8">
        <v>0</v>
      </c>
      <c r="Q26" s="3">
        <v>0.1</v>
      </c>
      <c r="R26" s="3">
        <v>0</v>
      </c>
      <c r="S26" s="4">
        <v>0.1</v>
      </c>
      <c r="Z26" s="65"/>
      <c r="AA26" s="65"/>
      <c r="AB26" s="65"/>
      <c r="AC26" s="66"/>
      <c r="AD26" s="66"/>
      <c r="AE26" s="66"/>
    </row>
    <row r="27" spans="1:31">
      <c r="A27" s="12" t="s">
        <v>63</v>
      </c>
      <c r="B27" s="10">
        <v>476</v>
      </c>
      <c r="C27" s="22">
        <v>2</v>
      </c>
      <c r="D27" s="33" t="e">
        <f>#REF!</f>
        <v>#REF!</v>
      </c>
      <c r="E27" s="28">
        <v>2</v>
      </c>
      <c r="F27" s="8">
        <v>1</v>
      </c>
      <c r="G27" s="8">
        <v>26</v>
      </c>
      <c r="H27" s="3">
        <v>170.78899999999999</v>
      </c>
      <c r="I27" s="20">
        <v>0</v>
      </c>
      <c r="J27" s="18">
        <f t="shared" si="0"/>
        <v>170.78899999999999</v>
      </c>
      <c r="K27" s="4">
        <f t="shared" si="2"/>
        <v>0</v>
      </c>
      <c r="L27" s="7">
        <v>29</v>
      </c>
      <c r="M27" s="7"/>
      <c r="N27" s="16"/>
      <c r="O27" s="8">
        <v>1</v>
      </c>
      <c r="P27" s="8">
        <v>1</v>
      </c>
      <c r="Q27" s="3">
        <v>0.3</v>
      </c>
      <c r="R27" s="3">
        <v>0</v>
      </c>
      <c r="S27" s="4">
        <v>0.3</v>
      </c>
      <c r="Z27" s="65"/>
      <c r="AA27" s="65"/>
      <c r="AB27" s="65"/>
      <c r="AC27" s="66"/>
      <c r="AD27" s="66"/>
      <c r="AE27" s="66"/>
    </row>
    <row r="28" spans="1:31">
      <c r="A28" s="12" t="s">
        <v>22</v>
      </c>
      <c r="B28" s="10">
        <v>709</v>
      </c>
      <c r="C28" s="22">
        <v>0</v>
      </c>
      <c r="D28" s="33">
        <v>0</v>
      </c>
      <c r="E28" s="28">
        <v>10</v>
      </c>
      <c r="F28" s="8">
        <v>9</v>
      </c>
      <c r="G28" s="8">
        <v>27</v>
      </c>
      <c r="H28" s="3">
        <v>248.25299999999999</v>
      </c>
      <c r="I28" s="20">
        <v>0.19</v>
      </c>
      <c r="J28" s="18">
        <f t="shared" si="0"/>
        <v>248.44299999999998</v>
      </c>
      <c r="K28" s="4">
        <f t="shared" si="2"/>
        <v>0.19</v>
      </c>
      <c r="L28" s="7">
        <v>98</v>
      </c>
      <c r="M28" s="7"/>
      <c r="N28" s="16"/>
      <c r="O28" s="8">
        <v>1</v>
      </c>
      <c r="P28" s="8">
        <v>5</v>
      </c>
      <c r="Q28" s="3">
        <v>1.3</v>
      </c>
      <c r="R28" s="3">
        <v>0.1</v>
      </c>
      <c r="S28" s="4">
        <v>1.3</v>
      </c>
      <c r="Z28" s="65"/>
      <c r="AA28" s="65"/>
      <c r="AB28" s="65"/>
      <c r="AC28" s="66"/>
      <c r="AD28" s="66"/>
      <c r="AE28" s="66"/>
    </row>
    <row r="29" spans="1:31">
      <c r="A29" s="12" t="s">
        <v>37</v>
      </c>
      <c r="B29" s="10">
        <v>1480</v>
      </c>
      <c r="C29" s="22">
        <v>4</v>
      </c>
      <c r="D29" s="33" t="e">
        <f>#REF!</f>
        <v>#REF!</v>
      </c>
      <c r="E29" s="28">
        <v>3</v>
      </c>
      <c r="F29" s="8">
        <v>3</v>
      </c>
      <c r="G29" s="8">
        <v>49</v>
      </c>
      <c r="H29" s="3">
        <v>70.032000000000011</v>
      </c>
      <c r="I29" s="20">
        <v>7.1</v>
      </c>
      <c r="J29" s="18">
        <f t="shared" si="0"/>
        <v>77.132000000000005</v>
      </c>
      <c r="K29" s="4">
        <f t="shared" si="2"/>
        <v>7.1</v>
      </c>
      <c r="L29" s="7">
        <v>176</v>
      </c>
      <c r="M29" s="7"/>
      <c r="N29" s="16"/>
      <c r="O29" s="8">
        <v>0</v>
      </c>
      <c r="P29" s="8">
        <v>0</v>
      </c>
      <c r="Q29" s="3">
        <v>33.4</v>
      </c>
      <c r="R29" s="3">
        <v>0</v>
      </c>
      <c r="S29" s="4">
        <v>33.4</v>
      </c>
      <c r="Z29" s="65"/>
      <c r="AA29" s="65"/>
      <c r="AB29" s="65"/>
      <c r="AC29" s="66"/>
      <c r="AD29" s="66"/>
      <c r="AE29" s="66"/>
    </row>
    <row r="30" spans="1:31" s="63" customFormat="1">
      <c r="A30" s="12" t="s">
        <v>118</v>
      </c>
      <c r="B30" s="10">
        <v>1082</v>
      </c>
      <c r="C30" s="60">
        <v>2</v>
      </c>
      <c r="D30" s="61" t="e">
        <f>#REF!</f>
        <v>#REF!</v>
      </c>
      <c r="E30" s="62">
        <v>16</v>
      </c>
      <c r="F30" s="8">
        <v>16</v>
      </c>
      <c r="G30" s="8">
        <v>172</v>
      </c>
      <c r="H30" s="3">
        <v>389.05799999999999</v>
      </c>
      <c r="I30" s="20">
        <v>26.54</v>
      </c>
      <c r="J30" s="3">
        <f t="shared" si="0"/>
        <v>415.59800000000001</v>
      </c>
      <c r="K30" s="4">
        <f t="shared" si="2"/>
        <v>26.54</v>
      </c>
      <c r="L30" s="8">
        <v>72</v>
      </c>
      <c r="M30" s="8"/>
      <c r="N30" s="3"/>
      <c r="O30" s="8">
        <v>0</v>
      </c>
      <c r="P30" s="8">
        <v>0</v>
      </c>
      <c r="Q30" s="3">
        <v>0.4</v>
      </c>
      <c r="R30" s="3">
        <v>1</v>
      </c>
      <c r="S30" s="4">
        <v>1.4</v>
      </c>
      <c r="W30" s="64"/>
      <c r="Z30" s="65"/>
      <c r="AA30" s="65"/>
      <c r="AB30" s="65"/>
      <c r="AC30" s="66"/>
      <c r="AD30" s="66"/>
      <c r="AE30" s="66"/>
    </row>
    <row r="31" spans="1:31" s="63" customFormat="1">
      <c r="A31" s="12" t="s">
        <v>46</v>
      </c>
      <c r="B31" s="10">
        <v>1844</v>
      </c>
      <c r="C31" s="60">
        <v>1</v>
      </c>
      <c r="D31" s="61" t="e">
        <f>#REF!</f>
        <v>#REF!</v>
      </c>
      <c r="E31" s="62">
        <v>9</v>
      </c>
      <c r="F31" s="8">
        <v>4</v>
      </c>
      <c r="G31" s="8">
        <v>27</v>
      </c>
      <c r="H31" s="3">
        <v>106.43899999999999</v>
      </c>
      <c r="I31" s="20">
        <v>0.12</v>
      </c>
      <c r="J31" s="3">
        <f t="shared" si="0"/>
        <v>106.559</v>
      </c>
      <c r="K31" s="4">
        <f t="shared" si="2"/>
        <v>0.12</v>
      </c>
      <c r="L31" s="8">
        <v>264</v>
      </c>
      <c r="M31" s="8"/>
      <c r="N31" s="3"/>
      <c r="O31" s="8">
        <v>0</v>
      </c>
      <c r="P31" s="8">
        <v>0</v>
      </c>
      <c r="Q31" s="3">
        <v>1.5</v>
      </c>
      <c r="R31" s="3">
        <v>0</v>
      </c>
      <c r="S31" s="4">
        <v>1.5</v>
      </c>
      <c r="W31" s="64"/>
      <c r="Z31" s="65"/>
      <c r="AA31" s="65"/>
      <c r="AB31" s="65"/>
      <c r="AC31" s="66"/>
      <c r="AD31" s="66"/>
      <c r="AE31" s="66"/>
    </row>
    <row r="32" spans="1:31">
      <c r="A32" s="12" t="s">
        <v>56</v>
      </c>
      <c r="B32" s="10">
        <v>930</v>
      </c>
      <c r="C32" s="24">
        <v>1</v>
      </c>
      <c r="D32" s="35" t="e">
        <f>#REF!</f>
        <v>#REF!</v>
      </c>
      <c r="E32" s="28">
        <v>4</v>
      </c>
      <c r="F32" s="8">
        <v>4</v>
      </c>
      <c r="G32" s="8">
        <v>3</v>
      </c>
      <c r="H32" s="3">
        <v>94.070000000000007</v>
      </c>
      <c r="I32" s="20">
        <v>1.8009999999999999</v>
      </c>
      <c r="J32" s="18">
        <f t="shared" si="0"/>
        <v>95.871000000000009</v>
      </c>
      <c r="K32" s="4">
        <f t="shared" si="2"/>
        <v>1.8009999999999999</v>
      </c>
      <c r="L32" s="7">
        <v>33</v>
      </c>
      <c r="M32" s="7"/>
      <c r="N32" s="16"/>
      <c r="O32" s="8">
        <v>0</v>
      </c>
      <c r="P32" s="8">
        <v>0</v>
      </c>
      <c r="Q32" s="3">
        <v>0</v>
      </c>
      <c r="R32" s="3">
        <v>0</v>
      </c>
      <c r="S32" s="4">
        <v>0</v>
      </c>
      <c r="T32" s="63"/>
      <c r="Z32" s="65"/>
      <c r="AA32" s="65"/>
      <c r="AB32" s="65"/>
      <c r="AC32" s="66"/>
      <c r="AD32" s="66"/>
      <c r="AE32" s="66"/>
    </row>
    <row r="33" spans="1:31">
      <c r="A33" s="12" t="s">
        <v>33</v>
      </c>
      <c r="B33" s="10">
        <v>1847</v>
      </c>
      <c r="C33" s="24">
        <v>4</v>
      </c>
      <c r="D33" s="33" t="e">
        <f>#REF!</f>
        <v>#REF!</v>
      </c>
      <c r="E33" s="28">
        <v>2</v>
      </c>
      <c r="F33" s="8">
        <v>4</v>
      </c>
      <c r="G33" s="8">
        <v>4</v>
      </c>
      <c r="H33" s="3">
        <v>25.305</v>
      </c>
      <c r="I33" s="20">
        <v>2.3199999999999998</v>
      </c>
      <c r="J33" s="18">
        <f t="shared" si="0"/>
        <v>27.625</v>
      </c>
      <c r="K33" s="4">
        <f t="shared" si="2"/>
        <v>2.3199999999999998</v>
      </c>
      <c r="L33" s="7">
        <v>185</v>
      </c>
      <c r="M33" s="7"/>
      <c r="N33" s="16"/>
      <c r="O33" s="8">
        <v>0</v>
      </c>
      <c r="P33" s="8">
        <v>2</v>
      </c>
      <c r="Q33" s="3">
        <v>1</v>
      </c>
      <c r="R33" s="3">
        <v>0.8</v>
      </c>
      <c r="S33" s="4">
        <v>1.8</v>
      </c>
      <c r="T33" s="63"/>
      <c r="Z33" s="65"/>
      <c r="AA33" s="65"/>
      <c r="AB33" s="65"/>
      <c r="AC33" s="66"/>
      <c r="AD33" s="66"/>
      <c r="AE33" s="66"/>
    </row>
    <row r="34" spans="1:31">
      <c r="A34" s="12" t="s">
        <v>158</v>
      </c>
      <c r="B34" s="10">
        <v>243</v>
      </c>
      <c r="C34" s="24">
        <v>0</v>
      </c>
      <c r="D34" s="34">
        <v>0</v>
      </c>
      <c r="E34" s="28">
        <v>17</v>
      </c>
      <c r="F34" s="8">
        <v>17</v>
      </c>
      <c r="G34" s="8">
        <v>5</v>
      </c>
      <c r="H34" s="3">
        <v>7.3929999999999998</v>
      </c>
      <c r="I34" s="20">
        <v>0</v>
      </c>
      <c r="J34" s="18">
        <f t="shared" si="0"/>
        <v>7.3929999999999998</v>
      </c>
      <c r="K34" s="4">
        <f t="shared" si="2"/>
        <v>0</v>
      </c>
      <c r="L34" s="7">
        <v>17</v>
      </c>
      <c r="M34" s="7"/>
      <c r="N34" s="16"/>
      <c r="O34" s="8">
        <v>0</v>
      </c>
      <c r="P34" s="8">
        <v>0</v>
      </c>
      <c r="Q34" s="3">
        <v>1.2</v>
      </c>
      <c r="R34" s="3">
        <v>0</v>
      </c>
      <c r="S34" s="4">
        <v>1.2</v>
      </c>
      <c r="T34" s="63"/>
      <c r="Z34" s="65"/>
      <c r="AA34" s="65"/>
      <c r="AB34" s="65"/>
      <c r="AC34" s="66"/>
      <c r="AD34" s="66"/>
      <c r="AE34" s="66"/>
    </row>
    <row r="35" spans="1:31">
      <c r="A35" s="12" t="s">
        <v>119</v>
      </c>
      <c r="B35" s="10">
        <v>206</v>
      </c>
      <c r="C35" s="24">
        <v>2</v>
      </c>
      <c r="D35" s="33" t="e">
        <f>#REF!</f>
        <v>#REF!</v>
      </c>
      <c r="E35" s="28">
        <v>1</v>
      </c>
      <c r="F35" s="8">
        <v>1</v>
      </c>
      <c r="G35" s="8">
        <v>6</v>
      </c>
      <c r="H35" s="3">
        <v>10.54</v>
      </c>
      <c r="I35" s="20">
        <v>0</v>
      </c>
      <c r="J35" s="18">
        <f t="shared" si="0"/>
        <v>10.54</v>
      </c>
      <c r="K35" s="4">
        <f t="shared" si="2"/>
        <v>0</v>
      </c>
      <c r="L35" s="7">
        <v>18</v>
      </c>
      <c r="M35" s="7"/>
      <c r="N35" s="16"/>
      <c r="O35" s="8">
        <v>0</v>
      </c>
      <c r="P35" s="8">
        <v>0</v>
      </c>
      <c r="Q35" s="3">
        <v>0.1</v>
      </c>
      <c r="R35" s="3">
        <v>0</v>
      </c>
      <c r="S35" s="4">
        <v>0.1</v>
      </c>
      <c r="T35" s="63"/>
      <c r="Z35" s="65"/>
      <c r="AA35" s="65"/>
      <c r="AB35" s="65"/>
      <c r="AC35" s="66"/>
      <c r="AD35" s="66"/>
      <c r="AE35" s="66"/>
    </row>
    <row r="36" spans="1:31">
      <c r="A36" s="12" t="s">
        <v>62</v>
      </c>
      <c r="B36" s="10">
        <v>551</v>
      </c>
      <c r="C36" s="24">
        <v>3</v>
      </c>
      <c r="D36" s="34" t="e">
        <f>#REF!</f>
        <v>#REF!</v>
      </c>
      <c r="E36" s="28">
        <v>7</v>
      </c>
      <c r="F36" s="8">
        <v>5</v>
      </c>
      <c r="G36" s="8">
        <v>14</v>
      </c>
      <c r="H36" s="3">
        <v>92.507000000000005</v>
      </c>
      <c r="I36" s="20">
        <v>0</v>
      </c>
      <c r="J36" s="18">
        <f t="shared" ref="J36:J58" si="3">SUM(H36,I36)</f>
        <v>92.507000000000005</v>
      </c>
      <c r="K36" s="4">
        <f t="shared" si="2"/>
        <v>0</v>
      </c>
      <c r="L36" s="7">
        <v>69</v>
      </c>
      <c r="M36" s="7"/>
      <c r="N36" s="16"/>
      <c r="O36" s="8">
        <v>1</v>
      </c>
      <c r="P36" s="8">
        <v>1</v>
      </c>
      <c r="Q36" s="3">
        <v>0.4</v>
      </c>
      <c r="R36" s="3">
        <v>0</v>
      </c>
      <c r="S36" s="4">
        <v>0.4</v>
      </c>
      <c r="T36" s="63"/>
      <c r="Z36" s="65"/>
      <c r="AA36" s="65"/>
      <c r="AB36" s="65"/>
      <c r="AC36" s="66"/>
      <c r="AD36" s="66"/>
      <c r="AE36" s="66"/>
    </row>
    <row r="37" spans="1:31">
      <c r="A37" s="12" t="s">
        <v>44</v>
      </c>
      <c r="B37" s="10">
        <v>597</v>
      </c>
      <c r="C37" s="24">
        <v>1</v>
      </c>
      <c r="D37" s="33" t="e">
        <f>#REF!</f>
        <v>#REF!</v>
      </c>
      <c r="E37" s="28">
        <v>2</v>
      </c>
      <c r="F37" s="8">
        <v>1</v>
      </c>
      <c r="G37" s="8">
        <v>4</v>
      </c>
      <c r="H37" s="3">
        <v>22.694000000000003</v>
      </c>
      <c r="I37" s="20">
        <v>0.28500000000000003</v>
      </c>
      <c r="J37" s="18">
        <f t="shared" si="3"/>
        <v>22.979000000000003</v>
      </c>
      <c r="K37" s="4">
        <f t="shared" si="2"/>
        <v>0.28500000000000003</v>
      </c>
      <c r="L37" s="7">
        <v>54</v>
      </c>
      <c r="M37" s="7"/>
      <c r="N37" s="16"/>
      <c r="O37" s="8">
        <v>1</v>
      </c>
      <c r="P37" s="8">
        <v>0</v>
      </c>
      <c r="Q37" s="3">
        <v>7.9</v>
      </c>
      <c r="R37" s="3">
        <v>0.3</v>
      </c>
      <c r="S37" s="4">
        <v>8.1</v>
      </c>
      <c r="T37" s="63"/>
      <c r="Z37" s="65"/>
      <c r="AA37" s="65"/>
      <c r="AB37" s="65"/>
      <c r="AC37" s="66"/>
      <c r="AD37" s="66"/>
      <c r="AE37" s="66"/>
    </row>
    <row r="38" spans="1:31">
      <c r="A38" s="12" t="s">
        <v>35</v>
      </c>
      <c r="B38" s="10">
        <v>1063</v>
      </c>
      <c r="C38" s="24">
        <v>2</v>
      </c>
      <c r="D38" s="61" t="e">
        <f>#REF!</f>
        <v>#REF!</v>
      </c>
      <c r="E38" s="28">
        <v>17</v>
      </c>
      <c r="F38" s="8">
        <v>16</v>
      </c>
      <c r="G38" s="8">
        <v>26</v>
      </c>
      <c r="H38" s="3">
        <v>59.628999999999998</v>
      </c>
      <c r="I38" s="20">
        <v>0.38</v>
      </c>
      <c r="J38" s="18">
        <f t="shared" si="3"/>
        <v>60.009</v>
      </c>
      <c r="K38" s="4">
        <f t="shared" si="2"/>
        <v>0.38</v>
      </c>
      <c r="L38" s="7">
        <v>162</v>
      </c>
      <c r="M38" s="7"/>
      <c r="N38" s="16"/>
      <c r="O38" s="8">
        <v>2</v>
      </c>
      <c r="P38" s="8">
        <v>3</v>
      </c>
      <c r="Q38" s="3">
        <v>3.9</v>
      </c>
      <c r="R38" s="3">
        <v>0</v>
      </c>
      <c r="S38" s="4">
        <v>3.9</v>
      </c>
      <c r="T38" s="63"/>
      <c r="Z38" s="65"/>
      <c r="AA38" s="65"/>
      <c r="AB38" s="65"/>
      <c r="AC38" s="66"/>
      <c r="AD38" s="66"/>
      <c r="AE38" s="66"/>
    </row>
    <row r="39" spans="1:31">
      <c r="A39" s="12" t="s">
        <v>36</v>
      </c>
      <c r="B39" s="10">
        <v>1625</v>
      </c>
      <c r="C39" s="24">
        <v>3</v>
      </c>
      <c r="D39" s="33" t="e">
        <f>#REF!</f>
        <v>#REF!</v>
      </c>
      <c r="E39" s="28">
        <v>6</v>
      </c>
      <c r="F39" s="8">
        <v>5</v>
      </c>
      <c r="G39" s="8">
        <v>34</v>
      </c>
      <c r="H39" s="3">
        <v>46.896999999999991</v>
      </c>
      <c r="I39" s="20">
        <v>2.0670000000000002</v>
      </c>
      <c r="J39" s="18">
        <f t="shared" si="3"/>
        <v>48.963999999999992</v>
      </c>
      <c r="K39" s="4">
        <f t="shared" si="2"/>
        <v>2.0670000000000002</v>
      </c>
      <c r="L39" s="7">
        <v>220</v>
      </c>
      <c r="M39" s="7"/>
      <c r="N39" s="16"/>
      <c r="O39" s="8">
        <v>0</v>
      </c>
      <c r="P39" s="8">
        <v>11</v>
      </c>
      <c r="Q39" s="3">
        <v>13.9</v>
      </c>
      <c r="R39" s="3">
        <v>2</v>
      </c>
      <c r="S39" s="4">
        <v>16</v>
      </c>
      <c r="T39" s="63"/>
      <c r="Z39" s="65"/>
      <c r="AA39" s="65"/>
      <c r="AB39" s="65"/>
      <c r="AC39" s="66"/>
      <c r="AD39" s="66"/>
      <c r="AE39" s="66"/>
    </row>
    <row r="40" spans="1:31">
      <c r="A40" s="12" t="s">
        <v>60</v>
      </c>
      <c r="B40" s="10">
        <v>911</v>
      </c>
      <c r="C40" s="24">
        <v>4</v>
      </c>
      <c r="D40" s="33" t="e">
        <f>#REF!</f>
        <v>#REF!</v>
      </c>
      <c r="E40" s="28">
        <v>1</v>
      </c>
      <c r="F40" s="8">
        <v>1</v>
      </c>
      <c r="G40" s="8">
        <v>6</v>
      </c>
      <c r="H40" s="3">
        <v>36.5</v>
      </c>
      <c r="I40" s="20">
        <v>12.6</v>
      </c>
      <c r="J40" s="18">
        <f t="shared" si="3"/>
        <v>49.1</v>
      </c>
      <c r="K40" s="4">
        <f t="shared" si="2"/>
        <v>12.6</v>
      </c>
      <c r="L40" s="7">
        <v>48</v>
      </c>
      <c r="M40" s="7"/>
      <c r="N40" s="16"/>
      <c r="O40" s="8">
        <v>0</v>
      </c>
      <c r="P40" s="8">
        <v>0</v>
      </c>
      <c r="Q40" s="3">
        <v>0.1</v>
      </c>
      <c r="R40" s="3">
        <v>0.1</v>
      </c>
      <c r="S40" s="4">
        <v>0.2</v>
      </c>
      <c r="T40" s="63"/>
      <c r="Z40" s="65"/>
      <c r="AA40" s="65"/>
      <c r="AB40" s="65"/>
      <c r="AC40" s="66"/>
      <c r="AD40" s="66"/>
      <c r="AE40" s="66"/>
    </row>
    <row r="41" spans="1:31">
      <c r="A41" s="12" t="s">
        <v>23</v>
      </c>
      <c r="B41" s="10">
        <v>1047</v>
      </c>
      <c r="C41" s="24">
        <v>0</v>
      </c>
      <c r="D41" s="34">
        <v>0</v>
      </c>
      <c r="E41" s="28">
        <v>16</v>
      </c>
      <c r="F41" s="8">
        <v>16</v>
      </c>
      <c r="G41" s="8">
        <v>63</v>
      </c>
      <c r="H41" s="3">
        <v>176.76499999999999</v>
      </c>
      <c r="I41" s="20">
        <v>0.04</v>
      </c>
      <c r="J41" s="18">
        <f t="shared" si="3"/>
        <v>176.80499999999998</v>
      </c>
      <c r="K41" s="4">
        <f t="shared" si="2"/>
        <v>0.04</v>
      </c>
      <c r="L41" s="7">
        <v>212</v>
      </c>
      <c r="M41" s="7"/>
      <c r="N41" s="16"/>
      <c r="O41" s="8">
        <v>0</v>
      </c>
      <c r="P41" s="8">
        <v>21</v>
      </c>
      <c r="Q41" s="3">
        <v>43</v>
      </c>
      <c r="R41" s="3">
        <v>0</v>
      </c>
      <c r="S41" s="4">
        <v>43</v>
      </c>
      <c r="T41" s="63"/>
      <c r="Z41" s="65"/>
      <c r="AA41" s="65"/>
      <c r="AB41" s="65"/>
      <c r="AC41" s="66"/>
      <c r="AD41" s="66"/>
      <c r="AE41" s="66"/>
    </row>
    <row r="42" spans="1:31">
      <c r="A42" s="12" t="s">
        <v>52</v>
      </c>
      <c r="B42" s="10">
        <v>1022</v>
      </c>
      <c r="C42" s="24">
        <v>5</v>
      </c>
      <c r="D42" s="33" t="e">
        <f>#REF!</f>
        <v>#REF!</v>
      </c>
      <c r="E42" s="28">
        <v>6</v>
      </c>
      <c r="F42" s="8">
        <v>5</v>
      </c>
      <c r="G42" s="8">
        <v>345</v>
      </c>
      <c r="H42" s="3">
        <v>19.295999999999999</v>
      </c>
      <c r="I42" s="20">
        <v>0</v>
      </c>
      <c r="J42" s="18">
        <f t="shared" si="3"/>
        <v>19.295999999999999</v>
      </c>
      <c r="K42" s="4">
        <f t="shared" si="2"/>
        <v>0</v>
      </c>
      <c r="L42" s="7">
        <v>98</v>
      </c>
      <c r="M42" s="7"/>
      <c r="N42" s="16"/>
      <c r="O42" s="8">
        <v>1</v>
      </c>
      <c r="P42" s="8">
        <v>1</v>
      </c>
      <c r="Q42" s="3">
        <v>3.4</v>
      </c>
      <c r="R42" s="3">
        <v>0</v>
      </c>
      <c r="S42" s="4">
        <v>3.4</v>
      </c>
      <c r="T42" s="63"/>
      <c r="Z42" s="65"/>
      <c r="AA42" s="65"/>
      <c r="AB42" s="65"/>
      <c r="AC42" s="66"/>
      <c r="AD42" s="66"/>
      <c r="AE42" s="66"/>
    </row>
    <row r="43" spans="1:31">
      <c r="A43" s="12" t="s">
        <v>159</v>
      </c>
      <c r="B43" s="10">
        <v>314</v>
      </c>
      <c r="C43" s="24">
        <v>0</v>
      </c>
      <c r="D43" s="34">
        <v>0</v>
      </c>
      <c r="E43" s="28">
        <v>4</v>
      </c>
      <c r="F43" s="8">
        <v>2</v>
      </c>
      <c r="G43" s="8">
        <v>3</v>
      </c>
      <c r="H43" s="3">
        <v>4.7910000000000004</v>
      </c>
      <c r="I43" s="20">
        <v>4.01</v>
      </c>
      <c r="J43" s="18">
        <f t="shared" si="3"/>
        <v>8.8010000000000002</v>
      </c>
      <c r="K43" s="4">
        <f t="shared" si="2"/>
        <v>4.01</v>
      </c>
      <c r="L43" s="7">
        <v>22</v>
      </c>
      <c r="M43" s="7"/>
      <c r="N43" s="16"/>
      <c r="O43" s="8">
        <v>0</v>
      </c>
      <c r="P43" s="8">
        <v>0</v>
      </c>
      <c r="Q43" s="3">
        <v>0</v>
      </c>
      <c r="R43" s="3">
        <v>0</v>
      </c>
      <c r="S43" s="4">
        <v>0</v>
      </c>
      <c r="T43" s="63"/>
      <c r="Z43" s="65"/>
      <c r="AA43" s="65"/>
      <c r="AB43" s="65"/>
      <c r="AC43" s="66"/>
      <c r="AD43" s="66"/>
      <c r="AE43" s="66"/>
    </row>
    <row r="44" spans="1:31">
      <c r="A44" s="12" t="s">
        <v>122</v>
      </c>
      <c r="B44" s="10">
        <v>992</v>
      </c>
      <c r="C44" s="24">
        <v>1</v>
      </c>
      <c r="D44" s="33" t="e">
        <f>#REF!</f>
        <v>#REF!</v>
      </c>
      <c r="E44" s="28">
        <v>9</v>
      </c>
      <c r="F44" s="8">
        <v>6</v>
      </c>
      <c r="G44" s="8">
        <v>8</v>
      </c>
      <c r="H44" s="3">
        <v>38.533999999999999</v>
      </c>
      <c r="I44" s="20">
        <v>0.32</v>
      </c>
      <c r="J44" s="18">
        <f t="shared" si="3"/>
        <v>38.853999999999999</v>
      </c>
      <c r="K44" s="4">
        <f t="shared" si="2"/>
        <v>0.32</v>
      </c>
      <c r="L44" s="7">
        <v>133</v>
      </c>
      <c r="M44" s="7"/>
      <c r="N44" s="16"/>
      <c r="O44" s="8">
        <v>3</v>
      </c>
      <c r="P44" s="8">
        <v>1</v>
      </c>
      <c r="Q44" s="3">
        <v>6.6</v>
      </c>
      <c r="R44" s="3">
        <v>0.3</v>
      </c>
      <c r="S44" s="4">
        <v>6.9</v>
      </c>
      <c r="T44" s="63"/>
      <c r="Z44" s="65"/>
      <c r="AA44" s="65"/>
      <c r="AB44" s="65"/>
      <c r="AC44" s="66"/>
      <c r="AD44" s="66"/>
      <c r="AE44" s="66"/>
    </row>
    <row r="45" spans="1:31">
      <c r="A45" s="12" t="s">
        <v>32</v>
      </c>
      <c r="B45" s="10">
        <v>204</v>
      </c>
      <c r="C45" s="24">
        <v>2</v>
      </c>
      <c r="D45" s="33" t="e">
        <f>#REF!</f>
        <v>#REF!</v>
      </c>
      <c r="E45" s="28">
        <v>6</v>
      </c>
      <c r="F45" s="8"/>
      <c r="G45" s="8">
        <v>11</v>
      </c>
      <c r="H45" s="3">
        <v>2.1840000000000002</v>
      </c>
      <c r="I45" s="20">
        <v>0</v>
      </c>
      <c r="J45" s="18">
        <f t="shared" si="3"/>
        <v>2.1840000000000002</v>
      </c>
      <c r="K45" s="4"/>
      <c r="L45" s="7"/>
      <c r="M45" s="7"/>
      <c r="N45" s="16"/>
      <c r="O45" s="8"/>
      <c r="P45" s="8"/>
      <c r="Q45" s="3"/>
      <c r="R45" s="3"/>
      <c r="S45" s="4"/>
      <c r="T45" s="63"/>
      <c r="Z45" s="65"/>
      <c r="AA45" s="65"/>
      <c r="AB45" s="65"/>
      <c r="AC45" s="66"/>
      <c r="AD45" s="66"/>
      <c r="AE45" s="66"/>
    </row>
    <row r="46" spans="1:31">
      <c r="A46" s="12" t="s">
        <v>123</v>
      </c>
      <c r="B46" s="10">
        <v>44</v>
      </c>
      <c r="C46" s="24">
        <v>2</v>
      </c>
      <c r="D46" s="33" t="e">
        <f>#REF!</f>
        <v>#REF!</v>
      </c>
      <c r="E46" s="28">
        <v>0</v>
      </c>
      <c r="F46" s="8">
        <v>0</v>
      </c>
      <c r="G46" s="8">
        <v>1</v>
      </c>
      <c r="H46" s="3">
        <v>88.215999999999994</v>
      </c>
      <c r="I46" s="20">
        <v>0</v>
      </c>
      <c r="J46" s="18">
        <f t="shared" si="3"/>
        <v>88.215999999999994</v>
      </c>
      <c r="K46" s="4">
        <f t="shared" ref="K46:K53" si="4">SUM(I46:I46)</f>
        <v>0</v>
      </c>
      <c r="L46" s="7">
        <v>2</v>
      </c>
      <c r="M46" s="7"/>
      <c r="N46" s="16"/>
      <c r="O46" s="8">
        <v>0</v>
      </c>
      <c r="P46" s="8">
        <v>1</v>
      </c>
      <c r="Q46" s="3">
        <v>0</v>
      </c>
      <c r="R46" s="3">
        <v>0</v>
      </c>
      <c r="S46" s="4">
        <v>0</v>
      </c>
      <c r="T46" s="63"/>
      <c r="Z46" s="65"/>
      <c r="AA46" s="65"/>
      <c r="AB46" s="65"/>
      <c r="AC46" s="66"/>
      <c r="AD46" s="66"/>
      <c r="AE46" s="66"/>
    </row>
    <row r="47" spans="1:31">
      <c r="A47" s="12" t="s">
        <v>24</v>
      </c>
      <c r="B47" s="10">
        <v>1009</v>
      </c>
      <c r="C47" s="24">
        <v>0</v>
      </c>
      <c r="D47" s="34">
        <v>0</v>
      </c>
      <c r="E47" s="28">
        <v>2</v>
      </c>
      <c r="F47" s="8">
        <v>1</v>
      </c>
      <c r="G47" s="8">
        <v>12</v>
      </c>
      <c r="H47" s="3">
        <v>14.909999999999998</v>
      </c>
      <c r="I47" s="20">
        <v>7.2999999999999995E-2</v>
      </c>
      <c r="J47" s="18">
        <f t="shared" si="3"/>
        <v>14.982999999999999</v>
      </c>
      <c r="K47" s="4">
        <f t="shared" si="4"/>
        <v>7.2999999999999995E-2</v>
      </c>
      <c r="L47" s="7">
        <v>64</v>
      </c>
      <c r="M47" s="7"/>
      <c r="N47" s="16"/>
      <c r="O47" s="8">
        <v>0</v>
      </c>
      <c r="P47" s="8">
        <v>0</v>
      </c>
      <c r="Q47" s="3">
        <v>0.1</v>
      </c>
      <c r="R47" s="3">
        <v>0</v>
      </c>
      <c r="S47" s="4">
        <v>0.1</v>
      </c>
      <c r="T47" s="63"/>
      <c r="Z47" s="65"/>
      <c r="AA47" s="65"/>
      <c r="AB47" s="65"/>
      <c r="AC47" s="66"/>
      <c r="AD47" s="66"/>
      <c r="AE47" s="66"/>
    </row>
    <row r="48" spans="1:31">
      <c r="A48" s="12" t="s">
        <v>42</v>
      </c>
      <c r="B48" s="10">
        <v>1568</v>
      </c>
      <c r="C48" s="24">
        <v>7</v>
      </c>
      <c r="D48" s="33" t="e">
        <f>#REF!</f>
        <v>#REF!</v>
      </c>
      <c r="E48" s="28">
        <v>0</v>
      </c>
      <c r="F48" s="8">
        <v>0</v>
      </c>
      <c r="G48" s="8">
        <v>15</v>
      </c>
      <c r="H48" s="3">
        <v>18.511999999999997</v>
      </c>
      <c r="I48" s="20">
        <v>1.5599999999999998</v>
      </c>
      <c r="J48" s="18">
        <f t="shared" si="3"/>
        <v>20.071999999999996</v>
      </c>
      <c r="K48" s="4">
        <f t="shared" si="4"/>
        <v>1.5599999999999998</v>
      </c>
      <c r="L48" s="7">
        <v>151</v>
      </c>
      <c r="M48" s="7"/>
      <c r="N48" s="16"/>
      <c r="O48" s="8">
        <v>0</v>
      </c>
      <c r="P48" s="8">
        <v>0</v>
      </c>
      <c r="Q48" s="3">
        <v>1.4</v>
      </c>
      <c r="R48" s="3">
        <v>0</v>
      </c>
      <c r="S48" s="4">
        <v>1.4</v>
      </c>
      <c r="T48" s="63"/>
      <c r="Z48" s="65"/>
      <c r="AA48" s="65"/>
      <c r="AB48" s="65"/>
      <c r="AC48" s="66"/>
      <c r="AD48" s="66"/>
      <c r="AE48" s="66"/>
    </row>
    <row r="49" spans="1:31">
      <c r="A49" s="12" t="s">
        <v>43</v>
      </c>
      <c r="B49" s="10">
        <v>1193</v>
      </c>
      <c r="C49" s="25">
        <v>2</v>
      </c>
      <c r="D49" s="33" t="e">
        <f>#REF!</f>
        <v>#REF!</v>
      </c>
      <c r="E49" s="28">
        <v>40</v>
      </c>
      <c r="F49" s="8">
        <v>39</v>
      </c>
      <c r="G49" s="8">
        <v>27</v>
      </c>
      <c r="H49" s="3">
        <v>101.53</v>
      </c>
      <c r="I49" s="20">
        <v>4.0199999999999996</v>
      </c>
      <c r="J49" s="18">
        <f t="shared" si="3"/>
        <v>105.55</v>
      </c>
      <c r="K49" s="4">
        <f t="shared" si="4"/>
        <v>4.0199999999999996</v>
      </c>
      <c r="L49" s="7">
        <v>149</v>
      </c>
      <c r="M49" s="7"/>
      <c r="N49" s="16"/>
      <c r="O49" s="8">
        <v>0</v>
      </c>
      <c r="P49" s="8">
        <v>6</v>
      </c>
      <c r="Q49" s="3">
        <v>3.7</v>
      </c>
      <c r="R49" s="3">
        <v>0</v>
      </c>
      <c r="S49" s="4">
        <v>3.7</v>
      </c>
      <c r="T49" s="63"/>
      <c r="Z49" s="65"/>
      <c r="AA49" s="65"/>
      <c r="AB49" s="65"/>
      <c r="AC49" s="66"/>
      <c r="AD49" s="66"/>
      <c r="AE49" s="66"/>
    </row>
    <row r="50" spans="1:31">
      <c r="A50" s="12" t="s">
        <v>49</v>
      </c>
      <c r="B50" s="10">
        <v>2528</v>
      </c>
      <c r="C50" s="25">
        <v>2</v>
      </c>
      <c r="D50" s="33" t="e">
        <f>#REF!</f>
        <v>#REF!</v>
      </c>
      <c r="E50" s="28">
        <v>23</v>
      </c>
      <c r="F50" s="8">
        <v>18</v>
      </c>
      <c r="G50" s="8">
        <v>32</v>
      </c>
      <c r="H50" s="3">
        <v>222.52800000000002</v>
      </c>
      <c r="I50" s="20">
        <v>113.03700000000001</v>
      </c>
      <c r="J50" s="18">
        <f t="shared" si="3"/>
        <v>335.56500000000005</v>
      </c>
      <c r="K50" s="4">
        <f t="shared" si="4"/>
        <v>113.03700000000001</v>
      </c>
      <c r="L50" s="7">
        <v>427</v>
      </c>
      <c r="M50" s="7"/>
      <c r="N50" s="16"/>
      <c r="O50" s="8">
        <v>7</v>
      </c>
      <c r="P50" s="8">
        <v>8</v>
      </c>
      <c r="Q50" s="3">
        <v>58.2</v>
      </c>
      <c r="R50" s="3">
        <v>51.9</v>
      </c>
      <c r="S50" s="4">
        <v>110.1</v>
      </c>
      <c r="T50" s="63"/>
      <c r="Z50" s="65"/>
      <c r="AA50" s="65"/>
      <c r="AB50" s="65"/>
      <c r="AC50" s="66"/>
      <c r="AD50" s="66"/>
      <c r="AE50" s="66"/>
    </row>
    <row r="51" spans="1:31">
      <c r="A51" s="12" t="s">
        <v>0</v>
      </c>
      <c r="B51" s="10">
        <v>352</v>
      </c>
      <c r="C51" s="25">
        <v>1</v>
      </c>
      <c r="D51" s="36">
        <v>0</v>
      </c>
      <c r="E51" s="28">
        <v>5</v>
      </c>
      <c r="F51" s="8">
        <v>4</v>
      </c>
      <c r="G51" s="8">
        <v>12</v>
      </c>
      <c r="H51" s="3">
        <v>21.1</v>
      </c>
      <c r="I51" s="20">
        <v>0</v>
      </c>
      <c r="J51" s="18">
        <f t="shared" si="3"/>
        <v>21.1</v>
      </c>
      <c r="K51" s="4">
        <f t="shared" si="4"/>
        <v>0</v>
      </c>
      <c r="L51" s="7">
        <v>34</v>
      </c>
      <c r="M51" s="7"/>
      <c r="N51" s="16"/>
      <c r="O51" s="8">
        <v>0</v>
      </c>
      <c r="P51" s="8">
        <v>8</v>
      </c>
      <c r="Q51" s="3">
        <v>5</v>
      </c>
      <c r="R51" s="3"/>
      <c r="S51" s="4">
        <v>5</v>
      </c>
      <c r="T51" s="63"/>
      <c r="Z51" s="65"/>
      <c r="AA51" s="65"/>
      <c r="AB51" s="65"/>
      <c r="AC51" s="66"/>
      <c r="AD51" s="66"/>
      <c r="AE51" s="66"/>
    </row>
    <row r="52" spans="1:31">
      <c r="A52" s="12" t="s">
        <v>25</v>
      </c>
      <c r="B52" s="10">
        <v>220</v>
      </c>
      <c r="C52" s="25">
        <v>1</v>
      </c>
      <c r="D52" s="31" t="e">
        <f>#REF!</f>
        <v>#REF!</v>
      </c>
      <c r="E52" s="28">
        <v>0</v>
      </c>
      <c r="F52" s="8">
        <v>0</v>
      </c>
      <c r="G52" s="8">
        <v>3</v>
      </c>
      <c r="H52" s="3">
        <v>4.05</v>
      </c>
      <c r="I52" s="20">
        <v>0.43</v>
      </c>
      <c r="J52" s="18">
        <f t="shared" si="3"/>
        <v>4.4799999999999995</v>
      </c>
      <c r="K52" s="4">
        <f t="shared" si="4"/>
        <v>0.43</v>
      </c>
      <c r="L52" s="7">
        <v>24</v>
      </c>
      <c r="M52" s="7"/>
      <c r="N52" s="16"/>
      <c r="O52" s="8"/>
      <c r="P52" s="8"/>
      <c r="Q52" s="3">
        <v>1</v>
      </c>
      <c r="R52" s="3"/>
      <c r="S52" s="4">
        <v>1</v>
      </c>
      <c r="T52" s="63"/>
      <c r="Z52" s="65"/>
      <c r="AA52" s="65"/>
      <c r="AB52" s="65"/>
      <c r="AC52" s="66"/>
      <c r="AD52" s="66"/>
      <c r="AE52" s="66"/>
    </row>
    <row r="53" spans="1:31">
      <c r="A53" s="14" t="s">
        <v>61</v>
      </c>
      <c r="B53" s="10">
        <v>1872</v>
      </c>
      <c r="C53" s="25">
        <v>2</v>
      </c>
      <c r="D53" s="33" t="e">
        <f>#REF!</f>
        <v>#REF!</v>
      </c>
      <c r="E53" s="28">
        <v>1</v>
      </c>
      <c r="F53" s="10">
        <v>1</v>
      </c>
      <c r="G53" s="8">
        <v>12</v>
      </c>
      <c r="H53" s="3">
        <v>18.062999999999999</v>
      </c>
      <c r="I53" s="20">
        <v>7.0000000000000001E-3</v>
      </c>
      <c r="J53" s="18">
        <f t="shared" si="3"/>
        <v>18.07</v>
      </c>
      <c r="K53" s="4">
        <f t="shared" si="4"/>
        <v>7.0000000000000001E-3</v>
      </c>
      <c r="L53" s="9">
        <v>232</v>
      </c>
      <c r="M53" s="9"/>
      <c r="N53" s="17"/>
      <c r="O53" s="10"/>
      <c r="P53" s="10">
        <v>4</v>
      </c>
      <c r="Q53" s="3">
        <v>8.4</v>
      </c>
      <c r="R53" s="3">
        <v>0</v>
      </c>
      <c r="S53" s="4">
        <v>8.4</v>
      </c>
      <c r="T53" s="63"/>
      <c r="Z53" s="65"/>
      <c r="AA53" s="65"/>
      <c r="AB53" s="65"/>
      <c r="AC53" s="66"/>
      <c r="AD53" s="66"/>
      <c r="AE53" s="66"/>
    </row>
    <row r="54" spans="1:31">
      <c r="A54" s="14" t="s">
        <v>41</v>
      </c>
      <c r="B54" s="10">
        <v>26</v>
      </c>
      <c r="C54" s="25">
        <v>3</v>
      </c>
      <c r="D54" s="33" t="e">
        <f>#REF!</f>
        <v>#REF!</v>
      </c>
      <c r="E54" s="28">
        <v>3</v>
      </c>
      <c r="F54" s="10"/>
      <c r="G54" s="8">
        <v>0</v>
      </c>
      <c r="H54" s="3">
        <v>1.431</v>
      </c>
      <c r="I54" s="20">
        <v>0</v>
      </c>
      <c r="J54" s="18">
        <f t="shared" si="3"/>
        <v>1.431</v>
      </c>
      <c r="K54" s="4"/>
      <c r="L54" s="9"/>
      <c r="M54" s="9"/>
      <c r="N54" s="17"/>
      <c r="O54" s="10"/>
      <c r="P54" s="10"/>
      <c r="Q54" s="3"/>
      <c r="R54" s="3"/>
      <c r="S54" s="4"/>
      <c r="Z54" s="65"/>
      <c r="AA54" s="65"/>
      <c r="AB54" s="65"/>
      <c r="AC54" s="66"/>
      <c r="AD54" s="66"/>
      <c r="AE54" s="66"/>
    </row>
    <row r="55" spans="1:31">
      <c r="A55" s="12" t="s">
        <v>161</v>
      </c>
      <c r="B55" s="10">
        <v>264</v>
      </c>
      <c r="C55" s="25">
        <v>0</v>
      </c>
      <c r="D55" s="36">
        <v>0</v>
      </c>
      <c r="E55" s="28">
        <v>2</v>
      </c>
      <c r="F55" s="8">
        <v>1</v>
      </c>
      <c r="G55" s="8">
        <v>6</v>
      </c>
      <c r="H55" s="3">
        <v>10.448</v>
      </c>
      <c r="I55" s="20">
        <v>0.09</v>
      </c>
      <c r="J55" s="18">
        <f t="shared" si="3"/>
        <v>10.538</v>
      </c>
      <c r="K55" s="4">
        <f>SUM(I55:I55)</f>
        <v>0.09</v>
      </c>
      <c r="L55" s="7">
        <v>9</v>
      </c>
      <c r="M55" s="7"/>
      <c r="N55" s="16"/>
      <c r="O55" s="8"/>
      <c r="P55" s="8"/>
      <c r="Q55" s="3">
        <v>0.6</v>
      </c>
      <c r="R55" s="3"/>
      <c r="S55" s="4">
        <v>0.6</v>
      </c>
      <c r="Z55" s="65"/>
      <c r="AA55" s="65"/>
      <c r="AB55" s="65"/>
      <c r="AC55" s="66"/>
      <c r="AD55" s="66"/>
      <c r="AE55" s="66"/>
    </row>
    <row r="56" spans="1:31">
      <c r="A56" s="14" t="s">
        <v>58</v>
      </c>
      <c r="B56" s="10">
        <v>484</v>
      </c>
      <c r="C56" s="25">
        <v>4</v>
      </c>
      <c r="D56" s="33" t="e">
        <f>#REF!</f>
        <v>#REF!</v>
      </c>
      <c r="E56" s="28">
        <v>5</v>
      </c>
      <c r="F56" s="10">
        <v>4</v>
      </c>
      <c r="G56" s="8">
        <v>13</v>
      </c>
      <c r="H56" s="3">
        <v>26.215</v>
      </c>
      <c r="I56" s="20">
        <v>0</v>
      </c>
      <c r="J56" s="18">
        <f t="shared" si="3"/>
        <v>26.215</v>
      </c>
      <c r="K56" s="4">
        <f>SUM(I56:I56)</f>
        <v>0</v>
      </c>
      <c r="L56" s="9">
        <v>33</v>
      </c>
      <c r="M56" s="9"/>
      <c r="N56" s="17"/>
      <c r="O56" s="10">
        <v>1</v>
      </c>
      <c r="P56" s="10">
        <v>10</v>
      </c>
      <c r="Q56" s="3">
        <v>1.4</v>
      </c>
      <c r="R56" s="3"/>
      <c r="S56" s="4">
        <v>1.4</v>
      </c>
      <c r="Z56" s="65"/>
      <c r="AA56" s="65"/>
      <c r="AB56" s="65"/>
      <c r="AC56" s="66"/>
      <c r="AD56" s="66"/>
      <c r="AE56" s="66"/>
    </row>
    <row r="57" spans="1:31">
      <c r="A57" s="12" t="s">
        <v>34</v>
      </c>
      <c r="B57" s="10">
        <v>1113</v>
      </c>
      <c r="C57" s="25">
        <v>2</v>
      </c>
      <c r="D57" s="34" t="e">
        <f>#REF!</f>
        <v>#REF!</v>
      </c>
      <c r="E57" s="28">
        <v>3</v>
      </c>
      <c r="F57" s="8">
        <v>3</v>
      </c>
      <c r="G57" s="8">
        <v>47</v>
      </c>
      <c r="H57" s="3">
        <v>101.34699999999999</v>
      </c>
      <c r="I57" s="20">
        <v>19.7</v>
      </c>
      <c r="J57" s="18">
        <f t="shared" si="3"/>
        <v>121.047</v>
      </c>
      <c r="K57" s="4">
        <f>SUM(I57:I57)</f>
        <v>19.7</v>
      </c>
      <c r="L57" s="7">
        <v>165</v>
      </c>
      <c r="M57" s="7"/>
      <c r="N57" s="16"/>
      <c r="O57" s="8"/>
      <c r="P57" s="8">
        <v>4</v>
      </c>
      <c r="Q57" s="3">
        <v>18.100000000000001</v>
      </c>
      <c r="R57" s="3">
        <v>4</v>
      </c>
      <c r="S57" s="4">
        <v>22.1</v>
      </c>
      <c r="Z57" s="65"/>
      <c r="AA57" s="65"/>
      <c r="AB57" s="65"/>
      <c r="AC57" s="66"/>
      <c r="AD57" s="66"/>
      <c r="AE57" s="66"/>
    </row>
    <row r="58" spans="1:31">
      <c r="A58" s="12" t="s">
        <v>55</v>
      </c>
      <c r="B58" s="10">
        <v>744</v>
      </c>
      <c r="C58" s="25">
        <v>1</v>
      </c>
      <c r="D58" s="37" t="e">
        <f>#REF!</f>
        <v>#REF!</v>
      </c>
      <c r="E58" s="28">
        <v>5</v>
      </c>
      <c r="F58" s="8">
        <v>5</v>
      </c>
      <c r="G58" s="8">
        <v>32</v>
      </c>
      <c r="H58" s="3">
        <v>61.320000000000007</v>
      </c>
      <c r="I58" s="20">
        <v>5.8999999999999997E-2</v>
      </c>
      <c r="J58" s="18">
        <f t="shared" si="3"/>
        <v>61.379000000000005</v>
      </c>
      <c r="K58" s="4">
        <f>SUM(I58:I58)</f>
        <v>5.8999999999999997E-2</v>
      </c>
      <c r="L58" s="7">
        <v>27</v>
      </c>
      <c r="M58" s="7"/>
      <c r="N58" s="16"/>
      <c r="O58" s="8">
        <v>0</v>
      </c>
      <c r="P58" s="8">
        <v>0</v>
      </c>
      <c r="Q58" s="3">
        <v>0.1</v>
      </c>
      <c r="R58" s="3">
        <v>0</v>
      </c>
      <c r="S58" s="4">
        <v>0.1</v>
      </c>
      <c r="Z58" s="65"/>
      <c r="AA58" s="65"/>
      <c r="AB58" s="65"/>
      <c r="AC58" s="66"/>
      <c r="AD58" s="66"/>
      <c r="AE58" s="66"/>
    </row>
    <row r="59" spans="1:31">
      <c r="A59" s="15" t="s">
        <v>8</v>
      </c>
      <c r="B59" s="58">
        <f>SUM(B4:B58)</f>
        <v>45928</v>
      </c>
      <c r="C59" s="26">
        <f t="shared" ref="C59:J59" si="5">SUM(C4:C58)</f>
        <v>90</v>
      </c>
      <c r="D59" s="38" t="e">
        <f t="shared" si="5"/>
        <v>#REF!</v>
      </c>
      <c r="E59" s="29">
        <f>SUM(E4:E58)</f>
        <v>381</v>
      </c>
      <c r="F59" s="11">
        <f t="shared" si="5"/>
        <v>335</v>
      </c>
      <c r="G59" s="11">
        <f t="shared" si="5"/>
        <v>1722</v>
      </c>
      <c r="H59" s="5">
        <f t="shared" si="5"/>
        <v>5040.3320000000003</v>
      </c>
      <c r="I59" s="5">
        <f t="shared" si="5"/>
        <v>1664.66</v>
      </c>
      <c r="J59" s="5">
        <f t="shared" si="5"/>
        <v>6704.9920000000002</v>
      </c>
      <c r="K59" s="5">
        <f>SUM(I59:I59)</f>
        <v>1664.66</v>
      </c>
      <c r="L59" s="57">
        <f t="shared" ref="L59:S59" si="6">SUM(L4:L58)</f>
        <v>4834</v>
      </c>
      <c r="M59" s="57">
        <f t="shared" si="6"/>
        <v>0</v>
      </c>
      <c r="N59" s="57">
        <f t="shared" si="6"/>
        <v>0</v>
      </c>
      <c r="O59" s="57">
        <f t="shared" si="6"/>
        <v>26</v>
      </c>
      <c r="P59" s="57">
        <f t="shared" si="6"/>
        <v>250</v>
      </c>
      <c r="Q59" s="57">
        <f t="shared" si="6"/>
        <v>2526.2000000000003</v>
      </c>
      <c r="R59" s="57">
        <f t="shared" si="6"/>
        <v>683.99999999999989</v>
      </c>
      <c r="S59" s="57">
        <f t="shared" si="6"/>
        <v>3210.1000000000008</v>
      </c>
    </row>
    <row r="60" spans="1:31">
      <c r="A60" s="73" t="s">
        <v>166</v>
      </c>
      <c r="B60" s="73"/>
      <c r="C60" s="73"/>
      <c r="D60" s="73"/>
      <c r="E60" s="73"/>
      <c r="F60" s="73"/>
      <c r="G60" s="73"/>
      <c r="H60" s="73"/>
      <c r="I60" s="73"/>
      <c r="J60" s="73"/>
      <c r="K60" s="73"/>
    </row>
    <row r="61" spans="1:31">
      <c r="A61" s="74"/>
      <c r="B61" s="74"/>
      <c r="C61" s="74"/>
      <c r="D61" s="74"/>
      <c r="E61" s="74"/>
      <c r="F61" s="74"/>
      <c r="G61" s="74"/>
      <c r="H61" s="74"/>
      <c r="I61" s="74"/>
      <c r="J61" s="74"/>
      <c r="K61" s="74"/>
    </row>
    <row r="62" spans="1:31">
      <c r="A62" s="75" t="s">
        <v>154</v>
      </c>
      <c r="B62" s="75"/>
      <c r="C62" s="75"/>
      <c r="D62" s="75"/>
      <c r="E62" s="75"/>
      <c r="F62" s="75"/>
      <c r="G62" s="75"/>
      <c r="H62" s="75"/>
      <c r="I62" s="75"/>
      <c r="J62" s="75"/>
      <c r="K62" s="75"/>
    </row>
    <row r="63" spans="1:31">
      <c r="A63" s="76" t="s">
        <v>192</v>
      </c>
      <c r="B63" s="76"/>
      <c r="C63" s="76"/>
      <c r="D63" s="76"/>
      <c r="E63" s="76"/>
      <c r="F63" s="76"/>
      <c r="G63" s="76"/>
      <c r="H63" s="76"/>
      <c r="I63" s="76"/>
      <c r="J63" s="76"/>
    </row>
    <row r="64" spans="1:31">
      <c r="A64"/>
      <c r="B64" s="54"/>
    </row>
    <row r="65" spans="1:11">
      <c r="A65"/>
      <c r="B65" s="54"/>
      <c r="F65">
        <v>361</v>
      </c>
      <c r="K65">
        <v>10998.491</v>
      </c>
    </row>
    <row r="66" spans="1:11">
      <c r="A66"/>
      <c r="B66" s="54"/>
    </row>
    <row r="67" spans="1:11">
      <c r="A67"/>
      <c r="B67" s="54"/>
    </row>
    <row r="68" spans="1:11">
      <c r="A68"/>
      <c r="B68" s="54"/>
    </row>
    <row r="69" spans="1:11">
      <c r="A69"/>
      <c r="B69" s="54"/>
    </row>
    <row r="70" spans="1:11">
      <c r="A70"/>
      <c r="B70" s="54"/>
    </row>
    <row r="71" spans="1:11">
      <c r="A71"/>
      <c r="B71" s="54"/>
    </row>
    <row r="72" spans="1:11">
      <c r="A72"/>
      <c r="B72" s="54"/>
    </row>
    <row r="73" spans="1:11">
      <c r="A73"/>
      <c r="B73" s="54"/>
    </row>
    <row r="74" spans="1:11">
      <c r="A74"/>
      <c r="B74" s="54"/>
    </row>
    <row r="75" spans="1:11">
      <c r="A75"/>
      <c r="B75" s="54"/>
    </row>
    <row r="76" spans="1:11">
      <c r="A76"/>
      <c r="B76" s="54"/>
    </row>
    <row r="77" spans="1:11">
      <c r="A77"/>
      <c r="B77" s="54"/>
    </row>
    <row r="78" spans="1:11">
      <c r="A78"/>
      <c r="B78" s="54"/>
    </row>
    <row r="79" spans="1:11">
      <c r="A79"/>
      <c r="B79" s="54"/>
    </row>
    <row r="80" spans="1:11">
      <c r="A80"/>
      <c r="B80" s="54"/>
    </row>
    <row r="81" spans="1:2">
      <c r="A81"/>
      <c r="B81" s="54"/>
    </row>
    <row r="82" spans="1:2">
      <c r="A82"/>
      <c r="B82" s="54"/>
    </row>
    <row r="83" spans="1:2">
      <c r="A83"/>
      <c r="B83" s="54"/>
    </row>
    <row r="84" spans="1:2">
      <c r="A84"/>
      <c r="B84" s="54"/>
    </row>
    <row r="85" spans="1:2">
      <c r="A85"/>
      <c r="B85" s="54"/>
    </row>
    <row r="86" spans="1:2">
      <c r="A86"/>
      <c r="B86" s="54"/>
    </row>
    <row r="87" spans="1:2">
      <c r="A87"/>
      <c r="B87" s="54"/>
    </row>
    <row r="88" spans="1:2">
      <c r="A88"/>
      <c r="B88" s="54"/>
    </row>
    <row r="89" spans="1:2">
      <c r="A89"/>
      <c r="B89" s="54"/>
    </row>
    <row r="90" spans="1:2">
      <c r="A90"/>
      <c r="B90" s="54"/>
    </row>
    <row r="91" spans="1:2">
      <c r="A91"/>
      <c r="B91" s="54"/>
    </row>
    <row r="92" spans="1:2">
      <c r="A92"/>
      <c r="B92" s="54"/>
    </row>
    <row r="93" spans="1:2">
      <c r="A93"/>
      <c r="B93" s="54"/>
    </row>
    <row r="94" spans="1:2">
      <c r="A94"/>
      <c r="B94" s="54"/>
    </row>
    <row r="95" spans="1:2">
      <c r="A95"/>
      <c r="B95" s="54"/>
    </row>
    <row r="96" spans="1:2">
      <c r="A96"/>
      <c r="B96" s="54"/>
    </row>
    <row r="97" spans="1:2">
      <c r="A97"/>
      <c r="B97" s="54"/>
    </row>
    <row r="98" spans="1:2">
      <c r="A98"/>
      <c r="B98" s="54"/>
    </row>
    <row r="99" spans="1:2">
      <c r="A99"/>
      <c r="B99" s="54"/>
    </row>
    <row r="100" spans="1:2">
      <c r="A100"/>
      <c r="B100" s="54"/>
    </row>
    <row r="101" spans="1:2">
      <c r="A101"/>
      <c r="B101" s="54"/>
    </row>
    <row r="102" spans="1:2">
      <c r="A102"/>
      <c r="B102" s="54"/>
    </row>
    <row r="103" spans="1:2">
      <c r="A103"/>
      <c r="B103" s="54"/>
    </row>
    <row r="104" spans="1:2">
      <c r="A104"/>
      <c r="B104" s="54"/>
    </row>
    <row r="105" spans="1:2">
      <c r="A105"/>
      <c r="B105" s="54"/>
    </row>
    <row r="106" spans="1:2">
      <c r="A106"/>
      <c r="B106" s="54"/>
    </row>
    <row r="107" spans="1:2">
      <c r="A107"/>
      <c r="B107" s="54"/>
    </row>
    <row r="108" spans="1:2">
      <c r="A108"/>
      <c r="B108" s="54"/>
    </row>
    <row r="109" spans="1:2">
      <c r="A109"/>
      <c r="B109" s="54"/>
    </row>
    <row r="110" spans="1:2">
      <c r="A110"/>
      <c r="B110" s="54"/>
    </row>
    <row r="111" spans="1:2">
      <c r="A111"/>
      <c r="B111" s="54"/>
    </row>
    <row r="112" spans="1:2">
      <c r="A112"/>
      <c r="B112" s="54"/>
    </row>
    <row r="113" spans="1:2">
      <c r="A113"/>
      <c r="B113" s="54"/>
    </row>
    <row r="114" spans="1:2">
      <c r="A114"/>
      <c r="B114" s="54"/>
    </row>
    <row r="115" spans="1:2">
      <c r="A115"/>
      <c r="B115" s="54"/>
    </row>
    <row r="116" spans="1:2">
      <c r="A116"/>
      <c r="B116" s="54"/>
    </row>
    <row r="117" spans="1:2">
      <c r="A117"/>
      <c r="B117" s="54"/>
    </row>
    <row r="118" spans="1:2">
      <c r="A118"/>
      <c r="B118" s="54"/>
    </row>
    <row r="119" spans="1:2">
      <c r="A119"/>
      <c r="B119" s="54"/>
    </row>
    <row r="120" spans="1:2">
      <c r="A120"/>
      <c r="B120" s="54"/>
    </row>
    <row r="121" spans="1:2">
      <c r="A121"/>
      <c r="B121" s="54"/>
    </row>
    <row r="122" spans="1:2">
      <c r="A122"/>
      <c r="B122" s="54"/>
    </row>
    <row r="123" spans="1:2">
      <c r="A123"/>
      <c r="B123" s="54"/>
    </row>
    <row r="124" spans="1:2">
      <c r="A124"/>
      <c r="B124" s="54"/>
    </row>
    <row r="125" spans="1:2">
      <c r="A125"/>
      <c r="B125" s="54"/>
    </row>
    <row r="126" spans="1:2">
      <c r="A126"/>
      <c r="B126" s="54"/>
    </row>
    <row r="127" spans="1:2">
      <c r="A127"/>
      <c r="B127" s="54"/>
    </row>
    <row r="128" spans="1:2">
      <c r="A128"/>
      <c r="B128" s="54"/>
    </row>
    <row r="129" spans="1:2">
      <c r="A129"/>
      <c r="B129" s="54"/>
    </row>
    <row r="130" spans="1:2">
      <c r="A130"/>
      <c r="B130" s="54"/>
    </row>
    <row r="131" spans="1:2">
      <c r="A131"/>
      <c r="B131" s="54"/>
    </row>
    <row r="132" spans="1:2">
      <c r="A132"/>
      <c r="B132" s="54"/>
    </row>
    <row r="133" spans="1:2">
      <c r="A133"/>
      <c r="B133" s="54"/>
    </row>
    <row r="134" spans="1:2">
      <c r="A134"/>
      <c r="B134" s="54"/>
    </row>
    <row r="135" spans="1:2">
      <c r="A135"/>
      <c r="B135" s="54"/>
    </row>
    <row r="136" spans="1:2">
      <c r="A136"/>
      <c r="B136" s="54"/>
    </row>
    <row r="137" spans="1:2">
      <c r="A137"/>
      <c r="B137" s="54"/>
    </row>
    <row r="138" spans="1:2">
      <c r="A138"/>
      <c r="B138" s="54"/>
    </row>
    <row r="139" spans="1:2">
      <c r="A139"/>
      <c r="B139" s="54"/>
    </row>
    <row r="140" spans="1:2">
      <c r="A140"/>
      <c r="B140" s="54"/>
    </row>
    <row r="141" spans="1:2">
      <c r="A141"/>
      <c r="B141" s="54"/>
    </row>
    <row r="142" spans="1:2">
      <c r="A142"/>
      <c r="B142" s="54"/>
    </row>
    <row r="143" spans="1:2">
      <c r="A143"/>
      <c r="B143" s="54"/>
    </row>
    <row r="144" spans="1:2">
      <c r="A144"/>
      <c r="B144" s="54"/>
    </row>
    <row r="145" spans="1:2">
      <c r="A145"/>
      <c r="B145" s="54"/>
    </row>
    <row r="146" spans="1:2">
      <c r="A146"/>
      <c r="B146" s="54"/>
    </row>
    <row r="147" spans="1:2">
      <c r="A147"/>
      <c r="B147" s="54"/>
    </row>
    <row r="148" spans="1:2">
      <c r="A148"/>
      <c r="B148" s="54"/>
    </row>
    <row r="149" spans="1:2">
      <c r="A149"/>
      <c r="B149" s="54"/>
    </row>
    <row r="150" spans="1:2">
      <c r="A150"/>
      <c r="B150" s="54"/>
    </row>
    <row r="151" spans="1:2">
      <c r="A151"/>
      <c r="B151" s="54"/>
    </row>
    <row r="152" spans="1:2">
      <c r="A152"/>
      <c r="B152" s="54"/>
    </row>
    <row r="153" spans="1:2">
      <c r="A153"/>
      <c r="B153" s="54"/>
    </row>
    <row r="154" spans="1:2">
      <c r="A154"/>
      <c r="B154" s="54"/>
    </row>
    <row r="155" spans="1:2">
      <c r="A155"/>
      <c r="B155" s="54"/>
    </row>
    <row r="156" spans="1:2">
      <c r="A156"/>
      <c r="B156" s="54"/>
    </row>
    <row r="157" spans="1:2">
      <c r="A157"/>
      <c r="B157" s="54"/>
    </row>
    <row r="158" spans="1:2">
      <c r="A158"/>
      <c r="B158" s="54"/>
    </row>
    <row r="159" spans="1:2">
      <c r="A159"/>
      <c r="B159" s="54"/>
    </row>
    <row r="160" spans="1:2">
      <c r="A160"/>
      <c r="B160" s="54"/>
    </row>
    <row r="161" spans="1:2">
      <c r="A161"/>
      <c r="B161" s="54"/>
    </row>
    <row r="162" spans="1:2">
      <c r="A162"/>
      <c r="B162" s="54"/>
    </row>
    <row r="163" spans="1:2">
      <c r="A163"/>
      <c r="B163" s="54"/>
    </row>
    <row r="164" spans="1:2">
      <c r="A164"/>
      <c r="B164" s="54"/>
    </row>
    <row r="165" spans="1:2">
      <c r="A165"/>
      <c r="B165" s="54"/>
    </row>
    <row r="166" spans="1:2">
      <c r="A166"/>
      <c r="B166" s="54"/>
    </row>
    <row r="167" spans="1:2">
      <c r="A167"/>
      <c r="B167" s="54"/>
    </row>
    <row r="168" spans="1:2">
      <c r="A168"/>
      <c r="B168" s="54"/>
    </row>
    <row r="169" spans="1:2">
      <c r="A169"/>
      <c r="B169" s="54"/>
    </row>
    <row r="170" spans="1:2">
      <c r="A170"/>
      <c r="B170" s="54"/>
    </row>
    <row r="171" spans="1:2">
      <c r="A171"/>
      <c r="B171" s="54"/>
    </row>
    <row r="172" spans="1:2">
      <c r="A172"/>
      <c r="B172" s="54"/>
    </row>
    <row r="173" spans="1:2">
      <c r="A173"/>
      <c r="B173" s="54"/>
    </row>
    <row r="174" spans="1:2">
      <c r="A174"/>
      <c r="B174" s="54"/>
    </row>
    <row r="175" spans="1:2">
      <c r="A175"/>
      <c r="B175" s="54"/>
    </row>
    <row r="176" spans="1:2">
      <c r="A176"/>
      <c r="B176" s="54"/>
    </row>
    <row r="177" spans="1:2">
      <c r="A177"/>
      <c r="B177" s="54"/>
    </row>
    <row r="178" spans="1:2">
      <c r="A178"/>
      <c r="B178" s="54"/>
    </row>
    <row r="179" spans="1:2">
      <c r="A179"/>
      <c r="B179" s="54"/>
    </row>
    <row r="180" spans="1:2">
      <c r="A180"/>
      <c r="B180" s="54"/>
    </row>
    <row r="181" spans="1:2">
      <c r="A181"/>
      <c r="B181" s="54"/>
    </row>
    <row r="182" spans="1:2">
      <c r="A182"/>
      <c r="B182" s="54"/>
    </row>
    <row r="183" spans="1:2">
      <c r="A183"/>
      <c r="B183" s="54"/>
    </row>
    <row r="184" spans="1:2">
      <c r="A184"/>
      <c r="B184" s="54"/>
    </row>
    <row r="185" spans="1:2">
      <c r="A185"/>
      <c r="B185" s="54"/>
    </row>
    <row r="186" spans="1:2">
      <c r="A186"/>
      <c r="B186" s="54"/>
    </row>
    <row r="187" spans="1:2">
      <c r="A187"/>
      <c r="B187" s="54"/>
    </row>
    <row r="188" spans="1:2">
      <c r="A188"/>
      <c r="B188" s="54"/>
    </row>
    <row r="189" spans="1:2">
      <c r="A189"/>
      <c r="B189" s="54"/>
    </row>
    <row r="190" spans="1:2">
      <c r="A190"/>
      <c r="B190" s="54"/>
    </row>
    <row r="191" spans="1:2">
      <c r="A191"/>
      <c r="B191" s="54"/>
    </row>
    <row r="192" spans="1:2">
      <c r="A192"/>
      <c r="B192" s="54"/>
    </row>
    <row r="193" spans="1:2">
      <c r="A193"/>
      <c r="B193" s="54"/>
    </row>
    <row r="194" spans="1:2">
      <c r="A194"/>
      <c r="B194" s="54"/>
    </row>
    <row r="195" spans="1:2">
      <c r="A195"/>
      <c r="B195" s="54"/>
    </row>
    <row r="196" spans="1:2">
      <c r="A196"/>
      <c r="B196" s="54"/>
    </row>
    <row r="197" spans="1:2">
      <c r="A197"/>
      <c r="B197" s="54"/>
    </row>
    <row r="198" spans="1:2">
      <c r="A198"/>
      <c r="B198" s="54"/>
    </row>
    <row r="199" spans="1:2">
      <c r="A199"/>
      <c r="B199" s="54"/>
    </row>
    <row r="200" spans="1:2">
      <c r="A200"/>
      <c r="B200" s="54"/>
    </row>
    <row r="201" spans="1:2">
      <c r="A201"/>
      <c r="B201" s="54"/>
    </row>
    <row r="202" spans="1:2">
      <c r="A202"/>
      <c r="B202" s="54"/>
    </row>
    <row r="203" spans="1:2">
      <c r="A203"/>
      <c r="B203" s="54"/>
    </row>
    <row r="204" spans="1:2">
      <c r="A204"/>
      <c r="B204" s="54"/>
    </row>
    <row r="205" spans="1:2">
      <c r="A205"/>
      <c r="B205" s="54"/>
    </row>
    <row r="206" spans="1:2">
      <c r="A206"/>
      <c r="B206" s="54"/>
    </row>
    <row r="207" spans="1:2">
      <c r="A207"/>
      <c r="B207" s="54"/>
    </row>
    <row r="208" spans="1:2">
      <c r="A208"/>
      <c r="B208" s="54"/>
    </row>
    <row r="209" spans="1:2">
      <c r="A209"/>
      <c r="B209" s="54"/>
    </row>
    <row r="210" spans="1:2">
      <c r="A210"/>
      <c r="B210" s="54"/>
    </row>
    <row r="211" spans="1:2">
      <c r="A211"/>
      <c r="B211" s="54"/>
    </row>
    <row r="212" spans="1:2">
      <c r="A212"/>
      <c r="B212" s="54"/>
    </row>
    <row r="213" spans="1:2">
      <c r="A213"/>
      <c r="B213" s="54"/>
    </row>
    <row r="214" spans="1:2">
      <c r="A214"/>
      <c r="B214" s="54"/>
    </row>
    <row r="215" spans="1:2">
      <c r="A215"/>
      <c r="B215" s="54"/>
    </row>
    <row r="216" spans="1:2">
      <c r="A216"/>
      <c r="B216" s="54"/>
    </row>
    <row r="217" spans="1:2">
      <c r="A217"/>
      <c r="B217" s="54"/>
    </row>
    <row r="218" spans="1:2">
      <c r="A218"/>
      <c r="B218" s="54"/>
    </row>
    <row r="219" spans="1:2">
      <c r="A219"/>
      <c r="B219" s="54"/>
    </row>
    <row r="220" spans="1:2">
      <c r="A220"/>
      <c r="B220" s="54"/>
    </row>
    <row r="221" spans="1:2">
      <c r="A221"/>
      <c r="B221" s="54"/>
    </row>
    <row r="222" spans="1:2">
      <c r="A222"/>
      <c r="B222" s="54"/>
    </row>
    <row r="223" spans="1:2">
      <c r="A223"/>
      <c r="B223" s="54"/>
    </row>
    <row r="224" spans="1:2">
      <c r="A224"/>
      <c r="B224" s="54"/>
    </row>
    <row r="225" spans="1:2">
      <c r="A225"/>
      <c r="B225" s="54"/>
    </row>
    <row r="226" spans="1:2">
      <c r="A226"/>
      <c r="B226" s="54"/>
    </row>
    <row r="227" spans="1:2">
      <c r="A227"/>
      <c r="B227" s="54"/>
    </row>
    <row r="228" spans="1:2">
      <c r="A228"/>
      <c r="B228" s="54"/>
    </row>
    <row r="229" spans="1:2">
      <c r="A229"/>
      <c r="B229" s="54"/>
    </row>
    <row r="230" spans="1:2">
      <c r="A230"/>
      <c r="B230" s="54"/>
    </row>
    <row r="231" spans="1:2">
      <c r="A231"/>
      <c r="B231" s="54"/>
    </row>
    <row r="232" spans="1:2">
      <c r="A232"/>
      <c r="B232" s="54"/>
    </row>
    <row r="233" spans="1:2">
      <c r="A233"/>
      <c r="B233" s="54"/>
    </row>
    <row r="234" spans="1:2">
      <c r="A234"/>
      <c r="B234" s="54"/>
    </row>
    <row r="235" spans="1:2">
      <c r="A235"/>
      <c r="B235" s="54"/>
    </row>
    <row r="236" spans="1:2">
      <c r="A236"/>
      <c r="B236" s="54"/>
    </row>
    <row r="237" spans="1:2">
      <c r="A237"/>
      <c r="B237" s="54"/>
    </row>
    <row r="238" spans="1:2">
      <c r="A238"/>
      <c r="B238" s="54"/>
    </row>
    <row r="239" spans="1:2">
      <c r="A239"/>
      <c r="B239" s="54"/>
    </row>
    <row r="240" spans="1:2">
      <c r="A240"/>
      <c r="B240" s="54"/>
    </row>
    <row r="241" spans="1:2">
      <c r="A241"/>
      <c r="B241" s="54"/>
    </row>
    <row r="242" spans="1:2">
      <c r="A242"/>
      <c r="B242" s="54"/>
    </row>
    <row r="243" spans="1:2">
      <c r="A243"/>
      <c r="B243" s="54"/>
    </row>
    <row r="244" spans="1:2">
      <c r="A244"/>
      <c r="B244" s="54"/>
    </row>
    <row r="245" spans="1:2">
      <c r="A245"/>
      <c r="B245" s="54"/>
    </row>
    <row r="246" spans="1:2">
      <c r="A246"/>
      <c r="B246" s="54"/>
    </row>
    <row r="247" spans="1:2">
      <c r="A247"/>
      <c r="B247" s="54"/>
    </row>
    <row r="248" spans="1:2">
      <c r="A248"/>
      <c r="B248" s="54"/>
    </row>
    <row r="249" spans="1:2">
      <c r="A249"/>
      <c r="B249" s="54"/>
    </row>
    <row r="250" spans="1:2">
      <c r="A250"/>
      <c r="B250" s="54"/>
    </row>
    <row r="251" spans="1:2">
      <c r="A251"/>
      <c r="B251" s="54"/>
    </row>
    <row r="252" spans="1:2">
      <c r="A252"/>
      <c r="B252" s="54"/>
    </row>
    <row r="253" spans="1:2">
      <c r="A253"/>
      <c r="B253" s="54"/>
    </row>
    <row r="254" spans="1:2">
      <c r="A254"/>
      <c r="B254" s="54"/>
    </row>
    <row r="255" spans="1:2">
      <c r="A255"/>
      <c r="B255" s="54"/>
    </row>
    <row r="256" spans="1:2">
      <c r="A256"/>
      <c r="B256" s="54"/>
    </row>
    <row r="257" spans="1:2">
      <c r="A257"/>
      <c r="B257" s="54"/>
    </row>
    <row r="258" spans="1:2">
      <c r="A258"/>
      <c r="B258" s="54"/>
    </row>
    <row r="259" spans="1:2">
      <c r="A259"/>
      <c r="B259" s="54"/>
    </row>
    <row r="260" spans="1:2">
      <c r="A260"/>
      <c r="B260" s="54"/>
    </row>
    <row r="261" spans="1:2">
      <c r="A261"/>
      <c r="B261" s="54"/>
    </row>
    <row r="262" spans="1:2">
      <c r="A262"/>
      <c r="B262" s="54"/>
    </row>
    <row r="263" spans="1:2">
      <c r="A263"/>
      <c r="B263" s="54"/>
    </row>
    <row r="264" spans="1:2">
      <c r="A264"/>
      <c r="B264" s="54"/>
    </row>
    <row r="265" spans="1:2">
      <c r="A265"/>
      <c r="B265" s="54"/>
    </row>
    <row r="266" spans="1:2">
      <c r="A266"/>
      <c r="B266" s="54"/>
    </row>
    <row r="267" spans="1:2">
      <c r="A267"/>
      <c r="B267" s="54"/>
    </row>
    <row r="268" spans="1:2">
      <c r="A268"/>
      <c r="B268" s="54"/>
    </row>
    <row r="269" spans="1:2">
      <c r="A269"/>
      <c r="B269" s="54"/>
    </row>
    <row r="270" spans="1:2">
      <c r="A270"/>
      <c r="B270" s="54"/>
    </row>
    <row r="271" spans="1:2">
      <c r="A271"/>
      <c r="B271" s="54"/>
    </row>
    <row r="272" spans="1:2">
      <c r="A272"/>
      <c r="B272" s="54"/>
    </row>
    <row r="273" spans="1:2">
      <c r="A273"/>
      <c r="B273" s="54"/>
    </row>
    <row r="274" spans="1:2">
      <c r="A274"/>
      <c r="B274" s="54"/>
    </row>
    <row r="275" spans="1:2">
      <c r="A275"/>
      <c r="B275" s="54"/>
    </row>
    <row r="276" spans="1:2">
      <c r="A276"/>
      <c r="B276" s="54"/>
    </row>
    <row r="277" spans="1:2">
      <c r="A277"/>
      <c r="B277" s="54"/>
    </row>
    <row r="278" spans="1:2">
      <c r="A278"/>
      <c r="B278" s="54"/>
    </row>
    <row r="279" spans="1:2">
      <c r="A279"/>
      <c r="B279" s="54"/>
    </row>
    <row r="280" spans="1:2">
      <c r="A280"/>
      <c r="B280" s="54"/>
    </row>
    <row r="281" spans="1:2">
      <c r="A281"/>
      <c r="B281" s="54"/>
    </row>
    <row r="282" spans="1:2">
      <c r="A282"/>
      <c r="B282" s="54"/>
    </row>
    <row r="283" spans="1:2">
      <c r="A283"/>
      <c r="B283" s="54"/>
    </row>
    <row r="284" spans="1:2">
      <c r="A284"/>
      <c r="B284" s="54"/>
    </row>
    <row r="285" spans="1:2">
      <c r="A285"/>
      <c r="B285" s="54"/>
    </row>
    <row r="286" spans="1:2">
      <c r="A286"/>
      <c r="B286" s="54"/>
    </row>
    <row r="287" spans="1:2">
      <c r="A287"/>
      <c r="B287" s="54"/>
    </row>
    <row r="288" spans="1:2">
      <c r="A288"/>
      <c r="B288" s="54"/>
    </row>
    <row r="289" spans="1:2">
      <c r="A289"/>
      <c r="B289" s="54"/>
    </row>
    <row r="290" spans="1:2">
      <c r="A290"/>
      <c r="B290" s="54"/>
    </row>
    <row r="291" spans="1:2">
      <c r="A291"/>
      <c r="B291" s="54"/>
    </row>
    <row r="292" spans="1:2">
      <c r="A292"/>
      <c r="B292" s="54"/>
    </row>
  </sheetData>
  <mergeCells count="5">
    <mergeCell ref="A1:K1"/>
    <mergeCell ref="A2:K2"/>
    <mergeCell ref="A60:K61"/>
    <mergeCell ref="A62:K62"/>
    <mergeCell ref="A63:J63"/>
  </mergeCells>
  <hyperlinks>
    <hyperlink ref="A56" display="West Virginia"/>
    <hyperlink ref="A53" display="Virginia"/>
    <hyperlink ref="A4" display="Alabama"/>
    <hyperlink ref="A23" display="Kentucky"/>
  </hyperlinks>
  <printOptions horizontalCentered="1"/>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workbookViewId="0">
      <pane ySplit="1" topLeftCell="A86" activePane="bottomLeft" state="frozen"/>
      <selection pane="bottomLeft" activeCell="I5" sqref="I5"/>
    </sheetView>
  </sheetViews>
  <sheetFormatPr baseColWidth="10" defaultColWidth="8.83203125" defaultRowHeight="40" customHeight="1" x14ac:dyDescent="0"/>
  <cols>
    <col min="1" max="1" width="34.5" customWidth="1"/>
    <col min="2" max="2" width="15.83203125" customWidth="1"/>
    <col min="3" max="3" width="10.6640625" customWidth="1"/>
    <col min="4" max="4" width="10.83203125" customWidth="1"/>
    <col min="5" max="5" width="17.1640625" customWidth="1"/>
    <col min="6" max="6" width="9.1640625" hidden="1" customWidth="1"/>
    <col min="7" max="7" width="13.6640625" hidden="1" customWidth="1"/>
    <col min="8" max="8" width="13.5" hidden="1" customWidth="1"/>
    <col min="9" max="9" width="18.5" style="56" customWidth="1"/>
    <col min="10" max="10" width="16.83203125" customWidth="1"/>
    <col min="11" max="11" width="18.5" customWidth="1"/>
  </cols>
  <sheetData>
    <row r="1" spans="1:11" ht="51.75" customHeight="1">
      <c r="A1" s="21" t="s">
        <v>31</v>
      </c>
      <c r="B1" s="13" t="s">
        <v>72</v>
      </c>
      <c r="C1" s="46" t="s">
        <v>171</v>
      </c>
      <c r="D1" s="46" t="s">
        <v>170</v>
      </c>
      <c r="E1" s="13" t="s">
        <v>183</v>
      </c>
      <c r="F1" s="13" t="s">
        <v>68</v>
      </c>
      <c r="G1" s="13" t="s">
        <v>2</v>
      </c>
      <c r="H1" s="13" t="s">
        <v>74</v>
      </c>
      <c r="I1" s="52" t="s">
        <v>169</v>
      </c>
      <c r="J1" s="52" t="s">
        <v>167</v>
      </c>
      <c r="K1" s="52" t="s">
        <v>168</v>
      </c>
    </row>
    <row r="2" spans="1:11" ht="40" customHeight="1">
      <c r="A2" s="49" t="s">
        <v>164</v>
      </c>
      <c r="B2" s="46">
        <v>40534</v>
      </c>
      <c r="C2" s="40">
        <v>40513</v>
      </c>
      <c r="D2" s="40">
        <v>40517</v>
      </c>
      <c r="E2" s="45" t="s">
        <v>25</v>
      </c>
      <c r="F2" s="43" t="s">
        <v>165</v>
      </c>
      <c r="G2" s="45"/>
      <c r="H2" s="45"/>
      <c r="I2" s="42">
        <f t="shared" ref="I2:I43" si="0">SUM(J2:K2)</f>
        <v>1440909.07</v>
      </c>
      <c r="J2" s="42">
        <v>0</v>
      </c>
      <c r="K2" s="42">
        <v>1440909.07</v>
      </c>
    </row>
    <row r="3" spans="1:11" ht="40" customHeight="1">
      <c r="A3" s="48" t="s">
        <v>172</v>
      </c>
      <c r="B3" s="46">
        <v>40533</v>
      </c>
      <c r="C3" s="40">
        <v>40454</v>
      </c>
      <c r="D3" s="40">
        <v>40457</v>
      </c>
      <c r="E3" s="45" t="s">
        <v>38</v>
      </c>
      <c r="F3" s="43" t="s">
        <v>163</v>
      </c>
      <c r="G3" s="45"/>
      <c r="H3" s="45"/>
      <c r="I3" s="42">
        <f t="shared" si="0"/>
        <v>182157.47</v>
      </c>
      <c r="J3" s="42">
        <v>0</v>
      </c>
      <c r="K3" s="42">
        <v>182157.47</v>
      </c>
    </row>
    <row r="4" spans="1:11" ht="40" customHeight="1">
      <c r="A4" s="50" t="s">
        <v>133</v>
      </c>
      <c r="B4" s="46">
        <v>40506</v>
      </c>
      <c r="C4" s="40">
        <v>40490</v>
      </c>
      <c r="D4" s="40">
        <v>40494</v>
      </c>
      <c r="E4" s="45" t="s">
        <v>41</v>
      </c>
      <c r="F4" s="43" t="s">
        <v>134</v>
      </c>
      <c r="G4" s="45">
        <v>0</v>
      </c>
      <c r="H4" s="45">
        <v>0</v>
      </c>
      <c r="I4" s="42">
        <f>SUM(J4:K4)</f>
        <v>279308.37</v>
      </c>
      <c r="J4" s="42">
        <v>0</v>
      </c>
      <c r="K4" s="42">
        <v>279308.37</v>
      </c>
    </row>
    <row r="5" spans="1:11" ht="40" customHeight="1">
      <c r="A5" s="50" t="s">
        <v>1</v>
      </c>
      <c r="B5" s="46">
        <v>40487</v>
      </c>
      <c r="C5" s="40">
        <v>40452</v>
      </c>
      <c r="D5" s="40">
        <v>40459</v>
      </c>
      <c r="E5" s="45" t="s">
        <v>41</v>
      </c>
      <c r="F5" s="43" t="s">
        <v>40</v>
      </c>
      <c r="G5" s="45"/>
      <c r="H5" s="45"/>
      <c r="I5" s="30">
        <f t="shared" si="0"/>
        <v>0</v>
      </c>
      <c r="J5" s="42">
        <v>0</v>
      </c>
      <c r="K5" s="42">
        <v>0</v>
      </c>
    </row>
    <row r="6" spans="1:11" ht="40" customHeight="1">
      <c r="A6" s="48" t="s">
        <v>172</v>
      </c>
      <c r="B6" s="46">
        <v>40484</v>
      </c>
      <c r="C6" s="40">
        <v>40443</v>
      </c>
      <c r="D6" s="40"/>
      <c r="E6" s="45" t="s">
        <v>42</v>
      </c>
      <c r="F6" s="43" t="s">
        <v>39</v>
      </c>
      <c r="G6" s="45"/>
      <c r="H6" s="45"/>
      <c r="I6" s="42">
        <f t="shared" si="0"/>
        <v>966385.78</v>
      </c>
      <c r="J6" s="42">
        <v>0</v>
      </c>
      <c r="K6" s="42">
        <v>966385.78</v>
      </c>
    </row>
    <row r="7" spans="1:11" ht="40" customHeight="1">
      <c r="A7" s="50" t="s">
        <v>1</v>
      </c>
      <c r="B7" s="46">
        <v>40477</v>
      </c>
      <c r="C7" s="40">
        <v>40455</v>
      </c>
      <c r="D7" s="40">
        <v>40459</v>
      </c>
      <c r="E7" s="45" t="s">
        <v>32</v>
      </c>
      <c r="F7" s="43" t="s">
        <v>116</v>
      </c>
      <c r="G7" s="45"/>
      <c r="H7" s="45"/>
      <c r="I7" s="42">
        <f t="shared" si="0"/>
        <v>9105980.6199999992</v>
      </c>
      <c r="J7" s="42">
        <v>0</v>
      </c>
      <c r="K7" s="42">
        <v>9105980.6199999992</v>
      </c>
    </row>
    <row r="8" spans="1:11" ht="40" customHeight="1">
      <c r="A8" s="49" t="s">
        <v>178</v>
      </c>
      <c r="B8" s="46">
        <v>40472</v>
      </c>
      <c r="C8" s="40">
        <v>40434</v>
      </c>
      <c r="D8" s="40">
        <v>40435</v>
      </c>
      <c r="E8" s="45" t="s">
        <v>33</v>
      </c>
      <c r="F8" s="43" t="s">
        <v>73</v>
      </c>
      <c r="G8" s="45"/>
      <c r="H8" s="45"/>
      <c r="I8" s="42">
        <f t="shared" si="0"/>
        <v>1628911.19</v>
      </c>
      <c r="J8" s="42">
        <v>0</v>
      </c>
      <c r="K8" s="42">
        <v>1628911.19</v>
      </c>
    </row>
    <row r="9" spans="1:11" ht="40" customHeight="1">
      <c r="A9" s="48" t="s">
        <v>172</v>
      </c>
      <c r="B9" s="46">
        <v>40472</v>
      </c>
      <c r="C9" s="40">
        <v>40443</v>
      </c>
      <c r="D9" s="40">
        <v>40460</v>
      </c>
      <c r="E9" s="45" t="s">
        <v>34</v>
      </c>
      <c r="F9" s="43" t="s">
        <v>69</v>
      </c>
      <c r="G9" s="45">
        <v>1</v>
      </c>
      <c r="H9" s="45"/>
      <c r="I9" s="42">
        <f t="shared" si="0"/>
        <v>3672433.54</v>
      </c>
      <c r="J9" s="42">
        <v>0</v>
      </c>
      <c r="K9" s="42">
        <v>3672433.54</v>
      </c>
    </row>
    <row r="10" spans="1:11" ht="40" customHeight="1">
      <c r="A10" s="49" t="s">
        <v>177</v>
      </c>
      <c r="B10" s="46">
        <v>40465</v>
      </c>
      <c r="C10" s="40">
        <v>40437</v>
      </c>
      <c r="D10" s="40"/>
      <c r="E10" s="45" t="s">
        <v>35</v>
      </c>
      <c r="F10" s="43" t="s">
        <v>115</v>
      </c>
      <c r="G10" s="45">
        <v>1</v>
      </c>
      <c r="H10" s="45"/>
      <c r="I10" s="42">
        <f t="shared" si="0"/>
        <v>14456350.630000001</v>
      </c>
      <c r="J10" s="42">
        <v>0</v>
      </c>
      <c r="K10" s="42">
        <v>14456350.630000001</v>
      </c>
    </row>
    <row r="11" spans="1:11" ht="40" customHeight="1">
      <c r="A11" s="50" t="s">
        <v>190</v>
      </c>
      <c r="B11" s="46">
        <v>40465</v>
      </c>
      <c r="C11" s="40"/>
      <c r="D11" s="40"/>
      <c r="E11" s="45" t="s">
        <v>36</v>
      </c>
      <c r="F11" s="43" t="s">
        <v>71</v>
      </c>
      <c r="G11" s="45"/>
      <c r="H11" s="45"/>
      <c r="I11" s="42">
        <f t="shared" si="0"/>
        <v>5085938.79</v>
      </c>
      <c r="J11" s="42">
        <v>5085938.79</v>
      </c>
      <c r="K11" s="42">
        <v>0</v>
      </c>
    </row>
    <row r="12" spans="1:11" ht="40" customHeight="1">
      <c r="A12" s="48" t="s">
        <v>172</v>
      </c>
      <c r="B12" s="46">
        <v>40464</v>
      </c>
      <c r="C12" s="40">
        <v>40443</v>
      </c>
      <c r="D12" s="40"/>
      <c r="E12" s="45" t="s">
        <v>37</v>
      </c>
      <c r="F12" s="43" t="s">
        <v>70</v>
      </c>
      <c r="G12" s="45"/>
      <c r="H12" s="45"/>
      <c r="I12" s="42">
        <f t="shared" si="0"/>
        <v>19246516.73</v>
      </c>
      <c r="J12" s="42">
        <v>0</v>
      </c>
      <c r="K12" s="42">
        <v>19246516.73</v>
      </c>
    </row>
    <row r="13" spans="1:11" ht="40" customHeight="1">
      <c r="A13" s="48" t="s">
        <v>172</v>
      </c>
      <c r="B13" s="46">
        <v>40455</v>
      </c>
      <c r="C13" s="40">
        <v>40379</v>
      </c>
      <c r="D13" s="40">
        <v>40397</v>
      </c>
      <c r="E13" s="45" t="s">
        <v>38</v>
      </c>
      <c r="F13" s="43" t="s">
        <v>75</v>
      </c>
      <c r="G13" s="45">
        <v>1</v>
      </c>
      <c r="H13" s="45">
        <v>4</v>
      </c>
      <c r="I13" s="42">
        <f>SUM(J13:K13)</f>
        <v>784404.23</v>
      </c>
      <c r="J13" s="42">
        <v>0</v>
      </c>
      <c r="K13" s="42">
        <v>784404.23</v>
      </c>
    </row>
    <row r="14" spans="1:11" ht="40" customHeight="1">
      <c r="A14" s="50" t="s">
        <v>67</v>
      </c>
      <c r="B14" s="46">
        <v>40449</v>
      </c>
      <c r="C14" s="40">
        <v>40419</v>
      </c>
      <c r="D14" s="40">
        <v>40421</v>
      </c>
      <c r="E14" s="45" t="s">
        <v>41</v>
      </c>
      <c r="F14" s="43" t="s">
        <v>117</v>
      </c>
      <c r="G14" s="45"/>
      <c r="H14" s="45"/>
      <c r="I14" s="42">
        <f t="shared" si="0"/>
        <v>552519.56999999995</v>
      </c>
      <c r="J14" s="42">
        <v>0</v>
      </c>
      <c r="K14" s="42">
        <v>552519.56999999995</v>
      </c>
    </row>
    <row r="15" spans="1:11" ht="40" customHeight="1">
      <c r="A15" s="48" t="s">
        <v>172</v>
      </c>
      <c r="B15" s="46">
        <v>40444</v>
      </c>
      <c r="C15" s="40">
        <v>40380</v>
      </c>
      <c r="D15" s="40">
        <v>40389</v>
      </c>
      <c r="E15" s="45" t="s">
        <v>42</v>
      </c>
      <c r="F15" s="43" t="s">
        <v>76</v>
      </c>
      <c r="G15" s="45">
        <v>0</v>
      </c>
      <c r="H15" s="45">
        <v>7</v>
      </c>
      <c r="I15" s="42">
        <f t="shared" si="0"/>
        <v>2471775</v>
      </c>
      <c r="J15" s="42">
        <v>0</v>
      </c>
      <c r="K15" s="42">
        <v>2471775</v>
      </c>
    </row>
    <row r="16" spans="1:11" ht="40" customHeight="1">
      <c r="A16" s="48" t="s">
        <v>172</v>
      </c>
      <c r="B16" s="46">
        <v>40436</v>
      </c>
      <c r="C16" s="40">
        <v>40407</v>
      </c>
      <c r="D16" s="40">
        <v>40411</v>
      </c>
      <c r="E16" s="45" t="s">
        <v>43</v>
      </c>
      <c r="F16" s="43" t="s">
        <v>77</v>
      </c>
      <c r="G16" s="45"/>
      <c r="H16" s="45"/>
      <c r="I16" s="42">
        <f t="shared" si="0"/>
        <v>4208462.24</v>
      </c>
      <c r="J16" s="42">
        <v>0</v>
      </c>
      <c r="K16" s="42">
        <v>4208462.24</v>
      </c>
    </row>
    <row r="17" spans="1:11" ht="40" customHeight="1">
      <c r="A17" s="48" t="s">
        <v>172</v>
      </c>
      <c r="B17" s="46">
        <v>40434</v>
      </c>
      <c r="C17" s="40">
        <v>40384</v>
      </c>
      <c r="D17" s="40">
        <v>40399</v>
      </c>
      <c r="E17" s="45" t="s">
        <v>44</v>
      </c>
      <c r="F17" s="43" t="s">
        <v>78</v>
      </c>
      <c r="G17" s="45">
        <v>0</v>
      </c>
      <c r="H17" s="45">
        <v>0</v>
      </c>
      <c r="I17" s="42">
        <f t="shared" si="0"/>
        <v>6906737.5499999998</v>
      </c>
      <c r="J17" s="42">
        <v>0</v>
      </c>
      <c r="K17" s="42">
        <v>6906737.5499999998</v>
      </c>
    </row>
    <row r="18" spans="1:11" ht="40" customHeight="1">
      <c r="A18" s="50" t="s">
        <v>180</v>
      </c>
      <c r="B18" s="46">
        <v>40423</v>
      </c>
      <c r="C18" s="40">
        <v>40422</v>
      </c>
      <c r="D18" s="40" t="s">
        <v>182</v>
      </c>
      <c r="E18" s="45" t="s">
        <v>63</v>
      </c>
      <c r="F18" s="43" t="s">
        <v>79</v>
      </c>
      <c r="G18" s="45"/>
      <c r="H18" s="45"/>
      <c r="I18" s="42">
        <f t="shared" si="0"/>
        <v>605058.93000000005</v>
      </c>
      <c r="J18" s="42">
        <v>0</v>
      </c>
      <c r="K18" s="42">
        <v>605058.93000000005</v>
      </c>
    </row>
    <row r="19" spans="1:11" ht="40" customHeight="1">
      <c r="A19" s="50" t="s">
        <v>180</v>
      </c>
      <c r="B19" s="46">
        <v>40422</v>
      </c>
      <c r="C19" s="40">
        <v>40422</v>
      </c>
      <c r="D19" s="40" t="s">
        <v>182</v>
      </c>
      <c r="E19" s="45" t="s">
        <v>36</v>
      </c>
      <c r="F19" s="43" t="s">
        <v>12</v>
      </c>
      <c r="G19" s="45"/>
      <c r="H19" s="45"/>
      <c r="I19" s="42">
        <f t="shared" si="0"/>
        <v>428761.47</v>
      </c>
      <c r="J19" s="42">
        <v>0</v>
      </c>
      <c r="K19" s="42">
        <v>428761.47</v>
      </c>
    </row>
    <row r="20" spans="1:11" ht="40" customHeight="1">
      <c r="A20" s="48" t="s">
        <v>172</v>
      </c>
      <c r="B20" s="46">
        <v>40409</v>
      </c>
      <c r="C20" s="40">
        <v>40378</v>
      </c>
      <c r="D20" s="40">
        <v>40397</v>
      </c>
      <c r="E20" s="45" t="s">
        <v>45</v>
      </c>
      <c r="F20" s="43" t="s">
        <v>80</v>
      </c>
      <c r="G20" s="45">
        <v>3</v>
      </c>
      <c r="H20" s="45">
        <v>0</v>
      </c>
      <c r="I20" s="42">
        <f t="shared" si="0"/>
        <v>359144545.82999998</v>
      </c>
      <c r="J20" s="42">
        <v>353909668.20999998</v>
      </c>
      <c r="K20" s="42">
        <v>5234877.62</v>
      </c>
    </row>
    <row r="21" spans="1:11" ht="40" customHeight="1">
      <c r="A21" s="49" t="s">
        <v>178</v>
      </c>
      <c r="B21" s="46">
        <v>40407</v>
      </c>
      <c r="C21" s="40">
        <v>40341</v>
      </c>
      <c r="D21" s="40">
        <v>40390</v>
      </c>
      <c r="E21" s="45" t="s">
        <v>46</v>
      </c>
      <c r="F21" s="43" t="s">
        <v>81</v>
      </c>
      <c r="G21" s="45">
        <v>4</v>
      </c>
      <c r="H21" s="45">
        <v>2</v>
      </c>
      <c r="I21" s="42">
        <f t="shared" si="0"/>
        <v>16903055.530000001</v>
      </c>
      <c r="J21" s="42">
        <v>0</v>
      </c>
      <c r="K21" s="42">
        <v>16903055.530000001</v>
      </c>
    </row>
    <row r="22" spans="1:11" ht="40" customHeight="1">
      <c r="A22" s="49" t="s">
        <v>178</v>
      </c>
      <c r="B22" s="46">
        <v>40401</v>
      </c>
      <c r="C22" s="40">
        <v>40379</v>
      </c>
      <c r="D22" s="40">
        <v>40383</v>
      </c>
      <c r="E22" s="45" t="s">
        <v>34</v>
      </c>
      <c r="F22" s="43" t="s">
        <v>82</v>
      </c>
      <c r="G22" s="45">
        <v>1</v>
      </c>
      <c r="H22" s="45">
        <v>3</v>
      </c>
      <c r="I22" s="42">
        <f t="shared" si="0"/>
        <v>64619811.170000002</v>
      </c>
      <c r="J22" s="42">
        <v>55457469.619999997</v>
      </c>
      <c r="K22" s="42">
        <v>9162341.5500000007</v>
      </c>
    </row>
    <row r="23" spans="1:11" ht="40" customHeight="1">
      <c r="A23" s="49" t="s">
        <v>178</v>
      </c>
      <c r="B23" s="46">
        <v>40400</v>
      </c>
      <c r="C23" s="40">
        <v>40336</v>
      </c>
      <c r="D23" s="40">
        <v>40380</v>
      </c>
      <c r="E23" s="45" t="s">
        <v>47</v>
      </c>
      <c r="F23" s="43" t="s">
        <v>83</v>
      </c>
      <c r="G23" s="45">
        <v>0</v>
      </c>
      <c r="H23" s="45">
        <v>5</v>
      </c>
      <c r="I23" s="42">
        <f t="shared" si="0"/>
        <v>6929391.9800000004</v>
      </c>
      <c r="J23" s="42">
        <v>0</v>
      </c>
      <c r="K23" s="42">
        <v>6929391.9800000004</v>
      </c>
    </row>
    <row r="24" spans="1:11" ht="40" customHeight="1">
      <c r="A24" s="50" t="s">
        <v>48</v>
      </c>
      <c r="B24" s="46">
        <v>40393</v>
      </c>
      <c r="C24" s="40">
        <v>40359</v>
      </c>
      <c r="D24" s="40" t="s">
        <v>182</v>
      </c>
      <c r="E24" s="45" t="s">
        <v>49</v>
      </c>
      <c r="F24" s="43" t="s">
        <v>84</v>
      </c>
      <c r="G24" s="45"/>
      <c r="H24" s="45"/>
      <c r="I24" s="42">
        <f t="shared" si="0"/>
        <v>30185355.120000001</v>
      </c>
      <c r="J24" s="42">
        <v>10093772.82</v>
      </c>
      <c r="K24" s="42">
        <v>20091582.300000001</v>
      </c>
    </row>
    <row r="25" spans="1:11" ht="40" customHeight="1">
      <c r="A25" s="49" t="s">
        <v>178</v>
      </c>
      <c r="B25" s="46">
        <v>40388</v>
      </c>
      <c r="C25" s="40">
        <v>40330</v>
      </c>
      <c r="D25" s="40">
        <v>40421</v>
      </c>
      <c r="E25" s="45" t="s">
        <v>50</v>
      </c>
      <c r="F25" s="43" t="s">
        <v>85</v>
      </c>
      <c r="G25" s="45">
        <v>0</v>
      </c>
      <c r="H25" s="45">
        <v>22</v>
      </c>
      <c r="I25" s="42">
        <f t="shared" si="0"/>
        <v>55308803.670000002</v>
      </c>
      <c r="J25" s="42">
        <v>26306220.98</v>
      </c>
      <c r="K25" s="42">
        <v>29002582.690000001</v>
      </c>
    </row>
    <row r="26" spans="1:11" ht="40" customHeight="1">
      <c r="A26" s="49" t="s">
        <v>29</v>
      </c>
      <c r="B26" s="46">
        <v>40388</v>
      </c>
      <c r="C26" s="40">
        <v>40345</v>
      </c>
      <c r="D26" s="40">
        <v>40353</v>
      </c>
      <c r="E26" s="45" t="s">
        <v>42</v>
      </c>
      <c r="F26" s="43" t="s">
        <v>86</v>
      </c>
      <c r="G26" s="45">
        <v>0</v>
      </c>
      <c r="H26" s="45">
        <v>2</v>
      </c>
      <c r="I26" s="42">
        <f t="shared" si="0"/>
        <v>723245.89</v>
      </c>
      <c r="J26" s="44">
        <v>0</v>
      </c>
      <c r="K26" s="42">
        <v>723245.89</v>
      </c>
    </row>
    <row r="27" spans="1:11" ht="40" customHeight="1">
      <c r="A27" s="48" t="s">
        <v>172</v>
      </c>
      <c r="B27" s="46">
        <v>40386</v>
      </c>
      <c r="C27" s="40">
        <v>40331</v>
      </c>
      <c r="D27" s="40">
        <v>40339</v>
      </c>
      <c r="E27" s="45" t="s">
        <v>51</v>
      </c>
      <c r="F27" s="43" t="s">
        <v>88</v>
      </c>
      <c r="G27" s="45">
        <v>0</v>
      </c>
      <c r="H27" s="45">
        <v>0</v>
      </c>
      <c r="I27" s="42">
        <f t="shared" si="0"/>
        <v>3221028.65</v>
      </c>
      <c r="J27" s="44">
        <v>0</v>
      </c>
      <c r="K27" s="42">
        <v>3221028.65</v>
      </c>
    </row>
    <row r="28" spans="1:11" ht="40" customHeight="1">
      <c r="A28" s="48" t="s">
        <v>172</v>
      </c>
      <c r="B28" s="46">
        <v>40386</v>
      </c>
      <c r="C28" s="40">
        <v>40310</v>
      </c>
      <c r="D28" s="40">
        <v>40311</v>
      </c>
      <c r="E28" s="45" t="s">
        <v>50</v>
      </c>
      <c r="F28" s="43" t="s">
        <v>87</v>
      </c>
      <c r="G28" s="45">
        <v>0</v>
      </c>
      <c r="H28" s="45">
        <v>0</v>
      </c>
      <c r="I28" s="42">
        <f t="shared" si="0"/>
        <v>1720884.95</v>
      </c>
      <c r="J28" s="44">
        <v>0</v>
      </c>
      <c r="K28" s="42">
        <v>1720884.95</v>
      </c>
    </row>
    <row r="29" spans="1:11" ht="40" customHeight="1">
      <c r="A29" s="49" t="s">
        <v>178</v>
      </c>
      <c r="B29" s="46">
        <v>40385</v>
      </c>
      <c r="C29" s="40">
        <v>40342</v>
      </c>
      <c r="D29" s="40">
        <v>40344</v>
      </c>
      <c r="E29" s="45" t="s">
        <v>52</v>
      </c>
      <c r="F29" s="43" t="s">
        <v>89</v>
      </c>
      <c r="G29" s="45">
        <v>1</v>
      </c>
      <c r="H29" s="45">
        <v>136</v>
      </c>
      <c r="I29" s="42">
        <f t="shared" si="0"/>
        <v>2594459.16</v>
      </c>
      <c r="J29" s="44">
        <v>0</v>
      </c>
      <c r="K29" s="42">
        <v>2594459.16</v>
      </c>
    </row>
    <row r="30" spans="1:11" ht="40" customHeight="1">
      <c r="A30" s="48" t="s">
        <v>172</v>
      </c>
      <c r="B30" s="46">
        <v>40382</v>
      </c>
      <c r="C30" s="40">
        <v>40376</v>
      </c>
      <c r="D30" s="40" t="s">
        <v>182</v>
      </c>
      <c r="E30" s="45" t="s">
        <v>53</v>
      </c>
      <c r="F30" s="43" t="s">
        <v>90</v>
      </c>
      <c r="G30" s="45">
        <v>4</v>
      </c>
      <c r="H30" s="45">
        <v>5</v>
      </c>
      <c r="I30" s="42">
        <f t="shared" si="0"/>
        <v>16292925.73</v>
      </c>
      <c r="J30" s="42">
        <v>10549247.67</v>
      </c>
      <c r="K30" s="42">
        <v>5743678.0599999996</v>
      </c>
    </row>
    <row r="31" spans="1:11" ht="40" customHeight="1">
      <c r="A31" s="49" t="s">
        <v>178</v>
      </c>
      <c r="B31" s="46">
        <v>40374</v>
      </c>
      <c r="C31" s="40">
        <v>40330</v>
      </c>
      <c r="D31" s="40" t="s">
        <v>182</v>
      </c>
      <c r="E31" s="45" t="s">
        <v>33</v>
      </c>
      <c r="F31" s="43" t="s">
        <v>109</v>
      </c>
      <c r="G31" s="45">
        <v>1</v>
      </c>
      <c r="H31" s="45">
        <v>2</v>
      </c>
      <c r="I31" s="42">
        <f t="shared" si="0"/>
        <v>11823151.460000001</v>
      </c>
      <c r="J31" s="44">
        <v>0</v>
      </c>
      <c r="K31" s="42">
        <v>11823151.460000001</v>
      </c>
    </row>
    <row r="32" spans="1:11" ht="40" customHeight="1">
      <c r="A32" s="48" t="s">
        <v>54</v>
      </c>
      <c r="B32" s="46">
        <v>40373</v>
      </c>
      <c r="C32" s="40">
        <v>40333</v>
      </c>
      <c r="D32" s="40">
        <v>40347</v>
      </c>
      <c r="E32" s="45" t="s">
        <v>55</v>
      </c>
      <c r="F32" s="43" t="s">
        <v>91</v>
      </c>
      <c r="G32" s="45">
        <v>0</v>
      </c>
      <c r="H32" s="45">
        <v>0</v>
      </c>
      <c r="I32" s="42">
        <f t="shared" si="0"/>
        <v>2030350.84</v>
      </c>
      <c r="J32" s="44">
        <v>0</v>
      </c>
      <c r="K32" s="44">
        <v>2030350.84</v>
      </c>
    </row>
    <row r="33" spans="1:11" ht="40" customHeight="1">
      <c r="A33" s="48" t="s">
        <v>172</v>
      </c>
      <c r="B33" s="46">
        <v>40369</v>
      </c>
      <c r="C33" s="40">
        <v>40344</v>
      </c>
      <c r="D33" s="40" t="s">
        <v>182</v>
      </c>
      <c r="E33" s="45" t="s">
        <v>56</v>
      </c>
      <c r="F33" s="43" t="s">
        <v>92</v>
      </c>
      <c r="G33" s="45">
        <v>3</v>
      </c>
      <c r="H33" s="45">
        <v>2</v>
      </c>
      <c r="I33" s="42">
        <f t="shared" si="0"/>
        <v>3871154.94</v>
      </c>
      <c r="J33" s="44">
        <v>0</v>
      </c>
      <c r="K33" s="44">
        <v>3871154.94</v>
      </c>
    </row>
    <row r="34" spans="1:11" ht="40" customHeight="1">
      <c r="A34" s="49" t="s">
        <v>178</v>
      </c>
      <c r="B34" s="46">
        <v>40361</v>
      </c>
      <c r="C34" s="40">
        <v>40346</v>
      </c>
      <c r="D34" s="40">
        <v>40355</v>
      </c>
      <c r="E34" s="45" t="s">
        <v>37</v>
      </c>
      <c r="F34" s="43" t="s">
        <v>93</v>
      </c>
      <c r="G34" s="45">
        <v>3</v>
      </c>
      <c r="H34" s="45">
        <v>45</v>
      </c>
      <c r="I34" s="42">
        <f t="shared" si="0"/>
        <v>11065304.310000001</v>
      </c>
      <c r="J34" s="44">
        <v>0</v>
      </c>
      <c r="K34" s="44">
        <v>11065304.310000001</v>
      </c>
    </row>
    <row r="35" spans="1:11" ht="40" customHeight="1">
      <c r="A35" s="48" t="s">
        <v>172</v>
      </c>
      <c r="B35" s="46">
        <v>40360</v>
      </c>
      <c r="C35" s="40">
        <v>40249</v>
      </c>
      <c r="D35" s="40">
        <v>40269</v>
      </c>
      <c r="E35" s="45" t="s">
        <v>57</v>
      </c>
      <c r="F35" s="43" t="s">
        <v>94</v>
      </c>
      <c r="G35" s="45">
        <v>0</v>
      </c>
      <c r="H35" s="45">
        <v>0</v>
      </c>
      <c r="I35" s="42">
        <f t="shared" si="0"/>
        <v>1217553.8999999999</v>
      </c>
      <c r="J35" s="44">
        <v>0</v>
      </c>
      <c r="K35" s="44">
        <v>1217553.8999999999</v>
      </c>
    </row>
    <row r="36" spans="1:11" ht="40" customHeight="1">
      <c r="A36" s="50" t="s">
        <v>176</v>
      </c>
      <c r="B36" s="46">
        <v>40358</v>
      </c>
      <c r="C36" s="40">
        <v>40356</v>
      </c>
      <c r="D36" s="40" t="s">
        <v>182</v>
      </c>
      <c r="E36" s="45" t="s">
        <v>49</v>
      </c>
      <c r="F36" s="43" t="s">
        <v>95</v>
      </c>
      <c r="G36" s="45">
        <v>7</v>
      </c>
      <c r="H36" s="45">
        <v>5</v>
      </c>
      <c r="I36" s="30">
        <f t="shared" si="0"/>
        <v>0</v>
      </c>
      <c r="J36" s="44"/>
      <c r="K36" s="44"/>
    </row>
    <row r="37" spans="1:11" ht="40" customHeight="1">
      <c r="A37" s="48" t="s">
        <v>172</v>
      </c>
      <c r="B37" s="46">
        <v>40353</v>
      </c>
      <c r="C37" s="40">
        <v>40324</v>
      </c>
      <c r="D37" s="40">
        <v>40329</v>
      </c>
      <c r="E37" s="45" t="s">
        <v>32</v>
      </c>
      <c r="F37" s="43" t="s">
        <v>126</v>
      </c>
      <c r="G37" s="45">
        <v>1</v>
      </c>
      <c r="H37" s="45">
        <v>2</v>
      </c>
      <c r="I37" s="42">
        <f t="shared" si="0"/>
        <v>4530872.7699999996</v>
      </c>
      <c r="J37" s="44">
        <v>0</v>
      </c>
      <c r="K37" s="44">
        <v>4530872.7699999996</v>
      </c>
    </row>
    <row r="38" spans="1:11" ht="40" customHeight="1">
      <c r="A38" s="48" t="s">
        <v>181</v>
      </c>
      <c r="B38" s="46">
        <v>40353</v>
      </c>
      <c r="C38" s="40">
        <v>40341</v>
      </c>
      <c r="D38" s="40" t="s">
        <v>182</v>
      </c>
      <c r="E38" s="45" t="s">
        <v>58</v>
      </c>
      <c r="F38" s="43" t="s">
        <v>125</v>
      </c>
      <c r="G38" s="45">
        <v>1</v>
      </c>
      <c r="H38" s="45">
        <v>0</v>
      </c>
      <c r="I38" s="42">
        <f t="shared" si="0"/>
        <v>13473862.879999999</v>
      </c>
      <c r="J38" s="44">
        <v>5648019.6200000001</v>
      </c>
      <c r="K38" s="44">
        <v>7825843.2599999998</v>
      </c>
    </row>
    <row r="39" spans="1:11" ht="40" customHeight="1">
      <c r="A39" s="49" t="s">
        <v>177</v>
      </c>
      <c r="B39" s="46">
        <v>40322</v>
      </c>
      <c r="C39" s="40">
        <v>40308</v>
      </c>
      <c r="D39" s="40">
        <v>40311</v>
      </c>
      <c r="E39" s="45" t="s">
        <v>52</v>
      </c>
      <c r="F39" s="43" t="s">
        <v>127</v>
      </c>
      <c r="G39" s="45">
        <v>3</v>
      </c>
      <c r="H39" s="45">
        <v>124</v>
      </c>
      <c r="I39" s="42">
        <f t="shared" si="0"/>
        <v>9253603</v>
      </c>
      <c r="J39" s="44">
        <v>2727971.7</v>
      </c>
      <c r="K39" s="44">
        <v>6525631.2999999998</v>
      </c>
    </row>
    <row r="40" spans="1:11" ht="40" customHeight="1">
      <c r="A40" s="49" t="s">
        <v>178</v>
      </c>
      <c r="B40" s="46">
        <v>40312</v>
      </c>
      <c r="C40" s="40">
        <v>40303</v>
      </c>
      <c r="D40" s="40">
        <v>40304</v>
      </c>
      <c r="E40" s="45" t="s">
        <v>118</v>
      </c>
      <c r="F40" s="43" t="s">
        <v>128</v>
      </c>
      <c r="G40" s="45">
        <v>4</v>
      </c>
      <c r="H40" s="45">
        <v>8</v>
      </c>
      <c r="I40" s="42">
        <f t="shared" si="0"/>
        <v>8448579.5099999998</v>
      </c>
      <c r="J40" s="44">
        <v>1301567.19</v>
      </c>
      <c r="K40" s="44">
        <v>7147012.3200000003</v>
      </c>
    </row>
    <row r="41" spans="1:11" ht="40" customHeight="1">
      <c r="A41" s="48" t="s">
        <v>54</v>
      </c>
      <c r="B41" s="46">
        <v>40311</v>
      </c>
      <c r="C41" s="40">
        <v>40247</v>
      </c>
      <c r="D41" s="40" t="s">
        <v>182</v>
      </c>
      <c r="E41" s="45" t="s">
        <v>42</v>
      </c>
      <c r="F41" s="43" t="s">
        <v>129</v>
      </c>
      <c r="G41" s="45">
        <v>0</v>
      </c>
      <c r="H41" s="45">
        <v>1</v>
      </c>
      <c r="I41" s="42">
        <f t="shared" si="0"/>
        <v>20814113.109999999</v>
      </c>
      <c r="J41" s="44">
        <v>0</v>
      </c>
      <c r="K41" s="44">
        <v>20814113.109999999</v>
      </c>
    </row>
    <row r="42" spans="1:11" ht="40" customHeight="1">
      <c r="A42" s="47" t="s">
        <v>179</v>
      </c>
      <c r="B42" s="46">
        <v>40311</v>
      </c>
      <c r="C42" s="40">
        <v>40270</v>
      </c>
      <c r="D42" s="40"/>
      <c r="E42" s="45" t="s">
        <v>42</v>
      </c>
      <c r="F42" s="43" t="s">
        <v>130</v>
      </c>
      <c r="G42" s="45"/>
      <c r="H42" s="45"/>
      <c r="I42" s="42">
        <f t="shared" si="0"/>
        <v>2854007.16</v>
      </c>
      <c r="J42" s="44">
        <v>0</v>
      </c>
      <c r="K42" s="44">
        <v>2854007.16</v>
      </c>
    </row>
    <row r="43" spans="1:11" ht="40" customHeight="1">
      <c r="A43" s="48" t="s">
        <v>172</v>
      </c>
      <c r="B43" s="46">
        <v>40310</v>
      </c>
      <c r="C43" s="40">
        <v>40251</v>
      </c>
      <c r="D43" s="40">
        <v>40268</v>
      </c>
      <c r="E43" s="45" t="s">
        <v>119</v>
      </c>
      <c r="F43" s="43" t="s">
        <v>110</v>
      </c>
      <c r="G43" s="45">
        <v>1</v>
      </c>
      <c r="H43" s="45">
        <v>2</v>
      </c>
      <c r="I43" s="42">
        <f t="shared" si="0"/>
        <v>2309532.1</v>
      </c>
      <c r="J43" s="44">
        <v>0</v>
      </c>
      <c r="K43" s="44">
        <v>2309532.1</v>
      </c>
    </row>
    <row r="44" spans="1:11" ht="40" customHeight="1">
      <c r="A44" s="49" t="s">
        <v>178</v>
      </c>
      <c r="B44" s="46">
        <v>40309</v>
      </c>
      <c r="C44" s="40">
        <v>40299</v>
      </c>
      <c r="D44" s="40" t="s">
        <v>182</v>
      </c>
      <c r="E44" s="45" t="s">
        <v>53</v>
      </c>
      <c r="F44" s="43" t="s">
        <v>131</v>
      </c>
      <c r="G44" s="45">
        <v>6</v>
      </c>
      <c r="H44" s="45">
        <v>2</v>
      </c>
      <c r="I44" s="42">
        <f>SUM(J44:J44)</f>
        <v>20731967.219999999</v>
      </c>
      <c r="J44" s="44">
        <v>20731967.219999999</v>
      </c>
      <c r="K44" s="42">
        <v>20999433.489999998</v>
      </c>
    </row>
    <row r="45" spans="1:11" ht="40" customHeight="1">
      <c r="A45" s="55" t="s">
        <v>188</v>
      </c>
      <c r="B45" s="46">
        <v>40305</v>
      </c>
      <c r="C45" s="40">
        <v>40272</v>
      </c>
      <c r="D45" s="40">
        <v>40272</v>
      </c>
      <c r="E45" s="45" t="s">
        <v>65</v>
      </c>
      <c r="F45" s="43"/>
      <c r="G45" s="45"/>
      <c r="H45" s="45"/>
      <c r="I45" s="42">
        <f t="shared" ref="I45:I70" si="1">SUM(J45:K45)</f>
        <v>28798861.16</v>
      </c>
      <c r="J45" s="44">
        <v>0</v>
      </c>
      <c r="K45" s="42">
        <v>28798861.16</v>
      </c>
    </row>
    <row r="46" spans="1:11" ht="40" customHeight="1">
      <c r="A46" s="47" t="s">
        <v>179</v>
      </c>
      <c r="B46" s="46">
        <v>40304</v>
      </c>
      <c r="C46" s="40">
        <v>40214</v>
      </c>
      <c r="D46" s="40">
        <v>40220</v>
      </c>
      <c r="E46" s="45" t="s">
        <v>59</v>
      </c>
      <c r="F46" s="43" t="s">
        <v>132</v>
      </c>
      <c r="G46" s="45">
        <v>0</v>
      </c>
      <c r="H46" s="45">
        <v>0</v>
      </c>
      <c r="I46" s="42">
        <f t="shared" si="1"/>
        <v>59272665.240000002</v>
      </c>
      <c r="J46" s="42">
        <v>0</v>
      </c>
      <c r="K46" s="42">
        <v>59272665.240000002</v>
      </c>
    </row>
    <row r="47" spans="1:11" ht="40" customHeight="1">
      <c r="A47" s="49" t="s">
        <v>178</v>
      </c>
      <c r="B47" s="46">
        <v>40302</v>
      </c>
      <c r="C47" s="40">
        <v>40298</v>
      </c>
      <c r="D47" s="40" t="s">
        <v>182</v>
      </c>
      <c r="E47" s="45" t="s">
        <v>43</v>
      </c>
      <c r="F47" s="43" t="s">
        <v>135</v>
      </c>
      <c r="G47" s="45">
        <v>24</v>
      </c>
      <c r="H47" s="45">
        <v>17</v>
      </c>
      <c r="I47" s="42">
        <f t="shared" si="1"/>
        <v>322883436.83999997</v>
      </c>
      <c r="J47" s="42">
        <v>167997373.91999999</v>
      </c>
      <c r="K47" s="42">
        <v>154886062.91999999</v>
      </c>
    </row>
    <row r="48" spans="1:11" ht="40" customHeight="1">
      <c r="A48" s="49" t="s">
        <v>178</v>
      </c>
      <c r="B48" s="46">
        <v>40301</v>
      </c>
      <c r="C48" s="40">
        <v>40292</v>
      </c>
      <c r="D48" s="40">
        <v>40293</v>
      </c>
      <c r="E48" s="45" t="s">
        <v>120</v>
      </c>
      <c r="F48" s="43" t="s">
        <v>111</v>
      </c>
      <c r="G48" s="45">
        <v>0</v>
      </c>
      <c r="H48" s="45">
        <v>2</v>
      </c>
      <c r="I48" s="42">
        <f t="shared" si="1"/>
        <v>7575769.1200000001</v>
      </c>
      <c r="J48" s="42">
        <v>1537318.37</v>
      </c>
      <c r="K48" s="42">
        <v>6038450.75</v>
      </c>
    </row>
    <row r="49" spans="1:11" ht="40" customHeight="1">
      <c r="A49" s="48" t="s">
        <v>54</v>
      </c>
      <c r="B49" s="46">
        <v>40298</v>
      </c>
      <c r="C49" s="40">
        <v>40235</v>
      </c>
      <c r="D49" s="40" t="s">
        <v>182</v>
      </c>
      <c r="E49" s="45" t="s">
        <v>60</v>
      </c>
      <c r="F49" s="43" t="s">
        <v>136</v>
      </c>
      <c r="G49" s="45">
        <v>0</v>
      </c>
      <c r="H49" s="45">
        <v>5</v>
      </c>
      <c r="I49" s="42">
        <f t="shared" si="1"/>
        <v>24266084.5</v>
      </c>
      <c r="J49" s="42">
        <v>0</v>
      </c>
      <c r="K49" s="42">
        <v>24266084.5</v>
      </c>
    </row>
    <row r="50" spans="1:11" ht="40" customHeight="1">
      <c r="A50" s="49" t="s">
        <v>178</v>
      </c>
      <c r="B50" s="46">
        <v>40297</v>
      </c>
      <c r="C50" s="40">
        <v>40291</v>
      </c>
      <c r="D50" s="40">
        <v>40292</v>
      </c>
      <c r="E50" s="45" t="s">
        <v>118</v>
      </c>
      <c r="F50" s="43" t="s">
        <v>137</v>
      </c>
      <c r="G50" s="45">
        <v>10</v>
      </c>
      <c r="H50" s="45">
        <v>130</v>
      </c>
      <c r="I50" s="42">
        <f t="shared" si="1"/>
        <v>10937760.689999999</v>
      </c>
      <c r="J50" s="42">
        <v>4273669.42</v>
      </c>
      <c r="K50" s="42">
        <v>6664091.2699999996</v>
      </c>
    </row>
    <row r="51" spans="1:11" ht="40" customHeight="1">
      <c r="A51" s="47" t="s">
        <v>28</v>
      </c>
      <c r="B51" s="46">
        <v>40295</v>
      </c>
      <c r="C51" s="40">
        <v>40214</v>
      </c>
      <c r="D51" s="40">
        <v>40220</v>
      </c>
      <c r="E51" s="45" t="s">
        <v>61</v>
      </c>
      <c r="F51" s="43" t="s">
        <v>138</v>
      </c>
      <c r="G51" s="45">
        <v>0</v>
      </c>
      <c r="H51" s="45">
        <v>1</v>
      </c>
      <c r="I51" s="42">
        <f t="shared" si="1"/>
        <v>26394887.77</v>
      </c>
      <c r="J51" s="42">
        <v>0</v>
      </c>
      <c r="K51" s="42">
        <v>26394887.77</v>
      </c>
    </row>
    <row r="52" spans="1:11" ht="40" customHeight="1">
      <c r="A52" s="48" t="s">
        <v>172</v>
      </c>
      <c r="B52" s="46">
        <v>40291</v>
      </c>
      <c r="C52" s="40">
        <v>40614</v>
      </c>
      <c r="D52" s="40"/>
      <c r="E52" s="45" t="s">
        <v>121</v>
      </c>
      <c r="F52" s="43" t="s">
        <v>139</v>
      </c>
      <c r="G52" s="45">
        <v>3</v>
      </c>
      <c r="H52" s="45">
        <v>9</v>
      </c>
      <c r="I52" s="42">
        <f t="shared" si="1"/>
        <v>11971304.890000001</v>
      </c>
      <c r="J52" s="42">
        <v>5259624.53</v>
      </c>
      <c r="K52" s="42">
        <v>6711680.3600000003</v>
      </c>
    </row>
    <row r="53" spans="1:11" ht="40" customHeight="1">
      <c r="A53" s="47" t="s">
        <v>28</v>
      </c>
      <c r="B53" s="46">
        <v>40291</v>
      </c>
      <c r="C53" s="40">
        <v>40214</v>
      </c>
      <c r="D53" s="40">
        <v>40220</v>
      </c>
      <c r="E53" s="45" t="s">
        <v>58</v>
      </c>
      <c r="F53" s="43" t="s">
        <v>140</v>
      </c>
      <c r="G53" s="45">
        <v>0</v>
      </c>
      <c r="H53" s="45">
        <v>0</v>
      </c>
      <c r="I53" s="42">
        <f t="shared" si="1"/>
        <v>4146196.17</v>
      </c>
      <c r="J53" s="42">
        <v>0</v>
      </c>
      <c r="K53" s="42">
        <v>4146196.17</v>
      </c>
    </row>
    <row r="54" spans="1:11" ht="40" customHeight="1">
      <c r="A54" s="48" t="s">
        <v>172</v>
      </c>
      <c r="B54" s="46">
        <v>40289</v>
      </c>
      <c r="C54" s="40">
        <v>40243</v>
      </c>
      <c r="D54" s="40">
        <v>40271</v>
      </c>
      <c r="E54" s="45" t="s">
        <v>33</v>
      </c>
      <c r="F54" s="43" t="s">
        <v>141</v>
      </c>
      <c r="G54" s="45">
        <v>0</v>
      </c>
      <c r="H54" s="45">
        <v>0</v>
      </c>
      <c r="I54" s="42">
        <f t="shared" si="1"/>
        <v>2972490.4</v>
      </c>
      <c r="J54" s="42">
        <v>0</v>
      </c>
      <c r="K54" s="42">
        <v>2972490.4</v>
      </c>
    </row>
    <row r="55" spans="1:11" ht="40" customHeight="1">
      <c r="A55" s="47" t="s">
        <v>179</v>
      </c>
      <c r="B55" s="46">
        <v>40289</v>
      </c>
      <c r="C55" s="40">
        <v>40269</v>
      </c>
      <c r="D55" s="40">
        <v>40271</v>
      </c>
      <c r="E55" s="45" t="s">
        <v>60</v>
      </c>
      <c r="F55" s="43" t="s">
        <v>142</v>
      </c>
      <c r="G55" s="45">
        <v>0</v>
      </c>
      <c r="H55" s="45">
        <v>0</v>
      </c>
      <c r="I55" s="42">
        <f t="shared" si="1"/>
        <v>26372612.800000001</v>
      </c>
      <c r="J55" s="42">
        <v>0</v>
      </c>
      <c r="K55" s="42">
        <v>26372612.800000001</v>
      </c>
    </row>
    <row r="56" spans="1:11" ht="40" customHeight="1">
      <c r="A56" s="48" t="s">
        <v>54</v>
      </c>
      <c r="B56" s="46">
        <v>40287</v>
      </c>
      <c r="C56" s="40">
        <v>40238</v>
      </c>
      <c r="D56" s="40" t="s">
        <v>182</v>
      </c>
      <c r="E56" s="45" t="s">
        <v>37</v>
      </c>
      <c r="F56" s="43" t="s">
        <v>143</v>
      </c>
      <c r="G56" s="45">
        <v>0</v>
      </c>
      <c r="H56" s="45">
        <v>0</v>
      </c>
      <c r="I56" s="42">
        <f t="shared" si="1"/>
        <v>12443304.66</v>
      </c>
      <c r="J56" s="42">
        <v>0</v>
      </c>
      <c r="K56" s="42">
        <v>12443304.66</v>
      </c>
    </row>
    <row r="57" spans="1:11" ht="40" customHeight="1">
      <c r="A57" s="48" t="s">
        <v>172</v>
      </c>
      <c r="B57" s="46">
        <v>40284</v>
      </c>
      <c r="C57" s="40">
        <v>40250</v>
      </c>
      <c r="D57" s="40">
        <v>40252</v>
      </c>
      <c r="E57" s="45" t="s">
        <v>35</v>
      </c>
      <c r="F57" s="43" t="s">
        <v>144</v>
      </c>
      <c r="G57" s="45">
        <v>3</v>
      </c>
      <c r="H57" s="45">
        <v>1</v>
      </c>
      <c r="I57" s="42">
        <f t="shared" si="1"/>
        <v>85303125.019999996</v>
      </c>
      <c r="J57" s="42">
        <v>0</v>
      </c>
      <c r="K57" s="42">
        <v>85303125.019999996</v>
      </c>
    </row>
    <row r="58" spans="1:11" ht="40" customHeight="1">
      <c r="A58" s="47" t="s">
        <v>179</v>
      </c>
      <c r="B58" s="46">
        <v>40284</v>
      </c>
      <c r="C58" s="40">
        <v>40214</v>
      </c>
      <c r="D58" s="40">
        <v>40220</v>
      </c>
      <c r="E58" s="45" t="s">
        <v>122</v>
      </c>
      <c r="F58" s="43" t="s">
        <v>145</v>
      </c>
      <c r="G58" s="45">
        <v>0</v>
      </c>
      <c r="H58" s="45">
        <v>0</v>
      </c>
      <c r="I58" s="42">
        <f t="shared" si="1"/>
        <v>44212390.609999999</v>
      </c>
      <c r="J58" s="42">
        <v>0</v>
      </c>
      <c r="K58" s="42">
        <v>44212390.609999999</v>
      </c>
    </row>
    <row r="59" spans="1:11" ht="40" customHeight="1">
      <c r="A59" s="48" t="s">
        <v>172</v>
      </c>
      <c r="B59" s="46">
        <v>40270</v>
      </c>
      <c r="C59" s="40">
        <v>40249</v>
      </c>
      <c r="D59" s="40" t="s">
        <v>182</v>
      </c>
      <c r="E59" s="45" t="s">
        <v>62</v>
      </c>
      <c r="F59" s="43" t="s">
        <v>146</v>
      </c>
      <c r="G59" s="45">
        <v>3</v>
      </c>
      <c r="H59" s="45">
        <v>13</v>
      </c>
      <c r="I59" s="42">
        <f t="shared" si="1"/>
        <v>50008663.82</v>
      </c>
      <c r="J59" s="42">
        <v>16815702.379999999</v>
      </c>
      <c r="K59" s="42">
        <v>33192961.440000001</v>
      </c>
    </row>
    <row r="60" spans="1:11" ht="40" customHeight="1">
      <c r="A60" s="47" t="s">
        <v>179</v>
      </c>
      <c r="B60" s="46">
        <v>40268</v>
      </c>
      <c r="C60" s="40">
        <v>40214</v>
      </c>
      <c r="D60" s="40">
        <v>40220</v>
      </c>
      <c r="E60" s="45" t="s">
        <v>124</v>
      </c>
      <c r="F60" s="43" t="s">
        <v>147</v>
      </c>
      <c r="G60" s="45">
        <v>2</v>
      </c>
      <c r="H60" s="45">
        <v>0</v>
      </c>
      <c r="I60" s="42">
        <f t="shared" si="1"/>
        <v>9201853.25</v>
      </c>
      <c r="J60" s="42">
        <v>0</v>
      </c>
      <c r="K60" s="42">
        <v>9201853.25</v>
      </c>
    </row>
    <row r="61" spans="1:11" ht="40" customHeight="1">
      <c r="A61" s="48" t="s">
        <v>172</v>
      </c>
      <c r="B61" s="46">
        <v>40266</v>
      </c>
      <c r="C61" s="40">
        <v>40249</v>
      </c>
      <c r="D61" s="40" t="s">
        <v>182</v>
      </c>
      <c r="E61" s="45" t="s">
        <v>63</v>
      </c>
      <c r="F61" s="43" t="s">
        <v>148</v>
      </c>
      <c r="G61" s="45">
        <v>0</v>
      </c>
      <c r="H61" s="45">
        <v>24</v>
      </c>
      <c r="I61" s="42">
        <f t="shared" si="1"/>
        <v>81467647.280000001</v>
      </c>
      <c r="J61" s="42">
        <v>58808963.579999998</v>
      </c>
      <c r="K61" s="42">
        <v>22658683.699999999</v>
      </c>
    </row>
    <row r="62" spans="1:11" ht="40" customHeight="1">
      <c r="A62" s="47" t="s">
        <v>179</v>
      </c>
      <c r="B62" s="46">
        <v>40266</v>
      </c>
      <c r="C62" s="40">
        <v>40232</v>
      </c>
      <c r="D62" s="40">
        <v>40240</v>
      </c>
      <c r="E62" s="45" t="s">
        <v>119</v>
      </c>
      <c r="F62" s="43" t="s">
        <v>151</v>
      </c>
      <c r="G62" s="45">
        <v>0</v>
      </c>
      <c r="H62" s="45">
        <v>0</v>
      </c>
      <c r="I62" s="42">
        <f t="shared" si="1"/>
        <v>6118552.0199999996</v>
      </c>
      <c r="J62" s="42">
        <v>0</v>
      </c>
      <c r="K62" s="42">
        <v>6118552.0199999996</v>
      </c>
    </row>
    <row r="63" spans="1:11" ht="40" customHeight="1">
      <c r="A63" s="47" t="s">
        <v>172</v>
      </c>
      <c r="B63" s="46">
        <v>40266</v>
      </c>
      <c r="C63" s="40">
        <v>40249</v>
      </c>
      <c r="D63" s="40" t="s">
        <v>182</v>
      </c>
      <c r="E63" s="45" t="s">
        <v>123</v>
      </c>
      <c r="F63" s="43" t="s">
        <v>149</v>
      </c>
      <c r="G63" s="45">
        <v>0</v>
      </c>
      <c r="H63" s="45">
        <v>0</v>
      </c>
      <c r="I63" s="42">
        <f t="shared" si="1"/>
        <v>54254186.780000001</v>
      </c>
      <c r="J63" s="42">
        <v>37062649.630000003</v>
      </c>
      <c r="K63" s="42">
        <v>17191537.149999999</v>
      </c>
    </row>
    <row r="64" spans="1:11" ht="40" customHeight="1">
      <c r="A64" s="48" t="s">
        <v>181</v>
      </c>
      <c r="B64" s="46">
        <v>40266</v>
      </c>
      <c r="C64" s="40">
        <v>40249</v>
      </c>
      <c r="D64" s="40" t="s">
        <v>182</v>
      </c>
      <c r="E64" s="45" t="s">
        <v>58</v>
      </c>
      <c r="F64" s="43" t="s">
        <v>150</v>
      </c>
      <c r="G64" s="45">
        <v>2</v>
      </c>
      <c r="H64" s="45">
        <v>1</v>
      </c>
      <c r="I64" s="42">
        <f t="shared" si="1"/>
        <v>11753574.23</v>
      </c>
      <c r="J64" s="42">
        <v>4366791.18</v>
      </c>
      <c r="K64" s="42">
        <v>7386783.0499999998</v>
      </c>
    </row>
    <row r="65" spans="1:11" ht="40" customHeight="1">
      <c r="A65" s="47" t="s">
        <v>30</v>
      </c>
      <c r="B65" s="46">
        <v>40262</v>
      </c>
      <c r="C65" s="40">
        <v>40232</v>
      </c>
      <c r="D65" s="40">
        <v>40239</v>
      </c>
      <c r="E65" s="45" t="s">
        <v>57</v>
      </c>
      <c r="F65" s="43" t="s">
        <v>152</v>
      </c>
      <c r="G65" s="45">
        <v>0</v>
      </c>
      <c r="H65" s="45">
        <v>0</v>
      </c>
      <c r="I65" s="42">
        <f t="shared" si="1"/>
        <v>4036909.28</v>
      </c>
      <c r="J65" s="42">
        <v>0</v>
      </c>
      <c r="K65" s="42">
        <v>4036909.28</v>
      </c>
    </row>
    <row r="66" spans="1:11" ht="40" customHeight="1">
      <c r="A66" s="47" t="s">
        <v>179</v>
      </c>
      <c r="B66" s="46">
        <v>40261</v>
      </c>
      <c r="C66" s="40">
        <v>40214</v>
      </c>
      <c r="D66" s="40">
        <v>40220</v>
      </c>
      <c r="E66" s="45" t="s">
        <v>64</v>
      </c>
      <c r="F66" s="43" t="s">
        <v>96</v>
      </c>
      <c r="G66" s="45">
        <v>0</v>
      </c>
      <c r="H66" s="45">
        <v>0</v>
      </c>
      <c r="I66" s="42">
        <f t="shared" si="1"/>
        <v>7667188.6799999997</v>
      </c>
      <c r="J66" s="42">
        <v>0</v>
      </c>
      <c r="K66" s="42">
        <v>7667188.6799999997</v>
      </c>
    </row>
    <row r="67" spans="1:11" ht="40" customHeight="1">
      <c r="A67" s="47" t="s">
        <v>179</v>
      </c>
      <c r="B67" s="46">
        <v>40260</v>
      </c>
      <c r="C67" s="40">
        <v>40214</v>
      </c>
      <c r="D67" s="40">
        <v>40215</v>
      </c>
      <c r="E67" s="45" t="s">
        <v>62</v>
      </c>
      <c r="F67" s="43" t="s">
        <v>153</v>
      </c>
      <c r="G67" s="45">
        <v>0</v>
      </c>
      <c r="H67" s="45">
        <v>0</v>
      </c>
      <c r="I67" s="42">
        <f t="shared" si="1"/>
        <v>13857433.949999999</v>
      </c>
      <c r="J67" s="42">
        <v>0</v>
      </c>
      <c r="K67" s="42">
        <v>13857433.949999999</v>
      </c>
    </row>
    <row r="68" spans="1:11" ht="40" customHeight="1">
      <c r="A68" s="48" t="s">
        <v>174</v>
      </c>
      <c r="B68" s="46">
        <v>40256</v>
      </c>
      <c r="C68" s="40">
        <v>40247</v>
      </c>
      <c r="D68" s="40">
        <v>40269</v>
      </c>
      <c r="E68" s="45" t="s">
        <v>37</v>
      </c>
      <c r="F68" s="43" t="s">
        <v>11</v>
      </c>
      <c r="G68" s="45">
        <v>0</v>
      </c>
      <c r="H68" s="45">
        <v>0</v>
      </c>
      <c r="I68" s="42">
        <f t="shared" si="1"/>
        <v>0</v>
      </c>
      <c r="J68" s="42">
        <v>0</v>
      </c>
      <c r="K68" s="42"/>
    </row>
    <row r="69" spans="1:11" ht="40" customHeight="1">
      <c r="A69" s="48" t="s">
        <v>173</v>
      </c>
      <c r="B69" s="46">
        <v>40255</v>
      </c>
      <c r="C69" s="40">
        <v>40196</v>
      </c>
      <c r="D69" s="40">
        <v>40200</v>
      </c>
      <c r="E69" s="45" t="s">
        <v>38</v>
      </c>
      <c r="F69" s="43" t="s">
        <v>155</v>
      </c>
      <c r="G69" s="45">
        <v>0</v>
      </c>
      <c r="H69" s="45">
        <v>0</v>
      </c>
      <c r="I69" s="42">
        <f t="shared" si="1"/>
        <v>3431555.42</v>
      </c>
      <c r="J69" s="42">
        <v>0</v>
      </c>
      <c r="K69" s="44">
        <v>3431555.42</v>
      </c>
    </row>
    <row r="70" spans="1:11" ht="40" customHeight="1">
      <c r="A70" s="48" t="s">
        <v>174</v>
      </c>
      <c r="B70" s="46">
        <v>40251</v>
      </c>
      <c r="C70" s="40"/>
      <c r="D70" s="40"/>
      <c r="E70" s="45" t="s">
        <v>60</v>
      </c>
      <c r="F70" s="43" t="s">
        <v>10</v>
      </c>
      <c r="G70" s="45"/>
      <c r="H70" s="45"/>
      <c r="I70" s="42">
        <f t="shared" si="1"/>
        <v>4637876.22</v>
      </c>
      <c r="J70" s="42">
        <v>0</v>
      </c>
      <c r="K70" s="42">
        <v>4637876.22</v>
      </c>
    </row>
    <row r="71" spans="1:11" ht="40" customHeight="1">
      <c r="A71" s="48" t="s">
        <v>187</v>
      </c>
      <c r="B71" s="46">
        <v>40249</v>
      </c>
      <c r="C71" s="40"/>
      <c r="D71" s="40"/>
      <c r="E71" s="45" t="s">
        <v>123</v>
      </c>
      <c r="F71" s="43"/>
      <c r="G71" s="45"/>
      <c r="H71" s="45"/>
      <c r="I71" s="30">
        <v>0</v>
      </c>
      <c r="J71" s="42">
        <v>0</v>
      </c>
      <c r="K71" s="42">
        <v>0</v>
      </c>
    </row>
    <row r="72" spans="1:11" ht="40" customHeight="1">
      <c r="A72" s="47" t="s">
        <v>179</v>
      </c>
      <c r="B72" s="46">
        <v>40247</v>
      </c>
      <c r="C72" s="40">
        <v>40170</v>
      </c>
      <c r="D72" s="40">
        <v>40174</v>
      </c>
      <c r="E72" s="45" t="s">
        <v>42</v>
      </c>
      <c r="F72" s="43" t="s">
        <v>97</v>
      </c>
      <c r="G72" s="45"/>
      <c r="H72" s="45"/>
      <c r="I72" s="42">
        <f t="shared" ref="I72:I91" si="2">SUM(J72:K72)</f>
        <v>66037428.789999999</v>
      </c>
      <c r="J72" s="42">
        <v>0</v>
      </c>
      <c r="K72" s="42">
        <v>66037428.789999999</v>
      </c>
    </row>
    <row r="73" spans="1:11" ht="40" customHeight="1">
      <c r="A73" s="47" t="s">
        <v>179</v>
      </c>
      <c r="B73" s="46">
        <v>40246</v>
      </c>
      <c r="C73" s="40">
        <v>40169</v>
      </c>
      <c r="D73" s="40">
        <v>40186</v>
      </c>
      <c r="E73" s="45" t="s">
        <v>47</v>
      </c>
      <c r="F73" s="43" t="s">
        <v>98</v>
      </c>
      <c r="G73" s="45">
        <v>1</v>
      </c>
      <c r="H73" s="45">
        <v>0</v>
      </c>
      <c r="I73" s="42">
        <f t="shared" si="2"/>
        <v>14597794.23</v>
      </c>
      <c r="J73" s="42">
        <v>0</v>
      </c>
      <c r="K73" s="42">
        <v>14597794.23</v>
      </c>
    </row>
    <row r="74" spans="1:11" ht="40" customHeight="1">
      <c r="A74" s="47" t="s">
        <v>179</v>
      </c>
      <c r="B74" s="46">
        <v>40246</v>
      </c>
      <c r="C74" s="40">
        <v>40170</v>
      </c>
      <c r="D74" s="40">
        <v>40174</v>
      </c>
      <c r="E74" s="45" t="s">
        <v>42</v>
      </c>
      <c r="F74" s="43" t="s">
        <v>156</v>
      </c>
      <c r="G74" s="45">
        <v>0</v>
      </c>
      <c r="H74" s="45">
        <v>0</v>
      </c>
      <c r="I74" s="42">
        <f t="shared" si="2"/>
        <v>880012.96</v>
      </c>
      <c r="J74" s="42">
        <v>0</v>
      </c>
      <c r="K74" s="42">
        <v>880012.96</v>
      </c>
    </row>
    <row r="75" spans="1:11" ht="40" customHeight="1">
      <c r="A75" s="48" t="s">
        <v>189</v>
      </c>
      <c r="B75" s="46">
        <v>40245</v>
      </c>
      <c r="C75" s="40">
        <v>40195</v>
      </c>
      <c r="D75" s="40">
        <v>40215</v>
      </c>
      <c r="E75" s="45" t="s">
        <v>65</v>
      </c>
      <c r="F75" s="43" t="s">
        <v>99</v>
      </c>
      <c r="G75" s="45">
        <v>5</v>
      </c>
      <c r="H75" s="45">
        <v>4</v>
      </c>
      <c r="I75" s="42">
        <f t="shared" si="2"/>
        <v>15604176.539999999</v>
      </c>
      <c r="J75" s="42">
        <v>0</v>
      </c>
      <c r="K75" s="42">
        <v>15604176.539999999</v>
      </c>
    </row>
    <row r="76" spans="1:11" ht="40" customHeight="1">
      <c r="A76" s="47" t="s">
        <v>179</v>
      </c>
      <c r="B76" s="46">
        <v>40242</v>
      </c>
      <c r="C76" s="40">
        <v>40206</v>
      </c>
      <c r="D76" s="40">
        <v>40208</v>
      </c>
      <c r="E76" s="45" t="s">
        <v>52</v>
      </c>
      <c r="F76" s="43" t="s">
        <v>100</v>
      </c>
      <c r="G76" s="45">
        <v>0</v>
      </c>
      <c r="H76" s="45">
        <v>0</v>
      </c>
      <c r="I76" s="42">
        <f t="shared" si="2"/>
        <v>91322977.5</v>
      </c>
      <c r="J76" s="42">
        <v>0</v>
      </c>
      <c r="K76" s="42">
        <v>91322977.5</v>
      </c>
    </row>
    <row r="77" spans="1:11" ht="40" customHeight="1">
      <c r="A77" s="47" t="s">
        <v>179</v>
      </c>
      <c r="B77" s="46">
        <v>40240</v>
      </c>
      <c r="C77" s="40">
        <v>40165</v>
      </c>
      <c r="D77" s="40">
        <v>40167</v>
      </c>
      <c r="E77" s="45" t="s">
        <v>64</v>
      </c>
      <c r="F77" s="43" t="s">
        <v>96</v>
      </c>
      <c r="G77" s="45">
        <v>0</v>
      </c>
      <c r="H77" s="45">
        <v>0</v>
      </c>
      <c r="I77" s="42">
        <f t="shared" si="2"/>
        <v>3559205.96</v>
      </c>
      <c r="J77" s="42">
        <v>0</v>
      </c>
      <c r="K77" s="42">
        <v>3559205.96</v>
      </c>
    </row>
    <row r="78" spans="1:11" ht="40" customHeight="1">
      <c r="A78" s="47" t="s">
        <v>179</v>
      </c>
      <c r="B78" s="46">
        <v>40239</v>
      </c>
      <c r="C78" s="40">
        <v>40197</v>
      </c>
      <c r="D78" s="40">
        <v>40204</v>
      </c>
      <c r="E78" s="45" t="s">
        <v>50</v>
      </c>
      <c r="F78" s="43" t="s">
        <v>102</v>
      </c>
      <c r="G78" s="45">
        <v>0</v>
      </c>
      <c r="H78" s="45">
        <v>1</v>
      </c>
      <c r="I78" s="42">
        <f t="shared" si="2"/>
        <v>45126305.75</v>
      </c>
      <c r="J78" s="42">
        <v>0</v>
      </c>
      <c r="K78" s="42">
        <v>45126305.75</v>
      </c>
    </row>
    <row r="79" spans="1:11" ht="40" customHeight="1">
      <c r="A79" s="47" t="s">
        <v>28</v>
      </c>
      <c r="B79" s="46">
        <v>40239</v>
      </c>
      <c r="C79" s="40">
        <v>40165</v>
      </c>
      <c r="D79" s="40">
        <v>40167</v>
      </c>
      <c r="E79" s="45" t="s">
        <v>58</v>
      </c>
      <c r="F79" s="43" t="s">
        <v>101</v>
      </c>
      <c r="G79" s="45">
        <v>0</v>
      </c>
      <c r="H79" s="45">
        <v>0</v>
      </c>
      <c r="I79" s="42">
        <f t="shared" si="2"/>
        <v>3414269.45</v>
      </c>
      <c r="J79" s="42">
        <v>0</v>
      </c>
      <c r="K79" s="42">
        <v>3414269.45</v>
      </c>
    </row>
    <row r="80" spans="1:11" ht="40" customHeight="1">
      <c r="A80" s="47" t="s">
        <v>179</v>
      </c>
      <c r="B80" s="46">
        <v>40235</v>
      </c>
      <c r="C80" s="40">
        <v>40198</v>
      </c>
      <c r="D80" s="40">
        <v>40203</v>
      </c>
      <c r="E80" s="45" t="s">
        <v>60</v>
      </c>
      <c r="F80" s="43" t="s">
        <v>103</v>
      </c>
      <c r="G80" s="45">
        <v>0</v>
      </c>
      <c r="H80" s="45">
        <v>0</v>
      </c>
      <c r="I80" s="42">
        <f t="shared" si="2"/>
        <v>13523124.699999999</v>
      </c>
      <c r="J80" s="42">
        <v>0</v>
      </c>
      <c r="K80" s="42">
        <v>13523124.699999999</v>
      </c>
    </row>
    <row r="81" spans="1:11" ht="40" customHeight="1">
      <c r="A81" s="47" t="s">
        <v>179</v>
      </c>
      <c r="B81" s="46">
        <v>40234</v>
      </c>
      <c r="C81" s="40">
        <v>40170</v>
      </c>
      <c r="D81" s="40">
        <v>40174</v>
      </c>
      <c r="E81" s="45" t="s">
        <v>50</v>
      </c>
      <c r="F81" s="43" t="s">
        <v>105</v>
      </c>
      <c r="G81" s="45">
        <v>0</v>
      </c>
      <c r="H81" s="45">
        <v>0</v>
      </c>
      <c r="I81" s="42">
        <f t="shared" si="2"/>
        <v>5943914.2599999998</v>
      </c>
      <c r="J81" s="42">
        <v>0</v>
      </c>
      <c r="K81" s="42">
        <v>5943914.2599999998</v>
      </c>
    </row>
    <row r="82" spans="1:11" ht="40" customHeight="1">
      <c r="A82" s="47" t="s">
        <v>179</v>
      </c>
      <c r="B82" s="46">
        <v>40234</v>
      </c>
      <c r="C82" s="40">
        <v>40169</v>
      </c>
      <c r="D82" s="40">
        <v>40186</v>
      </c>
      <c r="E82" s="45" t="s">
        <v>33</v>
      </c>
      <c r="F82" s="43" t="s">
        <v>104</v>
      </c>
      <c r="G82" s="45">
        <v>0</v>
      </c>
      <c r="H82" s="45">
        <v>0</v>
      </c>
      <c r="I82" s="42">
        <f t="shared" si="2"/>
        <v>6353109.4299999997</v>
      </c>
      <c r="J82" s="42">
        <v>0</v>
      </c>
      <c r="K82" s="42">
        <v>6353109.4299999997</v>
      </c>
    </row>
    <row r="83" spans="1:11" ht="40" customHeight="1">
      <c r="A83" s="47" t="s">
        <v>179</v>
      </c>
      <c r="B83" s="46">
        <v>40234</v>
      </c>
      <c r="C83" s="40">
        <v>40171</v>
      </c>
      <c r="D83" s="40">
        <v>40172</v>
      </c>
      <c r="E83" s="45" t="s">
        <v>52</v>
      </c>
      <c r="F83" s="43" t="s">
        <v>106</v>
      </c>
      <c r="G83" s="45">
        <v>0</v>
      </c>
      <c r="H83" s="45">
        <v>0</v>
      </c>
      <c r="I83" s="42">
        <f t="shared" si="2"/>
        <v>18180167.690000001</v>
      </c>
      <c r="J83" s="42">
        <v>0</v>
      </c>
      <c r="K83" s="42">
        <v>18180167.690000001</v>
      </c>
    </row>
    <row r="84" spans="1:11" ht="40" customHeight="1">
      <c r="A84" s="47" t="s">
        <v>179</v>
      </c>
      <c r="B84" s="46">
        <v>40228</v>
      </c>
      <c r="C84" s="40">
        <v>40165</v>
      </c>
      <c r="D84" s="40">
        <v>40167</v>
      </c>
      <c r="E84" s="45" t="s">
        <v>59</v>
      </c>
      <c r="F84" s="43" t="s">
        <v>107</v>
      </c>
      <c r="G84" s="45">
        <v>0</v>
      </c>
      <c r="H84" s="45">
        <v>0</v>
      </c>
      <c r="I84" s="42">
        <f t="shared" si="2"/>
        <v>24541261.550000001</v>
      </c>
      <c r="J84" s="42">
        <v>0</v>
      </c>
      <c r="K84" s="42">
        <v>24541261.550000001</v>
      </c>
    </row>
    <row r="85" spans="1:11" ht="40" customHeight="1">
      <c r="A85" s="47" t="s">
        <v>28</v>
      </c>
      <c r="B85" s="46">
        <v>40225</v>
      </c>
      <c r="C85" s="40">
        <v>40165</v>
      </c>
      <c r="D85" s="40">
        <v>40167</v>
      </c>
      <c r="E85" s="45" t="s">
        <v>61</v>
      </c>
      <c r="F85" s="43" t="s">
        <v>108</v>
      </c>
      <c r="G85" s="45">
        <v>0</v>
      </c>
      <c r="H85" s="45">
        <v>0</v>
      </c>
      <c r="I85" s="42">
        <f t="shared" si="2"/>
        <v>23987215.460000001</v>
      </c>
      <c r="J85" s="42">
        <v>0</v>
      </c>
      <c r="K85" s="42">
        <v>23987215.460000001</v>
      </c>
    </row>
    <row r="86" spans="1:11" ht="40" customHeight="1">
      <c r="A86" s="47" t="s">
        <v>179</v>
      </c>
      <c r="B86" s="46">
        <v>40214</v>
      </c>
      <c r="C86" s="40">
        <v>40166</v>
      </c>
      <c r="D86" s="40">
        <v>40167</v>
      </c>
      <c r="E86" s="45" t="s">
        <v>62</v>
      </c>
      <c r="F86" s="43" t="s">
        <v>112</v>
      </c>
      <c r="G86" s="45">
        <v>0</v>
      </c>
      <c r="H86" s="45">
        <v>0</v>
      </c>
      <c r="I86" s="42">
        <f t="shared" si="2"/>
        <v>13860676.75</v>
      </c>
      <c r="J86" s="42">
        <v>0</v>
      </c>
      <c r="K86" s="42">
        <v>13860676.75</v>
      </c>
    </row>
    <row r="87" spans="1:11" ht="40" customHeight="1">
      <c r="A87" s="48" t="s">
        <v>172</v>
      </c>
      <c r="B87" s="46">
        <v>40213</v>
      </c>
      <c r="C87" s="40">
        <v>40170</v>
      </c>
      <c r="D87" s="40">
        <v>40180</v>
      </c>
      <c r="E87" s="45" t="s">
        <v>66</v>
      </c>
      <c r="F87" s="43" t="s">
        <v>113</v>
      </c>
      <c r="G87" s="45">
        <v>0</v>
      </c>
      <c r="H87" s="45">
        <v>5</v>
      </c>
      <c r="I87" s="42">
        <f t="shared" si="2"/>
        <v>9449430.4600000009</v>
      </c>
      <c r="J87" s="42">
        <v>0</v>
      </c>
      <c r="K87" s="42">
        <v>9449430.4600000009</v>
      </c>
    </row>
    <row r="88" spans="1:11" ht="40" customHeight="1">
      <c r="A88" s="48" t="s">
        <v>173</v>
      </c>
      <c r="B88" s="46">
        <v>40211</v>
      </c>
      <c r="C88" s="40">
        <v>40165</v>
      </c>
      <c r="D88" s="40">
        <v>40172</v>
      </c>
      <c r="E88" s="45" t="s">
        <v>36</v>
      </c>
      <c r="F88" s="43" t="s">
        <v>114</v>
      </c>
      <c r="G88" s="45">
        <v>0</v>
      </c>
      <c r="H88" s="45">
        <v>0</v>
      </c>
      <c r="I88" s="42">
        <f t="shared" si="2"/>
        <v>14271077.439999999</v>
      </c>
      <c r="J88" s="44">
        <v>0</v>
      </c>
      <c r="K88" s="44">
        <v>14271077.439999999</v>
      </c>
    </row>
    <row r="89" spans="1:11" ht="40" customHeight="1">
      <c r="A89" s="47" t="s">
        <v>175</v>
      </c>
      <c r="B89" s="41">
        <v>40208</v>
      </c>
      <c r="C89" s="40">
        <v>40198</v>
      </c>
      <c r="D89" s="40">
        <v>40202</v>
      </c>
      <c r="E89" s="12" t="s">
        <v>52</v>
      </c>
      <c r="F89" s="12"/>
      <c r="G89" s="12"/>
      <c r="H89" s="12"/>
      <c r="I89" s="30">
        <f t="shared" si="2"/>
        <v>0</v>
      </c>
      <c r="J89" s="44">
        <v>0</v>
      </c>
      <c r="K89" s="44">
        <v>0</v>
      </c>
    </row>
    <row r="90" spans="1:11" ht="40" customHeight="1">
      <c r="A90" s="47" t="s">
        <v>175</v>
      </c>
      <c r="B90" s="46">
        <v>40202</v>
      </c>
      <c r="C90" s="40"/>
      <c r="D90" s="40" t="s">
        <v>182</v>
      </c>
      <c r="E90" s="45" t="s">
        <v>38</v>
      </c>
      <c r="F90" s="43" t="s">
        <v>9</v>
      </c>
      <c r="G90" s="45">
        <v>0</v>
      </c>
      <c r="H90" s="45">
        <v>0</v>
      </c>
      <c r="I90" s="30">
        <f t="shared" si="2"/>
        <v>0</v>
      </c>
      <c r="J90" s="44">
        <v>0</v>
      </c>
      <c r="K90" s="44">
        <v>0</v>
      </c>
    </row>
    <row r="91" spans="1:11" ht="40" customHeight="1">
      <c r="A91" s="51" t="s">
        <v>184</v>
      </c>
      <c r="B91" s="46"/>
      <c r="C91" s="40"/>
      <c r="D91" s="40"/>
      <c r="E91" s="45"/>
      <c r="F91" s="43"/>
      <c r="G91" s="45"/>
      <c r="H91" s="45"/>
      <c r="I91" s="53">
        <f t="shared" si="2"/>
        <v>2047728085.2700002</v>
      </c>
      <c r="J91" s="53">
        <f>SUM(J2:J90)</f>
        <v>787933936.82999992</v>
      </c>
      <c r="K91" s="53">
        <f>SUM(K2:K90)</f>
        <v>1259794148.4400003</v>
      </c>
    </row>
  </sheetData>
  <sortState ref="A3:L98">
    <sortCondition descending="1" ref="B3:B98"/>
  </sortState>
  <hyperlinks>
    <hyperlink ref="C9"/>
    <hyperlink ref="C10"/>
    <hyperlink ref="C12"/>
    <hyperlink ref="C13"/>
    <hyperlink ref="G47"/>
    <hyperlink ref="C6"/>
    <hyperlink ref="B4"/>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Damage by State</vt:lpstr>
      <vt:lpstr>FEMA Declarations by Date</vt:lpstr>
    </vt:vector>
  </TitlesOfParts>
  <Company>Center for American Progress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Kaldunski</dc:creator>
  <cp:lastModifiedBy>Evan Hensleigh</cp:lastModifiedBy>
  <cp:lastPrinted>2010-11-22T18:58:33Z</cp:lastPrinted>
  <dcterms:created xsi:type="dcterms:W3CDTF">2010-10-27T16:27:12Z</dcterms:created>
  <dcterms:modified xsi:type="dcterms:W3CDTF">2011-04-28T21:26:24Z</dcterms:modified>
</cp:coreProperties>
</file>