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907"/>
  <workbookPr/>
  <mc:AlternateContent xmlns:mc="http://schemas.openxmlformats.org/markup-compatibility/2006">
    <mc:Choice Requires="x15">
      <x15ac:absPath xmlns:x15ac="http://schemas.microsoft.com/office/spreadsheetml/2010/11/ac" url="/Users/jfernandes/Desktop/Pipeline/Figures/"/>
    </mc:Choice>
  </mc:AlternateContent>
  <bookViews>
    <workbookView xWindow="820" yWindow="900" windowWidth="27080" windowHeight="16000"/>
  </bookViews>
  <sheets>
    <sheet name="Sheet1" sheetId="1" r:id="rId1"/>
  </sheets>
  <externalReferences>
    <externalReference r:id="rId2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F4" i="1"/>
  <c r="G4" i="1"/>
  <c r="H4" i="1"/>
  <c r="C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2" i="1"/>
  <c r="D33" i="1"/>
  <c r="D34" i="1"/>
  <c r="D35" i="1"/>
  <c r="D36" i="1"/>
  <c r="D38" i="1"/>
  <c r="E5" i="1"/>
  <c r="F5" i="1"/>
  <c r="G5" i="1"/>
  <c r="C6" i="1"/>
  <c r="E6" i="1"/>
  <c r="F6" i="1"/>
  <c r="G6" i="1"/>
  <c r="C7" i="1"/>
  <c r="E7" i="1"/>
  <c r="F7" i="1"/>
  <c r="G7" i="1"/>
  <c r="G36" i="1"/>
  <c r="F36" i="1"/>
  <c r="E36" i="1"/>
  <c r="C36" i="1"/>
  <c r="H36" i="1"/>
  <c r="G35" i="1"/>
  <c r="F35" i="1"/>
  <c r="E35" i="1"/>
  <c r="C35" i="1"/>
  <c r="G34" i="1"/>
  <c r="F34" i="1"/>
  <c r="E34" i="1"/>
  <c r="C34" i="1"/>
  <c r="G33" i="1"/>
  <c r="F33" i="1"/>
  <c r="E33" i="1"/>
  <c r="G32" i="1"/>
  <c r="F32" i="1"/>
  <c r="E32" i="1"/>
  <c r="C32" i="1"/>
  <c r="H32" i="1"/>
  <c r="H31" i="1"/>
  <c r="G30" i="1"/>
  <c r="F30" i="1"/>
  <c r="E30" i="1"/>
  <c r="C30" i="1"/>
  <c r="C33" i="1"/>
  <c r="H33" i="1"/>
  <c r="H29" i="1"/>
  <c r="G28" i="1"/>
  <c r="F28" i="1"/>
  <c r="E28" i="1"/>
  <c r="C28" i="1"/>
  <c r="H28" i="1"/>
  <c r="G27" i="1"/>
  <c r="F27" i="1"/>
  <c r="E27" i="1"/>
  <c r="C27" i="1"/>
  <c r="E26" i="1"/>
  <c r="H26" i="1"/>
  <c r="G25" i="1"/>
  <c r="F25" i="1"/>
  <c r="E25" i="1"/>
  <c r="C25" i="1"/>
  <c r="H25" i="1"/>
  <c r="G24" i="1"/>
  <c r="F24" i="1"/>
  <c r="E24" i="1"/>
  <c r="C24" i="1"/>
  <c r="H24" i="1"/>
  <c r="G23" i="1"/>
  <c r="F23" i="1"/>
  <c r="E23" i="1"/>
  <c r="C23" i="1"/>
  <c r="G22" i="1"/>
  <c r="F22" i="1"/>
  <c r="E22" i="1"/>
  <c r="C22" i="1"/>
  <c r="G21" i="1"/>
  <c r="F21" i="1"/>
  <c r="E21" i="1"/>
  <c r="C21" i="1"/>
  <c r="H21" i="1"/>
  <c r="G20" i="1"/>
  <c r="F20" i="1"/>
  <c r="E20" i="1"/>
  <c r="C20" i="1"/>
  <c r="H20" i="1"/>
  <c r="G19" i="1"/>
  <c r="F19" i="1"/>
  <c r="E19" i="1"/>
  <c r="C19" i="1"/>
  <c r="G18" i="1"/>
  <c r="F18" i="1"/>
  <c r="E18" i="1"/>
  <c r="C18" i="1"/>
  <c r="G17" i="1"/>
  <c r="F17" i="1"/>
  <c r="E17" i="1"/>
  <c r="C17" i="1"/>
  <c r="H17" i="1"/>
  <c r="G16" i="1"/>
  <c r="F16" i="1"/>
  <c r="E16" i="1"/>
  <c r="C16" i="1"/>
  <c r="H16" i="1"/>
  <c r="G15" i="1"/>
  <c r="F15" i="1"/>
  <c r="E15" i="1"/>
  <c r="C15" i="1"/>
  <c r="G14" i="1"/>
  <c r="F14" i="1"/>
  <c r="E14" i="1"/>
  <c r="C14" i="1"/>
  <c r="G13" i="1"/>
  <c r="F13" i="1"/>
  <c r="E13" i="1"/>
  <c r="C13" i="1"/>
  <c r="H13" i="1"/>
  <c r="G12" i="1"/>
  <c r="F12" i="1"/>
  <c r="E12" i="1"/>
  <c r="C12" i="1"/>
  <c r="H12" i="1"/>
  <c r="G11" i="1"/>
  <c r="F11" i="1"/>
  <c r="E11" i="1"/>
  <c r="C11" i="1"/>
  <c r="G10" i="1"/>
  <c r="F10" i="1"/>
  <c r="E10" i="1"/>
  <c r="C10" i="1"/>
  <c r="G9" i="1"/>
  <c r="F9" i="1"/>
  <c r="E9" i="1"/>
  <c r="E8" i="1"/>
  <c r="E38" i="1"/>
  <c r="C9" i="1"/>
  <c r="H9" i="1"/>
  <c r="G8" i="1"/>
  <c r="F8" i="1"/>
  <c r="C8" i="1"/>
  <c r="H8" i="1"/>
  <c r="H11" i="1"/>
  <c r="H14" i="1"/>
  <c r="H19" i="1"/>
  <c r="H23" i="1"/>
  <c r="H27" i="1"/>
  <c r="H30" i="1"/>
  <c r="H35" i="1"/>
  <c r="H5" i="1"/>
  <c r="H6" i="1"/>
  <c r="H7" i="1"/>
  <c r="H10" i="1"/>
  <c r="H15" i="1"/>
  <c r="H18" i="1"/>
  <c r="H22" i="1"/>
  <c r="H34" i="1"/>
  <c r="F38" i="1"/>
  <c r="G38" i="1"/>
  <c r="C38" i="1"/>
  <c r="H38" i="1"/>
</calcChain>
</file>

<file path=xl/sharedStrings.xml><?xml version="1.0" encoding="utf-8"?>
<sst xmlns="http://schemas.openxmlformats.org/spreadsheetml/2006/main" count="43" uniqueCount="43">
  <si>
    <t>State</t>
  </si>
  <si>
    <t>State total</t>
  </si>
  <si>
    <t>Arizona</t>
  </si>
  <si>
    <t xml:space="preserve">California </t>
  </si>
  <si>
    <t>Colorado</t>
  </si>
  <si>
    <t xml:space="preserve">Connecticut </t>
  </si>
  <si>
    <t>Florida</t>
  </si>
  <si>
    <t>Georgia</t>
  </si>
  <si>
    <t>Iowa</t>
  </si>
  <si>
    <t>Illinois</t>
  </si>
  <si>
    <t>Indiana</t>
  </si>
  <si>
    <t>Kansas</t>
  </si>
  <si>
    <t>Kentucky</t>
  </si>
  <si>
    <t>Louisiana</t>
  </si>
  <si>
    <t>Maryland</t>
  </si>
  <si>
    <t>Michigan</t>
  </si>
  <si>
    <t>Minnesota</t>
  </si>
  <si>
    <t>Nebraska</t>
  </si>
  <si>
    <t>New Jersey</t>
  </si>
  <si>
    <t>New Mexico</t>
  </si>
  <si>
    <t>Nevada</t>
  </si>
  <si>
    <t>New York</t>
  </si>
  <si>
    <t>North Dakota</t>
  </si>
  <si>
    <t>Ohio</t>
  </si>
  <si>
    <t>Oregon</t>
  </si>
  <si>
    <t>South Dakota</t>
  </si>
  <si>
    <t>Vermont</t>
  </si>
  <si>
    <t>Virginia</t>
  </si>
  <si>
    <t>Washington</t>
  </si>
  <si>
    <t>Wisconsin</t>
  </si>
  <si>
    <t>Wyoming</t>
  </si>
  <si>
    <t xml:space="preserve">Rhode Island </t>
  </si>
  <si>
    <t xml:space="preserve">Texas </t>
  </si>
  <si>
    <t>Total funding at risk</t>
  </si>
  <si>
    <t>Justice Assistance Grant program, FY 2016</t>
  </si>
  <si>
    <t>Economic Development Administration grants, FY 2015</t>
  </si>
  <si>
    <t>State Criminal Alien Assistance Program, FY 2015</t>
  </si>
  <si>
    <t>Community Development Block Grant program, FY 2016</t>
  </si>
  <si>
    <t>Community Oriented Policing Services, FY 2016</t>
  </si>
  <si>
    <t>Funding potentially at risk in jurisdictions with sanctuary policies</t>
  </si>
  <si>
    <t>Massachusetts</t>
  </si>
  <si>
    <t>Pennsylvania</t>
  </si>
  <si>
    <r>
      <t xml:space="preserve">Sources: Immigrant Legal Resource Center, “National Map of Local Entanglement with ICE,” </t>
    </r>
    <r>
      <rPr>
        <sz val="11"/>
        <color theme="1"/>
        <rFont val="Calibri"/>
        <family val="2"/>
        <scheme val="minor"/>
      </rPr>
      <t xml:space="preserve">(2016), available at https://www.ilrc.org/local-enforcement-map (last accessed February 2017); Office of Justice Programs, “Awards Made for 'Edward Byrne Memorial Justice Assistance Grant (JAG) Program – Local Solicitation,'" (2017), available at https://external.ojp.usdoj.gov/selector/title?solicitationTitle=Edward%20Byrne%20Memorial%20Justice%20Assistance%20Grant%20(JAG)%20Program%20-%20Local%20Solicitation&amp;po=BJA; Office of Justice Programs, “Awards Made for 'Fiscal Year 2016 JAG,'” (2017), available at https://external.ojp.usdoj.gov/selector/title?solicitationTitle=Fiscal%20Year%202016%20JAG&amp;po=BJA; Economic Development Administration, </t>
    </r>
    <r>
      <rPr>
        <i/>
        <sz val="11"/>
        <color theme="1"/>
        <rFont val="Calibri"/>
        <family val="2"/>
        <scheme val="minor"/>
      </rPr>
      <t>Economic Development Administration: Fiscal Year 2015 Annual Report</t>
    </r>
    <r>
      <rPr>
        <sz val="11"/>
        <color theme="1"/>
        <rFont val="Calibri"/>
        <family val="2"/>
        <scheme val="minor"/>
      </rPr>
      <t xml:space="preserve"> (U.S. Department of Commerce, 2016), available at https://www.eda.gov/files/annual-reports/fy2015/EDA-FY2015-Annual-Report-full.pdf; Bureau of Justice Assistance, “State Criminal Alien Assistance Program (SCAAP): 2015 SCAAP Data,” available at https://www.bja.gov/ProgramDetails.aspx?Program_ID=86#horizontalTab8 (last accessed March 2017); U.S. Department of Housing and Urban Development, “Allocations and Awards,” available at https://www.hudexchange.info/grantees/allocations-awards/ (last accessed February 2017); Community Oriented Policing Services, “2016 Award Announcement Map,” available at https://cops.usdoj.gov/default.asp?Item=2880 (last accessed February 2017).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</si>
</sst>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left" vertical="top" wrapText="1"/>
    </xf>
    <xf numFmtId="0" fontId="4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wrapText="1"/>
    </xf>
    <xf numFmtId="164" fontId="0" fillId="0" borderId="0" xfId="0" applyNumberFormat="1" applyFont="1" applyFill="1" applyBorder="1"/>
    <xf numFmtId="164" fontId="4" fillId="0" borderId="0" xfId="0" applyNumberFormat="1" applyFont="1" applyFill="1" applyBorder="1"/>
    <xf numFmtId="6" fontId="0" fillId="0" borderId="0" xfId="0" applyNumberFormat="1" applyFont="1" applyFill="1" applyBorder="1"/>
    <xf numFmtId="4" fontId="0" fillId="0" borderId="0" xfId="0" applyNumberFormat="1" applyFont="1" applyFill="1" applyBorder="1"/>
    <xf numFmtId="6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pwolgin/Dropbox/CAP%20Files/Current%20Projects/2017/Sanctuary%20Cities/CAP-NILC-AILA%20cost/FINAL%20Sanctuary%20States%20Potentially%20Impacted%202-15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w Limited COPS"/>
      <sheetName val="CDBG Funding"/>
      <sheetName val="FINAL  "/>
      <sheetName val="AZ"/>
      <sheetName val="CA"/>
      <sheetName val="CO"/>
      <sheetName val="CT"/>
      <sheetName val="FL"/>
      <sheetName val="GA"/>
      <sheetName val="IA"/>
      <sheetName val="IL"/>
      <sheetName val="IN"/>
      <sheetName val="KS"/>
      <sheetName val="KY"/>
      <sheetName val="LA"/>
      <sheetName val="MA"/>
      <sheetName val="MD"/>
      <sheetName val="MI"/>
      <sheetName val="MN"/>
      <sheetName val="ND"/>
      <sheetName val="NE"/>
      <sheetName val="NJ"/>
      <sheetName val="NM"/>
      <sheetName val="NV"/>
      <sheetName val="NY"/>
      <sheetName val="OH"/>
      <sheetName val="OR"/>
      <sheetName val="PA"/>
      <sheetName val="RI"/>
      <sheetName val="SD"/>
      <sheetName val="TX"/>
      <sheetName val="VA"/>
      <sheetName val="VT"/>
      <sheetName val="WA"/>
      <sheetName val="WI"/>
      <sheetName val="WY"/>
    </sheetNames>
    <sheetDataSet>
      <sheetData sheetId="0"/>
      <sheetData sheetId="1"/>
      <sheetData sheetId="2"/>
      <sheetData sheetId="3">
        <row r="7">
          <cell r="B7">
            <v>386103</v>
          </cell>
          <cell r="E7">
            <v>5031253</v>
          </cell>
          <cell r="F7">
            <v>397723</v>
          </cell>
        </row>
      </sheetData>
      <sheetData sheetId="4">
        <row r="75">
          <cell r="C75">
            <v>8702795</v>
          </cell>
        </row>
        <row r="76">
          <cell r="B76">
            <v>23923476</v>
          </cell>
          <cell r="D76">
            <v>10534394</v>
          </cell>
          <cell r="E76">
            <v>187356674</v>
          </cell>
          <cell r="F76">
            <v>8999249</v>
          </cell>
        </row>
      </sheetData>
      <sheetData sheetId="5">
        <row r="65">
          <cell r="B65">
            <v>669013</v>
          </cell>
          <cell r="C65">
            <v>1562300</v>
          </cell>
          <cell r="D65">
            <v>1114782</v>
          </cell>
          <cell r="E65">
            <v>13275011</v>
          </cell>
          <cell r="F65">
            <v>875000</v>
          </cell>
        </row>
      </sheetData>
      <sheetData sheetId="6">
        <row r="7">
          <cell r="B7">
            <v>1739316</v>
          </cell>
          <cell r="C7">
            <v>1450360</v>
          </cell>
          <cell r="D7">
            <v>615136</v>
          </cell>
          <cell r="E7">
            <v>15299334</v>
          </cell>
          <cell r="F7">
            <v>3513921</v>
          </cell>
        </row>
      </sheetData>
      <sheetData sheetId="7">
        <row r="61">
          <cell r="B61">
            <v>2067879</v>
          </cell>
          <cell r="C61">
            <v>290600</v>
          </cell>
          <cell r="D61">
            <v>741928</v>
          </cell>
          <cell r="E61">
            <v>29189617</v>
          </cell>
          <cell r="F61">
            <v>0</v>
          </cell>
        </row>
      </sheetData>
      <sheetData sheetId="8">
        <row r="11">
          <cell r="C11">
            <v>1042318</v>
          </cell>
          <cell r="D11">
            <v>0</v>
          </cell>
          <cell r="G11">
            <v>218888</v>
          </cell>
          <cell r="H11">
            <v>11616638</v>
          </cell>
          <cell r="I11">
            <v>1875000</v>
          </cell>
        </row>
      </sheetData>
      <sheetData sheetId="9">
        <row r="30">
          <cell r="C30">
            <v>203478</v>
          </cell>
          <cell r="D30">
            <v>47500</v>
          </cell>
          <cell r="G30">
            <v>55665</v>
          </cell>
          <cell r="H30">
            <v>0</v>
          </cell>
          <cell r="I30">
            <v>175942</v>
          </cell>
        </row>
      </sheetData>
      <sheetData sheetId="10">
        <row r="13">
          <cell r="C13">
            <v>2402390</v>
          </cell>
          <cell r="D13">
            <v>136625</v>
          </cell>
          <cell r="F13">
            <v>1660250</v>
          </cell>
          <cell r="G13">
            <v>83876440</v>
          </cell>
          <cell r="H13">
            <v>3224990</v>
          </cell>
        </row>
      </sheetData>
      <sheetData sheetId="11">
        <row r="9">
          <cell r="B9">
            <v>172989</v>
          </cell>
          <cell r="C9">
            <v>0</v>
          </cell>
          <cell r="D9">
            <v>0</v>
          </cell>
          <cell r="E9">
            <v>1367243</v>
          </cell>
          <cell r="F9">
            <v>0</v>
          </cell>
        </row>
      </sheetData>
      <sheetData sheetId="12">
        <row r="13">
          <cell r="C13">
            <v>373639</v>
          </cell>
          <cell r="D13">
            <v>0</v>
          </cell>
          <cell r="F13">
            <v>120791</v>
          </cell>
          <cell r="G13">
            <v>1031213</v>
          </cell>
          <cell r="H13">
            <v>0</v>
          </cell>
        </row>
      </sheetData>
      <sheetData sheetId="13">
        <row r="23">
          <cell r="C23">
            <v>645802</v>
          </cell>
          <cell r="D23">
            <v>0</v>
          </cell>
          <cell r="F23">
            <v>37887</v>
          </cell>
          <cell r="G23">
            <v>10311003</v>
          </cell>
          <cell r="H23">
            <v>0</v>
          </cell>
        </row>
      </sheetData>
      <sheetData sheetId="14">
        <row r="9">
          <cell r="B9">
            <v>363712</v>
          </cell>
          <cell r="C9">
            <v>1380000</v>
          </cell>
          <cell r="D9">
            <v>0</v>
          </cell>
          <cell r="E9">
            <v>11286953</v>
          </cell>
          <cell r="F9">
            <v>0</v>
          </cell>
        </row>
      </sheetData>
      <sheetData sheetId="15">
        <row r="20">
          <cell r="C20">
            <v>728718</v>
          </cell>
          <cell r="D20">
            <v>1056850</v>
          </cell>
          <cell r="F20">
            <v>761510</v>
          </cell>
          <cell r="G20">
            <v>26885786</v>
          </cell>
          <cell r="H20">
            <v>1023299</v>
          </cell>
        </row>
      </sheetData>
      <sheetData sheetId="16">
        <row r="24">
          <cell r="B24">
            <v>1684460</v>
          </cell>
          <cell r="C24">
            <v>300000</v>
          </cell>
          <cell r="E24">
            <v>673929</v>
          </cell>
          <cell r="F24">
            <v>32287600</v>
          </cell>
          <cell r="G24">
            <v>0</v>
          </cell>
        </row>
      </sheetData>
      <sheetData sheetId="17">
        <row r="7">
          <cell r="B7">
            <v>36501</v>
          </cell>
          <cell r="C7">
            <v>0</v>
          </cell>
          <cell r="D7">
            <v>0</v>
          </cell>
          <cell r="E7">
            <v>1858189</v>
          </cell>
          <cell r="F7">
            <v>0</v>
          </cell>
        </row>
      </sheetData>
      <sheetData sheetId="18">
        <row r="66">
          <cell r="C66">
            <v>564510</v>
          </cell>
          <cell r="D66">
            <v>61628</v>
          </cell>
          <cell r="G66">
            <v>605136</v>
          </cell>
          <cell r="H66">
            <v>11474514</v>
          </cell>
          <cell r="I66">
            <v>125000</v>
          </cell>
        </row>
      </sheetData>
      <sheetData sheetId="19">
        <row r="58">
          <cell r="B58">
            <v>59833</v>
          </cell>
          <cell r="C58">
            <v>0</v>
          </cell>
          <cell r="D58">
            <v>122298</v>
          </cell>
          <cell r="E58">
            <v>0</v>
          </cell>
          <cell r="F58">
            <v>0</v>
          </cell>
        </row>
      </sheetData>
      <sheetData sheetId="20">
        <row r="20">
          <cell r="C20">
            <v>0</v>
          </cell>
          <cell r="E20">
            <v>0</v>
          </cell>
          <cell r="F20">
            <v>245738</v>
          </cell>
          <cell r="G20">
            <v>0</v>
          </cell>
          <cell r="H20">
            <v>0</v>
          </cell>
        </row>
      </sheetData>
      <sheetData sheetId="21">
        <row r="18">
          <cell r="C18">
            <v>692480</v>
          </cell>
          <cell r="D18">
            <v>0</v>
          </cell>
          <cell r="F18">
            <v>1262449</v>
          </cell>
          <cell r="G18">
            <v>18609770</v>
          </cell>
          <cell r="H18">
            <v>3750000</v>
          </cell>
        </row>
      </sheetData>
      <sheetData sheetId="22">
        <row r="33">
          <cell r="C33">
            <v>51141</v>
          </cell>
          <cell r="D33">
            <v>1727300</v>
          </cell>
          <cell r="E33">
            <v>315077</v>
          </cell>
          <cell r="F33">
            <v>0</v>
          </cell>
          <cell r="G33">
            <v>0</v>
          </cell>
        </row>
      </sheetData>
      <sheetData sheetId="23">
        <row r="15">
          <cell r="C15">
            <v>1132254</v>
          </cell>
          <cell r="D15">
            <v>1600600</v>
          </cell>
          <cell r="F15">
            <v>996512</v>
          </cell>
          <cell r="G15">
            <v>11496093</v>
          </cell>
          <cell r="H15">
            <v>618577</v>
          </cell>
        </row>
      </sheetData>
      <sheetData sheetId="24">
        <row r="56">
          <cell r="C56">
            <v>4520073</v>
          </cell>
          <cell r="D56">
            <v>694495</v>
          </cell>
          <cell r="F56">
            <v>13634406</v>
          </cell>
          <cell r="G56">
            <v>172009962</v>
          </cell>
          <cell r="H56">
            <v>257219</v>
          </cell>
        </row>
      </sheetData>
      <sheetData sheetId="25"/>
      <sheetData sheetId="26">
        <row r="37">
          <cell r="C37">
            <v>157923</v>
          </cell>
          <cell r="D37">
            <v>3200000</v>
          </cell>
          <cell r="F37">
            <v>496224</v>
          </cell>
          <cell r="G37">
            <v>2607046</v>
          </cell>
          <cell r="H37">
            <v>250000</v>
          </cell>
        </row>
      </sheetData>
      <sheetData sheetId="27">
        <row r="18">
          <cell r="C18">
            <v>2025654</v>
          </cell>
          <cell r="D18">
            <v>3270000</v>
          </cell>
          <cell r="F18">
            <v>293972</v>
          </cell>
          <cell r="G18">
            <v>59573433</v>
          </cell>
          <cell r="H18">
            <v>0</v>
          </cell>
        </row>
      </sheetData>
      <sheetData sheetId="28"/>
      <sheetData sheetId="29">
        <row r="68">
          <cell r="B68">
            <v>0</v>
          </cell>
          <cell r="C68">
            <v>63000</v>
          </cell>
          <cell r="D68">
            <v>25814</v>
          </cell>
          <cell r="E68">
            <v>0</v>
          </cell>
          <cell r="F68">
            <v>0</v>
          </cell>
        </row>
      </sheetData>
      <sheetData sheetId="30"/>
      <sheetData sheetId="31">
        <row r="7">
          <cell r="C7">
            <v>0</v>
          </cell>
          <cell r="D7">
            <v>72035</v>
          </cell>
          <cell r="E7">
            <v>1197560</v>
          </cell>
          <cell r="F7">
            <v>0</v>
          </cell>
        </row>
      </sheetData>
      <sheetData sheetId="32">
        <row r="19">
          <cell r="B19">
            <v>27929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33">
        <row r="32">
          <cell r="B32">
            <v>317169</v>
          </cell>
          <cell r="C32">
            <v>299000</v>
          </cell>
          <cell r="E32">
            <v>0</v>
          </cell>
          <cell r="F32">
            <v>12646183</v>
          </cell>
          <cell r="G32">
            <v>0</v>
          </cell>
        </row>
      </sheetData>
      <sheetData sheetId="34">
        <row r="11">
          <cell r="C11">
            <v>937932</v>
          </cell>
          <cell r="D11">
            <v>917834</v>
          </cell>
          <cell r="F11">
            <v>0</v>
          </cell>
          <cell r="G11">
            <v>1436181</v>
          </cell>
          <cell r="H11">
            <v>1983540</v>
          </cell>
        </row>
      </sheetData>
      <sheetData sheetId="35">
        <row r="27">
          <cell r="B27">
            <v>45227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"/>
  <sheetViews>
    <sheetView tabSelected="1" zoomScale="121" zoomScaleNormal="121" zoomScalePageLayoutView="121" workbookViewId="0"/>
  </sheetViews>
  <sheetFormatPr baseColWidth="10" defaultColWidth="8.83203125" defaultRowHeight="15" x14ac:dyDescent="0.2"/>
  <cols>
    <col min="1" max="1" width="5.33203125" customWidth="1"/>
    <col min="2" max="2" width="17.83203125" customWidth="1"/>
    <col min="3" max="3" width="20.6640625" customWidth="1"/>
    <col min="4" max="4" width="17" customWidth="1"/>
    <col min="5" max="5" width="16.6640625" customWidth="1"/>
    <col min="6" max="6" width="17" customWidth="1"/>
    <col min="7" max="7" width="18.1640625" customWidth="1"/>
    <col min="8" max="8" width="17.33203125" customWidth="1"/>
  </cols>
  <sheetData>
    <row r="1" spans="2:9" x14ac:dyDescent="0.2">
      <c r="B1" s="4" t="s">
        <v>39</v>
      </c>
      <c r="C1" s="5"/>
      <c r="D1" s="5"/>
      <c r="E1" s="5"/>
      <c r="F1" s="5"/>
      <c r="G1" s="5"/>
      <c r="H1" s="5"/>
      <c r="I1" s="2"/>
    </row>
    <row r="2" spans="2:9" x14ac:dyDescent="0.2">
      <c r="B2" s="5"/>
      <c r="C2" s="5"/>
      <c r="D2" s="5"/>
      <c r="E2" s="5"/>
      <c r="F2" s="5"/>
      <c r="G2" s="5"/>
      <c r="H2" s="5"/>
      <c r="I2" s="2"/>
    </row>
    <row r="3" spans="2:9" s="2" customFormat="1" ht="60" x14ac:dyDescent="0.2">
      <c r="B3" s="4" t="s">
        <v>0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1</v>
      </c>
    </row>
    <row r="4" spans="2:9" x14ac:dyDescent="0.2">
      <c r="B4" s="4" t="s">
        <v>2</v>
      </c>
      <c r="C4" s="7">
        <f>[1]AZ!B7</f>
        <v>386103</v>
      </c>
      <c r="D4" s="7">
        <v>0</v>
      </c>
      <c r="E4" s="7">
        <v>0</v>
      </c>
      <c r="F4" s="7">
        <f>[1]AZ!E7</f>
        <v>5031253</v>
      </c>
      <c r="G4" s="7">
        <f>[1]AZ!F7</f>
        <v>397723</v>
      </c>
      <c r="H4" s="8">
        <f>SUM(C4:G4)</f>
        <v>5815079</v>
      </c>
    </row>
    <row r="5" spans="2:9" x14ac:dyDescent="0.2">
      <c r="B5" s="4" t="s">
        <v>3</v>
      </c>
      <c r="C5" s="7">
        <f>[1]CA!B76</f>
        <v>23923476</v>
      </c>
      <c r="D5" s="7">
        <f>[1]CA!C75</f>
        <v>8702795</v>
      </c>
      <c r="E5" s="7">
        <f>[1]CA!D76</f>
        <v>10534394</v>
      </c>
      <c r="F5" s="7">
        <f>[1]CA!E76</f>
        <v>187356674</v>
      </c>
      <c r="G5" s="7">
        <f>[1]CA!F76</f>
        <v>8999249</v>
      </c>
      <c r="H5" s="8">
        <f>SUM(C5:G5)</f>
        <v>239516588</v>
      </c>
    </row>
    <row r="6" spans="2:9" x14ac:dyDescent="0.2">
      <c r="B6" s="4" t="s">
        <v>4</v>
      </c>
      <c r="C6" s="7">
        <f>[1]CO!B65</f>
        <v>669013</v>
      </c>
      <c r="D6" s="7">
        <f>[1]CO!C65</f>
        <v>1562300</v>
      </c>
      <c r="E6" s="7">
        <f>[1]CO!D65</f>
        <v>1114782</v>
      </c>
      <c r="F6" s="7">
        <f>[1]CO!E65</f>
        <v>13275011</v>
      </c>
      <c r="G6" s="7">
        <f>[1]CO!F65</f>
        <v>875000</v>
      </c>
      <c r="H6" s="8">
        <f>SUM(C6:G6)</f>
        <v>17496106</v>
      </c>
    </row>
    <row r="7" spans="2:9" x14ac:dyDescent="0.2">
      <c r="B7" s="4" t="s">
        <v>5</v>
      </c>
      <c r="C7" s="7">
        <f>[1]CT!B7</f>
        <v>1739316</v>
      </c>
      <c r="D7" s="7">
        <f>[1]CT!C7</f>
        <v>1450360</v>
      </c>
      <c r="E7" s="7">
        <f>[1]CT!D7</f>
        <v>615136</v>
      </c>
      <c r="F7" s="7">
        <f>[1]CT!E7</f>
        <v>15299334</v>
      </c>
      <c r="G7" s="7">
        <f>[1]CT!F7</f>
        <v>3513921</v>
      </c>
      <c r="H7" s="8">
        <f t="shared" ref="H7:H35" si="0">SUM(C7:G7)</f>
        <v>22618067</v>
      </c>
    </row>
    <row r="8" spans="2:9" x14ac:dyDescent="0.2">
      <c r="B8" s="4" t="s">
        <v>6</v>
      </c>
      <c r="C8" s="7">
        <f>[1]FL!B61</f>
        <v>2067879</v>
      </c>
      <c r="D8" s="7">
        <f>[1]FL!C61</f>
        <v>290600</v>
      </c>
      <c r="E8" s="7">
        <f>[1]FL!D61</f>
        <v>741928</v>
      </c>
      <c r="F8" s="7">
        <f>[1]FL!E61</f>
        <v>29189617</v>
      </c>
      <c r="G8" s="7">
        <f>[1]FL!F61</f>
        <v>0</v>
      </c>
      <c r="H8" s="8">
        <f t="shared" si="0"/>
        <v>32290024</v>
      </c>
    </row>
    <row r="9" spans="2:9" x14ac:dyDescent="0.2">
      <c r="B9" s="4" t="s">
        <v>7</v>
      </c>
      <c r="C9" s="7">
        <f>[1]GA!C11</f>
        <v>1042318</v>
      </c>
      <c r="D9" s="7">
        <f>[1]GA!D11</f>
        <v>0</v>
      </c>
      <c r="E9" s="7">
        <f>[1]GA!G11</f>
        <v>218888</v>
      </c>
      <c r="F9" s="7">
        <f>[1]GA!H11</f>
        <v>11616638</v>
      </c>
      <c r="G9" s="7">
        <f>[1]GA!I11</f>
        <v>1875000</v>
      </c>
      <c r="H9" s="8">
        <f>SUM(C9:G9)</f>
        <v>14752844</v>
      </c>
    </row>
    <row r="10" spans="2:9" x14ac:dyDescent="0.2">
      <c r="B10" s="4" t="s">
        <v>8</v>
      </c>
      <c r="C10" s="7">
        <f>[1]IA!C30</f>
        <v>203478</v>
      </c>
      <c r="D10" s="7">
        <f>[1]IA!D30</f>
        <v>47500</v>
      </c>
      <c r="E10" s="7">
        <f>[1]IA!G30</f>
        <v>55665</v>
      </c>
      <c r="F10" s="7">
        <f>[1]IA!H30</f>
        <v>0</v>
      </c>
      <c r="G10" s="7">
        <f>[1]IA!I30</f>
        <v>175942</v>
      </c>
      <c r="H10" s="8">
        <f>SUM(C10:G10)</f>
        <v>482585</v>
      </c>
    </row>
    <row r="11" spans="2:9" x14ac:dyDescent="0.2">
      <c r="B11" s="4" t="s">
        <v>9</v>
      </c>
      <c r="C11" s="7">
        <f>[1]IL!C13</f>
        <v>2402390</v>
      </c>
      <c r="D11" s="7">
        <f>[1]IL!D13</f>
        <v>136625</v>
      </c>
      <c r="E11" s="7">
        <f>[1]IL!F13</f>
        <v>1660250</v>
      </c>
      <c r="F11" s="7">
        <f>[1]IL!G13</f>
        <v>83876440</v>
      </c>
      <c r="G11" s="7">
        <f>[1]IL!H13</f>
        <v>3224990</v>
      </c>
      <c r="H11" s="8">
        <f>SUM(C11:G11)</f>
        <v>91300695</v>
      </c>
    </row>
    <row r="12" spans="2:9" x14ac:dyDescent="0.2">
      <c r="B12" s="4" t="s">
        <v>10</v>
      </c>
      <c r="C12" s="7">
        <f>[1]IN!B9</f>
        <v>172989</v>
      </c>
      <c r="D12" s="7">
        <f>[1]IN!C9</f>
        <v>0</v>
      </c>
      <c r="E12" s="7">
        <f>[1]IN!D9</f>
        <v>0</v>
      </c>
      <c r="F12" s="7">
        <f>[1]IN!E9</f>
        <v>1367243</v>
      </c>
      <c r="G12" s="7">
        <f>[1]IN!F9</f>
        <v>0</v>
      </c>
      <c r="H12" s="8">
        <f>SUM(C12:G12)</f>
        <v>1540232</v>
      </c>
    </row>
    <row r="13" spans="2:9" x14ac:dyDescent="0.2">
      <c r="B13" s="4" t="s">
        <v>11</v>
      </c>
      <c r="C13" s="7">
        <f>[1]KS!C13</f>
        <v>373639</v>
      </c>
      <c r="D13" s="7">
        <f>[1]KS!D13</f>
        <v>0</v>
      </c>
      <c r="E13" s="7">
        <f>[1]KS!F13</f>
        <v>120791</v>
      </c>
      <c r="F13" s="7">
        <f>[1]KS!G13</f>
        <v>1031213</v>
      </c>
      <c r="G13" s="7">
        <f>[1]KS!H13</f>
        <v>0</v>
      </c>
      <c r="H13" s="8">
        <f>SUM(C13:G13)</f>
        <v>1525643</v>
      </c>
    </row>
    <row r="14" spans="2:9" x14ac:dyDescent="0.2">
      <c r="B14" s="4" t="s">
        <v>12</v>
      </c>
      <c r="C14" s="7">
        <f>[1]KY!C23</f>
        <v>645802</v>
      </c>
      <c r="D14" s="7">
        <f>[1]KY!D23</f>
        <v>0</v>
      </c>
      <c r="E14" s="7">
        <f>[1]KY!F23</f>
        <v>37887</v>
      </c>
      <c r="F14" s="7">
        <f>[1]KY!G23</f>
        <v>10311003</v>
      </c>
      <c r="G14" s="7">
        <f>[1]KY!H23</f>
        <v>0</v>
      </c>
      <c r="H14" s="8">
        <f t="shared" si="0"/>
        <v>10994692</v>
      </c>
    </row>
    <row r="15" spans="2:9" x14ac:dyDescent="0.2">
      <c r="B15" s="4" t="s">
        <v>13</v>
      </c>
      <c r="C15" s="7">
        <f>[1]LA!B9</f>
        <v>363712</v>
      </c>
      <c r="D15" s="7">
        <f>[1]LA!C9</f>
        <v>1380000</v>
      </c>
      <c r="E15" s="7">
        <f>[1]LA!D9</f>
        <v>0</v>
      </c>
      <c r="F15" s="7">
        <f>[1]LA!E9</f>
        <v>11286953</v>
      </c>
      <c r="G15" s="7">
        <f>[1]LA!F9</f>
        <v>0</v>
      </c>
      <c r="H15" s="8">
        <f>SUM(C15:G15)</f>
        <v>13030665</v>
      </c>
    </row>
    <row r="16" spans="2:9" x14ac:dyDescent="0.2">
      <c r="B16" s="4" t="s">
        <v>14</v>
      </c>
      <c r="C16" s="7">
        <f>[1]MD!B24</f>
        <v>1684460</v>
      </c>
      <c r="D16" s="7">
        <f>[1]MD!C24</f>
        <v>300000</v>
      </c>
      <c r="E16" s="7">
        <f>[1]MD!E24</f>
        <v>673929</v>
      </c>
      <c r="F16" s="7">
        <f>[1]MD!F24</f>
        <v>32287600</v>
      </c>
      <c r="G16" s="7">
        <f>[1]MD!G24</f>
        <v>0</v>
      </c>
      <c r="H16" s="8">
        <f t="shared" si="0"/>
        <v>34945989</v>
      </c>
    </row>
    <row r="17" spans="2:8" x14ac:dyDescent="0.2">
      <c r="B17" s="4" t="s">
        <v>40</v>
      </c>
      <c r="C17" s="7">
        <f>[1]MA!C20</f>
        <v>728718</v>
      </c>
      <c r="D17" s="7">
        <f>[1]MA!D20</f>
        <v>1056850</v>
      </c>
      <c r="E17" s="7">
        <f>[1]MA!F20</f>
        <v>761510</v>
      </c>
      <c r="F17" s="7">
        <f>[1]MA!G20</f>
        <v>26885786</v>
      </c>
      <c r="G17" s="7">
        <f>[1]MA!H20</f>
        <v>1023299</v>
      </c>
      <c r="H17" s="8">
        <f t="shared" si="0"/>
        <v>30456163</v>
      </c>
    </row>
    <row r="18" spans="2:8" x14ac:dyDescent="0.2">
      <c r="B18" s="4" t="s">
        <v>15</v>
      </c>
      <c r="C18" s="7">
        <f>[1]MI!B7</f>
        <v>36501</v>
      </c>
      <c r="D18" s="7">
        <f>[1]MI!C7</f>
        <v>0</v>
      </c>
      <c r="E18" s="7">
        <f>[1]MI!D7</f>
        <v>0</v>
      </c>
      <c r="F18" s="7">
        <f>[1]MI!E7</f>
        <v>1858189</v>
      </c>
      <c r="G18" s="7">
        <f>[1]MI!F7</f>
        <v>0</v>
      </c>
      <c r="H18" s="8">
        <f>SUM(C18:G18)</f>
        <v>1894690</v>
      </c>
    </row>
    <row r="19" spans="2:8" x14ac:dyDescent="0.2">
      <c r="B19" s="4" t="s">
        <v>16</v>
      </c>
      <c r="C19" s="7">
        <f>[1]MN!C66</f>
        <v>564510</v>
      </c>
      <c r="D19" s="7">
        <f>[1]MN!D66</f>
        <v>61628</v>
      </c>
      <c r="E19" s="7">
        <f>[1]MN!G66</f>
        <v>605136</v>
      </c>
      <c r="F19" s="7">
        <f>[1]MN!H66</f>
        <v>11474514</v>
      </c>
      <c r="G19" s="7">
        <f>[1]MN!I66</f>
        <v>125000</v>
      </c>
      <c r="H19" s="8">
        <f>SUM(C19:G19)</f>
        <v>12830788</v>
      </c>
    </row>
    <row r="20" spans="2:8" x14ac:dyDescent="0.2">
      <c r="B20" s="4" t="s">
        <v>17</v>
      </c>
      <c r="C20" s="7">
        <f>[1]NE!C20</f>
        <v>0</v>
      </c>
      <c r="D20" s="7">
        <f>[1]NE!E20</f>
        <v>0</v>
      </c>
      <c r="E20" s="7">
        <f>[1]NE!F20</f>
        <v>245738</v>
      </c>
      <c r="F20" s="7">
        <f>[1]NE!G20</f>
        <v>0</v>
      </c>
      <c r="G20" s="7">
        <f>[1]NE!H20</f>
        <v>0</v>
      </c>
      <c r="H20" s="8">
        <f t="shared" si="0"/>
        <v>245738</v>
      </c>
    </row>
    <row r="21" spans="2:8" x14ac:dyDescent="0.2">
      <c r="B21" s="4" t="s">
        <v>18</v>
      </c>
      <c r="C21" s="7">
        <f>[1]NJ!C18</f>
        <v>692480</v>
      </c>
      <c r="D21" s="7">
        <f>[1]NJ!D18</f>
        <v>0</v>
      </c>
      <c r="E21" s="7">
        <f>[1]NJ!F18</f>
        <v>1262449</v>
      </c>
      <c r="F21" s="7">
        <f>[1]NJ!G18</f>
        <v>18609770</v>
      </c>
      <c r="G21" s="7">
        <f>[1]NJ!H18</f>
        <v>3750000</v>
      </c>
      <c r="H21" s="8">
        <f t="shared" si="0"/>
        <v>24314699</v>
      </c>
    </row>
    <row r="22" spans="2:8" x14ac:dyDescent="0.2">
      <c r="B22" s="4" t="s">
        <v>19</v>
      </c>
      <c r="C22" s="7">
        <f>[1]NM!C33</f>
        <v>51141</v>
      </c>
      <c r="D22" s="7">
        <f>[1]NM!D33</f>
        <v>1727300</v>
      </c>
      <c r="E22" s="7">
        <f>[1]NM!E33</f>
        <v>315077</v>
      </c>
      <c r="F22" s="7">
        <f>[1]NM!F33</f>
        <v>0</v>
      </c>
      <c r="G22" s="7">
        <f>[1]NM!G33</f>
        <v>0</v>
      </c>
      <c r="H22" s="8">
        <f t="shared" si="0"/>
        <v>2093518</v>
      </c>
    </row>
    <row r="23" spans="2:8" x14ac:dyDescent="0.2">
      <c r="B23" s="4" t="s">
        <v>20</v>
      </c>
      <c r="C23" s="7">
        <f>[1]NV!C15</f>
        <v>1132254</v>
      </c>
      <c r="D23" s="7">
        <f>[1]NV!D15</f>
        <v>1600600</v>
      </c>
      <c r="E23" s="7">
        <f>[1]NV!F15</f>
        <v>996512</v>
      </c>
      <c r="F23" s="7">
        <f>[1]NV!G15</f>
        <v>11496093</v>
      </c>
      <c r="G23" s="7">
        <f>[1]NV!H15</f>
        <v>618577</v>
      </c>
      <c r="H23" s="8">
        <f t="shared" si="0"/>
        <v>15844036</v>
      </c>
    </row>
    <row r="24" spans="2:8" x14ac:dyDescent="0.2">
      <c r="B24" s="4" t="s">
        <v>21</v>
      </c>
      <c r="C24" s="7">
        <f>[1]NY!C56</f>
        <v>4520073</v>
      </c>
      <c r="D24" s="7">
        <f>[1]NY!D56</f>
        <v>694495</v>
      </c>
      <c r="E24" s="7">
        <f>[1]NY!F56</f>
        <v>13634406</v>
      </c>
      <c r="F24" s="7">
        <f>[1]NY!G56</f>
        <v>172009962</v>
      </c>
      <c r="G24" s="7">
        <f>[1]NY!H56</f>
        <v>257219</v>
      </c>
      <c r="H24" s="8">
        <f t="shared" si="0"/>
        <v>191116155</v>
      </c>
    </row>
    <row r="25" spans="2:8" x14ac:dyDescent="0.2">
      <c r="B25" s="4" t="s">
        <v>22</v>
      </c>
      <c r="C25" s="7">
        <f>[1]ND!B58</f>
        <v>59833</v>
      </c>
      <c r="D25" s="7">
        <f>[1]ND!C58</f>
        <v>0</v>
      </c>
      <c r="E25" s="7">
        <f>[1]ND!D58</f>
        <v>122298</v>
      </c>
      <c r="F25" s="7">
        <f>[1]ND!E58</f>
        <v>0</v>
      </c>
      <c r="G25" s="7">
        <f>[1]ND!F58</f>
        <v>0</v>
      </c>
      <c r="H25" s="8">
        <f>SUM(C25:G25)</f>
        <v>182131</v>
      </c>
    </row>
    <row r="26" spans="2:8" x14ac:dyDescent="0.2">
      <c r="B26" s="4" t="s">
        <v>23</v>
      </c>
      <c r="C26" s="9">
        <v>488138</v>
      </c>
      <c r="D26" s="5">
        <f>'[1]FINAL  '!C51+[1]OH!C49</f>
        <v>0</v>
      </c>
      <c r="E26" s="5">
        <f>'[1]FINAL  '!D51+[1]OH!D49</f>
        <v>0</v>
      </c>
      <c r="F26" s="10">
        <v>1796411</v>
      </c>
      <c r="G26" s="9">
        <v>0</v>
      </c>
      <c r="H26" s="8">
        <f>SUM(C26:G26)</f>
        <v>2284549</v>
      </c>
    </row>
    <row r="27" spans="2:8" x14ac:dyDescent="0.2">
      <c r="B27" s="4" t="s">
        <v>24</v>
      </c>
      <c r="C27" s="7">
        <f>[1]OR!C37</f>
        <v>157923</v>
      </c>
      <c r="D27" s="7">
        <f>[1]OR!D37</f>
        <v>3200000</v>
      </c>
      <c r="E27" s="7">
        <f>[1]OR!F37</f>
        <v>496224</v>
      </c>
      <c r="F27" s="7">
        <f>[1]OR!G37</f>
        <v>2607046</v>
      </c>
      <c r="G27" s="7">
        <f>[1]OR!H37</f>
        <v>250000</v>
      </c>
      <c r="H27" s="8">
        <f t="shared" si="0"/>
        <v>6711193</v>
      </c>
    </row>
    <row r="28" spans="2:8" x14ac:dyDescent="0.2">
      <c r="B28" s="4" t="s">
        <v>41</v>
      </c>
      <c r="C28" s="7">
        <f>[1]PA!C18</f>
        <v>2025654</v>
      </c>
      <c r="D28" s="7">
        <f>[1]PA!D18</f>
        <v>3270000</v>
      </c>
      <c r="E28" s="7">
        <f>[1]PA!F18</f>
        <v>293972</v>
      </c>
      <c r="F28" s="7">
        <f>[1]PA!G18</f>
        <v>59573433</v>
      </c>
      <c r="G28" s="7">
        <f>[1]PA!H18</f>
        <v>0</v>
      </c>
      <c r="H28" s="8">
        <f t="shared" si="0"/>
        <v>65163059</v>
      </c>
    </row>
    <row r="29" spans="2:8" x14ac:dyDescent="0.2">
      <c r="B29" s="4" t="s">
        <v>31</v>
      </c>
      <c r="C29" s="9">
        <v>225539</v>
      </c>
      <c r="D29" s="9">
        <v>0</v>
      </c>
      <c r="E29" s="7">
        <v>0</v>
      </c>
      <c r="F29" s="10">
        <v>4744409</v>
      </c>
      <c r="G29" s="10">
        <v>0</v>
      </c>
      <c r="H29" s="11">
        <f>SUM(C29:G29)</f>
        <v>4969948</v>
      </c>
    </row>
    <row r="30" spans="2:8" x14ac:dyDescent="0.2">
      <c r="B30" s="4" t="s">
        <v>25</v>
      </c>
      <c r="C30" s="7">
        <f>[1]SD!B68</f>
        <v>0</v>
      </c>
      <c r="D30" s="7">
        <f>[1]SD!C68</f>
        <v>63000</v>
      </c>
      <c r="E30" s="7">
        <f>[1]SD!D68</f>
        <v>25814</v>
      </c>
      <c r="F30" s="7">
        <f>[1]SD!E68</f>
        <v>0</v>
      </c>
      <c r="G30" s="7">
        <f>[1]SD!F68</f>
        <v>0</v>
      </c>
      <c r="H30" s="8">
        <f>SUM(C30:G30)</f>
        <v>88814</v>
      </c>
    </row>
    <row r="31" spans="2:8" x14ac:dyDescent="0.2">
      <c r="B31" s="4" t="s">
        <v>32</v>
      </c>
      <c r="C31" s="9">
        <v>0</v>
      </c>
      <c r="D31" s="9">
        <v>0</v>
      </c>
      <c r="E31" s="9">
        <v>607279</v>
      </c>
      <c r="F31" s="9">
        <v>1951139</v>
      </c>
      <c r="G31" s="5">
        <v>3125000</v>
      </c>
      <c r="H31" s="8">
        <f t="shared" si="0"/>
        <v>5683418</v>
      </c>
    </row>
    <row r="32" spans="2:8" x14ac:dyDescent="0.2">
      <c r="B32" s="4" t="s">
        <v>26</v>
      </c>
      <c r="C32" s="7">
        <f>[1]VT!B19</f>
        <v>27929</v>
      </c>
      <c r="D32" s="7">
        <f>[1]VT!C19</f>
        <v>0</v>
      </c>
      <c r="E32" s="7">
        <f>[1]VT!D19</f>
        <v>0</v>
      </c>
      <c r="F32" s="7">
        <f>[1]VT!E19</f>
        <v>0</v>
      </c>
      <c r="G32" s="7">
        <f>[1]VT!F19</f>
        <v>0</v>
      </c>
      <c r="H32" s="8">
        <f>SUM(C32:G32)</f>
        <v>27929</v>
      </c>
    </row>
    <row r="33" spans="2:8" x14ac:dyDescent="0.2">
      <c r="B33" s="4" t="s">
        <v>27</v>
      </c>
      <c r="C33" s="9">
        <f>SUM(C30:C31)</f>
        <v>0</v>
      </c>
      <c r="D33" s="9">
        <f>[1]VA!C7</f>
        <v>0</v>
      </c>
      <c r="E33" s="10">
        <f>[1]VA!D7</f>
        <v>72035</v>
      </c>
      <c r="F33" s="10">
        <f>[1]VA!E7</f>
        <v>1197560</v>
      </c>
      <c r="G33" s="9">
        <f>[1]VA!F7</f>
        <v>0</v>
      </c>
      <c r="H33" s="8">
        <f>SUM(C33:G33)</f>
        <v>1269595</v>
      </c>
    </row>
    <row r="34" spans="2:8" x14ac:dyDescent="0.2">
      <c r="B34" s="4" t="s">
        <v>28</v>
      </c>
      <c r="C34" s="7">
        <f>[1]WA!B32</f>
        <v>317169</v>
      </c>
      <c r="D34" s="7">
        <f>[1]WA!C32</f>
        <v>299000</v>
      </c>
      <c r="E34" s="7">
        <f>[1]WA!E32</f>
        <v>0</v>
      </c>
      <c r="F34" s="7">
        <f>[1]WA!F32</f>
        <v>12646183</v>
      </c>
      <c r="G34" s="7">
        <f>[1]WA!G32</f>
        <v>0</v>
      </c>
      <c r="H34" s="8">
        <f t="shared" si="0"/>
        <v>13262352</v>
      </c>
    </row>
    <row r="35" spans="2:8" x14ac:dyDescent="0.2">
      <c r="B35" s="4" t="s">
        <v>29</v>
      </c>
      <c r="C35" s="7">
        <f>SUM([1]WI!C11)</f>
        <v>937932</v>
      </c>
      <c r="D35" s="7">
        <f>SUM([1]WI!D11)</f>
        <v>917834</v>
      </c>
      <c r="E35" s="7">
        <f>[1]WI!F11</f>
        <v>0</v>
      </c>
      <c r="F35" s="7">
        <f>[1]WI!G11</f>
        <v>1436181</v>
      </c>
      <c r="G35" s="7">
        <f>[1]WI!H11</f>
        <v>1983540</v>
      </c>
      <c r="H35" s="8">
        <f t="shared" si="0"/>
        <v>5275487</v>
      </c>
    </row>
    <row r="36" spans="2:8" x14ac:dyDescent="0.2">
      <c r="B36" s="4" t="s">
        <v>30</v>
      </c>
      <c r="C36" s="7">
        <f>[1]WY!B27</f>
        <v>45227</v>
      </c>
      <c r="D36" s="7">
        <f>[1]WY!C27</f>
        <v>0</v>
      </c>
      <c r="E36" s="7">
        <f>[1]WY!D27</f>
        <v>0</v>
      </c>
      <c r="F36" s="7">
        <f>[1]WY!E27</f>
        <v>0</v>
      </c>
      <c r="G36" s="7">
        <f>[1]WY!F27</f>
        <v>0</v>
      </c>
      <c r="H36" s="8">
        <f>SUM(C36:G36)</f>
        <v>45227</v>
      </c>
    </row>
    <row r="37" spans="2:8" x14ac:dyDescent="0.2">
      <c r="B37" s="5"/>
      <c r="C37" s="5"/>
      <c r="D37" s="5"/>
      <c r="E37" s="5"/>
      <c r="F37" s="5"/>
      <c r="G37" s="5"/>
      <c r="H37" s="5"/>
    </row>
    <row r="38" spans="2:8" s="2" customFormat="1" x14ac:dyDescent="0.2">
      <c r="B38" s="4" t="s">
        <v>33</v>
      </c>
      <c r="C38" s="8">
        <f>SUM(C4:C36)</f>
        <v>47685596</v>
      </c>
      <c r="D38" s="8">
        <f>SUM(D4:D36)</f>
        <v>26760887</v>
      </c>
      <c r="E38" s="8">
        <f>SUM(E4:E36)</f>
        <v>35212100</v>
      </c>
      <c r="F38" s="8">
        <f>SUM(F4:F36)</f>
        <v>730215655</v>
      </c>
      <c r="G38" s="8">
        <f>SUM(G4:G36)</f>
        <v>30194460</v>
      </c>
      <c r="H38" s="8">
        <f>SUM(C38:G38)</f>
        <v>870068698</v>
      </c>
    </row>
    <row r="39" spans="2:8" x14ac:dyDescent="0.2">
      <c r="B39" s="5"/>
      <c r="C39" s="5"/>
      <c r="D39" s="5"/>
      <c r="E39" s="5"/>
      <c r="F39" s="5"/>
      <c r="G39" s="5"/>
      <c r="H39" s="5"/>
    </row>
    <row r="40" spans="2:8" ht="161" customHeight="1" x14ac:dyDescent="0.2">
      <c r="B40" s="3" t="s">
        <v>42</v>
      </c>
      <c r="C40" s="3"/>
      <c r="D40" s="3"/>
      <c r="E40" s="3"/>
      <c r="F40" s="3"/>
      <c r="G40" s="3"/>
      <c r="H40" s="3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">
    <mergeCell ref="B40:H4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Wolgin</dc:creator>
  <cp:lastModifiedBy>Microsoft Office User</cp:lastModifiedBy>
  <dcterms:created xsi:type="dcterms:W3CDTF">2017-02-21T22:25:30Z</dcterms:created>
  <dcterms:modified xsi:type="dcterms:W3CDTF">2017-03-02T22:32:36Z</dcterms:modified>
</cp:coreProperties>
</file>